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90259_ed_ac_uk/Documents/Universität/UK/Edinburgh/Dissertation/Lab/UV/"/>
    </mc:Choice>
  </mc:AlternateContent>
  <xr:revisionPtr revIDLastSave="7" documentId="8_{DD3C3709-9397-43DE-9D90-6F4C5640E8F7}" xr6:coauthVersionLast="47" xr6:coauthVersionMax="47" xr10:uidLastSave="{427EA307-70BA-4853-BA4F-33E4951FB7DB}"/>
  <bookViews>
    <workbookView xWindow="-75" yWindow="2325" windowWidth="14730" windowHeight="11385" firstSheet="4" activeTab="10" xr2:uid="{BEE4963C-8025-495C-8BC3-2E8EBD21FC8D}"/>
  </bookViews>
  <sheets>
    <sheet name="254" sheetId="1" r:id="rId1"/>
    <sheet name="250" sheetId="2" r:id="rId2"/>
    <sheet name="252" sheetId="3" r:id="rId3"/>
    <sheet name="275" sheetId="4" r:id="rId4"/>
    <sheet name="295" sheetId="5" r:id="rId5"/>
    <sheet name="364" sheetId="6" r:id="rId6"/>
    <sheet name="365" sheetId="7" r:id="rId7"/>
    <sheet name="452" sheetId="8" r:id="rId8"/>
    <sheet name="465" sheetId="9" r:id="rId9"/>
    <sheet name="665" sheetId="10" r:id="rId10"/>
    <sheet name="lambda_all" sheetId="11" r:id="rId11"/>
  </sheets>
  <externalReferences>
    <externalReference r:id="rId12"/>
    <externalReference r:id="rId13"/>
  </externalReferences>
  <definedNames>
    <definedName name="_xlnm._FilterDatabase" localSheetId="10" hidden="1">lambda_all!$B$1:$B$55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39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X28" i="10"/>
  <c r="X27" i="10"/>
  <c r="AD26" i="10" s="1"/>
  <c r="X26" i="10"/>
  <c r="K55" i="10"/>
  <c r="K54" i="10"/>
  <c r="K53" i="10"/>
  <c r="K52" i="10"/>
  <c r="K51" i="10"/>
  <c r="K50" i="10"/>
  <c r="K49" i="10"/>
  <c r="K48" i="10"/>
  <c r="K47" i="10"/>
  <c r="K46" i="10"/>
  <c r="O46" i="10" s="1"/>
  <c r="K45" i="10"/>
  <c r="O45" i="10" s="1"/>
  <c r="K44" i="10"/>
  <c r="K43" i="10"/>
  <c r="K42" i="10"/>
  <c r="K41" i="10"/>
  <c r="K40" i="10"/>
  <c r="K39" i="10"/>
  <c r="K38" i="10"/>
  <c r="K37" i="10"/>
  <c r="K36" i="10"/>
  <c r="K35" i="10"/>
  <c r="K34" i="10"/>
  <c r="O34" i="10" s="1"/>
  <c r="K33" i="10"/>
  <c r="L33" i="10" s="1"/>
  <c r="Q33" i="10" s="1"/>
  <c r="Q33" i="11" s="1"/>
  <c r="K32" i="10"/>
  <c r="K31" i="10"/>
  <c r="K30" i="10"/>
  <c r="K29" i="10"/>
  <c r="K28" i="10"/>
  <c r="K27" i="10"/>
  <c r="K26" i="10"/>
  <c r="K25" i="10"/>
  <c r="J55" i="10"/>
  <c r="O55" i="10" s="1"/>
  <c r="J54" i="10"/>
  <c r="O54" i="10" s="1"/>
  <c r="J53" i="10"/>
  <c r="L53" i="10" s="1"/>
  <c r="Q53" i="10" s="1"/>
  <c r="Q53" i="11" s="1"/>
  <c r="J52" i="10"/>
  <c r="J51" i="10"/>
  <c r="J50" i="10"/>
  <c r="J49" i="10"/>
  <c r="J48" i="10"/>
  <c r="J47" i="10"/>
  <c r="J46" i="10"/>
  <c r="J45" i="10"/>
  <c r="J44" i="10"/>
  <c r="O44" i="10" s="1"/>
  <c r="J43" i="10"/>
  <c r="J42" i="10"/>
  <c r="O42" i="10" s="1"/>
  <c r="J41" i="10"/>
  <c r="M41" i="10" s="1"/>
  <c r="P41" i="10" s="1"/>
  <c r="J40" i="10"/>
  <c r="O40" i="10" s="1"/>
  <c r="J39" i="10"/>
  <c r="J38" i="10"/>
  <c r="J37" i="10"/>
  <c r="J36" i="10"/>
  <c r="J35" i="10"/>
  <c r="J34" i="10"/>
  <c r="J33" i="10"/>
  <c r="J32" i="10"/>
  <c r="O32" i="10" s="1"/>
  <c r="J31" i="10"/>
  <c r="O31" i="10" s="1"/>
  <c r="J30" i="10"/>
  <c r="O30" i="10" s="1"/>
  <c r="J29" i="10"/>
  <c r="O29" i="10" s="1"/>
  <c r="J28" i="10"/>
  <c r="O28" i="10" s="1"/>
  <c r="J27" i="10"/>
  <c r="J26" i="10"/>
  <c r="J25" i="10"/>
  <c r="I55" i="10"/>
  <c r="I54" i="10"/>
  <c r="I53" i="10"/>
  <c r="I52" i="10"/>
  <c r="I51" i="10"/>
  <c r="O51" i="10" s="1"/>
  <c r="I50" i="10"/>
  <c r="O50" i="10" s="1"/>
  <c r="I49" i="10"/>
  <c r="L49" i="10" s="1"/>
  <c r="Q49" i="10" s="1"/>
  <c r="Q49" i="11" s="1"/>
  <c r="I48" i="10"/>
  <c r="O48" i="10" s="1"/>
  <c r="I47" i="10"/>
  <c r="I46" i="10"/>
  <c r="I45" i="10"/>
  <c r="I44" i="10"/>
  <c r="I43" i="10"/>
  <c r="I42" i="10"/>
  <c r="I41" i="10"/>
  <c r="I40" i="10"/>
  <c r="I39" i="10"/>
  <c r="O39" i="10" s="1"/>
  <c r="I38" i="10"/>
  <c r="O38" i="10" s="1"/>
  <c r="I37" i="10"/>
  <c r="O37" i="10" s="1"/>
  <c r="I36" i="10"/>
  <c r="O36" i="10" s="1"/>
  <c r="I35" i="10"/>
  <c r="I34" i="10"/>
  <c r="I33" i="10"/>
  <c r="I32" i="10"/>
  <c r="I31" i="10"/>
  <c r="I30" i="10"/>
  <c r="I29" i="10"/>
  <c r="I28" i="10"/>
  <c r="I27" i="10"/>
  <c r="O27" i="10" s="1"/>
  <c r="I26" i="10"/>
  <c r="L26" i="10" s="1"/>
  <c r="Q26" i="10" s="1"/>
  <c r="Q26" i="11" s="1"/>
  <c r="I25" i="10"/>
  <c r="O25" i="10" s="1"/>
  <c r="O53" i="10"/>
  <c r="M53" i="10"/>
  <c r="P53" i="10" s="1"/>
  <c r="O43" i="10"/>
  <c r="M42" i="10"/>
  <c r="L37" i="10"/>
  <c r="Q37" i="10" s="1"/>
  <c r="Q37" i="11" s="1"/>
  <c r="M34" i="10"/>
  <c r="O33" i="10"/>
  <c r="Z26" i="10"/>
  <c r="AA26" i="10"/>
  <c r="X28" i="9"/>
  <c r="X27" i="9"/>
  <c r="X26" i="9"/>
  <c r="AD26" i="9" s="1"/>
  <c r="K55" i="9"/>
  <c r="K54" i="9"/>
  <c r="K53" i="9"/>
  <c r="K52" i="9"/>
  <c r="K51" i="9"/>
  <c r="K50" i="9"/>
  <c r="O50" i="9" s="1"/>
  <c r="K49" i="9"/>
  <c r="K48" i="9"/>
  <c r="K47" i="9"/>
  <c r="K46" i="9"/>
  <c r="K45" i="9"/>
  <c r="K44" i="9"/>
  <c r="O44" i="9" s="1"/>
  <c r="K43" i="9"/>
  <c r="K42" i="9"/>
  <c r="K41" i="9"/>
  <c r="K40" i="9"/>
  <c r="K39" i="9"/>
  <c r="K38" i="9"/>
  <c r="M38" i="9" s="1"/>
  <c r="K37" i="9"/>
  <c r="K36" i="9"/>
  <c r="K35" i="9"/>
  <c r="K34" i="9"/>
  <c r="K33" i="9"/>
  <c r="K32" i="9"/>
  <c r="O32" i="9" s="1"/>
  <c r="K31" i="9"/>
  <c r="K30" i="9"/>
  <c r="K29" i="9"/>
  <c r="K28" i="9"/>
  <c r="K27" i="9"/>
  <c r="K26" i="9"/>
  <c r="O26" i="9" s="1"/>
  <c r="K25" i="9"/>
  <c r="J55" i="9"/>
  <c r="J54" i="9"/>
  <c r="J53" i="9"/>
  <c r="J52" i="9"/>
  <c r="J51" i="9"/>
  <c r="O51" i="9" s="1"/>
  <c r="J50" i="9"/>
  <c r="J49" i="9"/>
  <c r="J48" i="9"/>
  <c r="O48" i="9" s="1"/>
  <c r="J47" i="9"/>
  <c r="J46" i="9"/>
  <c r="J45" i="9"/>
  <c r="O45" i="9" s="1"/>
  <c r="J44" i="9"/>
  <c r="J43" i="9"/>
  <c r="J42" i="9"/>
  <c r="J41" i="9"/>
  <c r="J40" i="9"/>
  <c r="J39" i="9"/>
  <c r="J38" i="9"/>
  <c r="J37" i="9"/>
  <c r="J36" i="9"/>
  <c r="J35" i="9"/>
  <c r="J34" i="9"/>
  <c r="J33" i="9"/>
  <c r="O33" i="9" s="1"/>
  <c r="J32" i="9"/>
  <c r="J31" i="9"/>
  <c r="J30" i="9"/>
  <c r="J29" i="9"/>
  <c r="J28" i="9"/>
  <c r="J27" i="9"/>
  <c r="O27" i="9" s="1"/>
  <c r="J26" i="9"/>
  <c r="J25" i="9"/>
  <c r="I55" i="9"/>
  <c r="O55" i="9" s="1"/>
  <c r="I54" i="9"/>
  <c r="I53" i="9"/>
  <c r="O53" i="9" s="1"/>
  <c r="I52" i="9"/>
  <c r="I51" i="9"/>
  <c r="I50" i="9"/>
  <c r="I49" i="9"/>
  <c r="L49" i="9" s="1"/>
  <c r="Q49" i="9" s="1"/>
  <c r="P49" i="11" s="1"/>
  <c r="I48" i="9"/>
  <c r="I47" i="9"/>
  <c r="I46" i="9"/>
  <c r="I45" i="9"/>
  <c r="I44" i="9"/>
  <c r="I43" i="9"/>
  <c r="O43" i="9" s="1"/>
  <c r="I42" i="9"/>
  <c r="O42" i="9" s="1"/>
  <c r="I41" i="9"/>
  <c r="O41" i="9" s="1"/>
  <c r="I40" i="9"/>
  <c r="I39" i="9"/>
  <c r="I38" i="9"/>
  <c r="I37" i="9"/>
  <c r="O37" i="9" s="1"/>
  <c r="I36" i="9"/>
  <c r="I35" i="9"/>
  <c r="I34" i="9"/>
  <c r="I33" i="9"/>
  <c r="I32" i="9"/>
  <c r="I31" i="9"/>
  <c r="O31" i="9" s="1"/>
  <c r="I30" i="9"/>
  <c r="M30" i="9" s="1"/>
  <c r="I29" i="9"/>
  <c r="O29" i="9" s="1"/>
  <c r="I28" i="9"/>
  <c r="O28" i="9" s="1"/>
  <c r="I27" i="9"/>
  <c r="I26" i="9"/>
  <c r="I25" i="9"/>
  <c r="M25" i="9" s="1"/>
  <c r="M41" i="9"/>
  <c r="P41" i="9" s="1"/>
  <c r="L41" i="9"/>
  <c r="Q41" i="9" s="1"/>
  <c r="P41" i="11" s="1"/>
  <c r="X28" i="8"/>
  <c r="X27" i="8"/>
  <c r="X26" i="8"/>
  <c r="K55" i="8"/>
  <c r="K54" i="8"/>
  <c r="K53" i="8"/>
  <c r="K52" i="8"/>
  <c r="K51" i="8"/>
  <c r="K50" i="8"/>
  <c r="K49" i="8"/>
  <c r="K48" i="8"/>
  <c r="K47" i="8"/>
  <c r="K46" i="8"/>
  <c r="K45" i="8"/>
  <c r="M45" i="8" s="1"/>
  <c r="P45" i="8" s="1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J55" i="8"/>
  <c r="O55" i="8" s="1"/>
  <c r="J54" i="8"/>
  <c r="O54" i="8" s="1"/>
  <c r="J53" i="8"/>
  <c r="J52" i="8"/>
  <c r="J51" i="8"/>
  <c r="J50" i="8"/>
  <c r="J49" i="8"/>
  <c r="J48" i="8"/>
  <c r="J47" i="8"/>
  <c r="J46" i="8"/>
  <c r="J45" i="8"/>
  <c r="J44" i="8"/>
  <c r="J43" i="8"/>
  <c r="O43" i="8" s="1"/>
  <c r="J42" i="8"/>
  <c r="M42" i="8" s="1"/>
  <c r="J41" i="8"/>
  <c r="J40" i="8"/>
  <c r="J39" i="8"/>
  <c r="J38" i="8"/>
  <c r="J37" i="8"/>
  <c r="J36" i="8"/>
  <c r="J35" i="8"/>
  <c r="J34" i="8"/>
  <c r="J33" i="8"/>
  <c r="J32" i="8"/>
  <c r="J31" i="8"/>
  <c r="O31" i="8" s="1"/>
  <c r="J30" i="8"/>
  <c r="O30" i="8" s="1"/>
  <c r="J29" i="8"/>
  <c r="O29" i="8" s="1"/>
  <c r="J28" i="8"/>
  <c r="J27" i="8"/>
  <c r="J26" i="8"/>
  <c r="J25" i="8"/>
  <c r="I55" i="8"/>
  <c r="I54" i="8"/>
  <c r="I53" i="8"/>
  <c r="I52" i="8"/>
  <c r="I51" i="8"/>
  <c r="I50" i="8"/>
  <c r="O50" i="8" s="1"/>
  <c r="I49" i="8"/>
  <c r="M49" i="8" s="1"/>
  <c r="P49" i="8" s="1"/>
  <c r="I48" i="8"/>
  <c r="I47" i="8"/>
  <c r="I46" i="8"/>
  <c r="I45" i="8"/>
  <c r="I44" i="8"/>
  <c r="I43" i="8"/>
  <c r="I42" i="8"/>
  <c r="I41" i="8"/>
  <c r="I40" i="8"/>
  <c r="I39" i="8"/>
  <c r="I38" i="8"/>
  <c r="O38" i="8" s="1"/>
  <c r="I37" i="8"/>
  <c r="O37" i="8" s="1"/>
  <c r="I36" i="8"/>
  <c r="O36" i="8" s="1"/>
  <c r="I35" i="8"/>
  <c r="I34" i="8"/>
  <c r="I33" i="8"/>
  <c r="I32" i="8"/>
  <c r="I31" i="8"/>
  <c r="I30" i="8"/>
  <c r="I29" i="8"/>
  <c r="I28" i="8"/>
  <c r="I27" i="8"/>
  <c r="I26" i="8"/>
  <c r="O26" i="8" s="1"/>
  <c r="I25" i="8"/>
  <c r="M25" i="8" s="1"/>
  <c r="O52" i="8"/>
  <c r="O51" i="8"/>
  <c r="O44" i="8"/>
  <c r="M38" i="8"/>
  <c r="AD26" i="8"/>
  <c r="X28" i="7"/>
  <c r="AD26" i="7" s="1"/>
  <c r="X27" i="7"/>
  <c r="X26" i="7"/>
  <c r="K55" i="7"/>
  <c r="K54" i="7"/>
  <c r="K53" i="7"/>
  <c r="K52" i="7"/>
  <c r="M52" i="7" s="1"/>
  <c r="K51" i="7"/>
  <c r="K50" i="7"/>
  <c r="K49" i="7"/>
  <c r="K48" i="7"/>
  <c r="K47" i="7"/>
  <c r="O47" i="7" s="1"/>
  <c r="K46" i="7"/>
  <c r="K45" i="7"/>
  <c r="K44" i="7"/>
  <c r="K43" i="7"/>
  <c r="K42" i="7"/>
  <c r="K41" i="7"/>
  <c r="K40" i="7"/>
  <c r="K39" i="7"/>
  <c r="K38" i="7"/>
  <c r="K37" i="7"/>
  <c r="K36" i="7"/>
  <c r="K35" i="7"/>
  <c r="M35" i="7" s="1"/>
  <c r="P35" i="7" s="1"/>
  <c r="K34" i="7"/>
  <c r="K33" i="7"/>
  <c r="K32" i="7"/>
  <c r="K31" i="7"/>
  <c r="K30" i="7"/>
  <c r="K29" i="7"/>
  <c r="K28" i="7"/>
  <c r="K27" i="7"/>
  <c r="K26" i="7"/>
  <c r="K25" i="7"/>
  <c r="J55" i="7"/>
  <c r="O55" i="7" s="1"/>
  <c r="J54" i="7"/>
  <c r="M54" i="7" s="1"/>
  <c r="J53" i="7"/>
  <c r="M53" i="7" s="1"/>
  <c r="P53" i="7" s="1"/>
  <c r="J52" i="7"/>
  <c r="J51" i="7"/>
  <c r="J50" i="7"/>
  <c r="J49" i="7"/>
  <c r="J48" i="7"/>
  <c r="J47" i="7"/>
  <c r="J46" i="7"/>
  <c r="J45" i="7"/>
  <c r="J44" i="7"/>
  <c r="M44" i="7" s="1"/>
  <c r="J43" i="7"/>
  <c r="O43" i="7" s="1"/>
  <c r="J42" i="7"/>
  <c r="J41" i="7"/>
  <c r="L41" i="7" s="1"/>
  <c r="Q41" i="7" s="1"/>
  <c r="N41" i="11" s="1"/>
  <c r="J40" i="7"/>
  <c r="J39" i="7"/>
  <c r="J38" i="7"/>
  <c r="J37" i="7"/>
  <c r="J36" i="7"/>
  <c r="J35" i="7"/>
  <c r="J34" i="7"/>
  <c r="J33" i="7"/>
  <c r="J32" i="7"/>
  <c r="O32" i="7" s="1"/>
  <c r="J31" i="7"/>
  <c r="O31" i="7" s="1"/>
  <c r="J30" i="7"/>
  <c r="M30" i="7" s="1"/>
  <c r="J29" i="7"/>
  <c r="L29" i="7" s="1"/>
  <c r="Q29" i="7" s="1"/>
  <c r="N29" i="11" s="1"/>
  <c r="J28" i="7"/>
  <c r="J27" i="7"/>
  <c r="J26" i="7"/>
  <c r="J25" i="7"/>
  <c r="I55" i="7"/>
  <c r="I54" i="7"/>
  <c r="I53" i="7"/>
  <c r="I52" i="7"/>
  <c r="I51" i="7"/>
  <c r="O51" i="7" s="1"/>
  <c r="I50" i="7"/>
  <c r="M50" i="7" s="1"/>
  <c r="I49" i="7"/>
  <c r="O49" i="7" s="1"/>
  <c r="I48" i="7"/>
  <c r="O48" i="7" s="1"/>
  <c r="I47" i="7"/>
  <c r="I46" i="7"/>
  <c r="I45" i="7"/>
  <c r="M45" i="7" s="1"/>
  <c r="P45" i="7" s="1"/>
  <c r="I44" i="7"/>
  <c r="I43" i="7"/>
  <c r="I42" i="7"/>
  <c r="I41" i="7"/>
  <c r="I40" i="7"/>
  <c r="I39" i="7"/>
  <c r="L39" i="7" s="1"/>
  <c r="Q39" i="7" s="1"/>
  <c r="I38" i="7"/>
  <c r="I37" i="7"/>
  <c r="O37" i="7" s="1"/>
  <c r="I36" i="7"/>
  <c r="O36" i="7" s="1"/>
  <c r="I35" i="7"/>
  <c r="I34" i="7"/>
  <c r="I33" i="7"/>
  <c r="M33" i="7" s="1"/>
  <c r="P33" i="7" s="1"/>
  <c r="I32" i="7"/>
  <c r="I31" i="7"/>
  <c r="I30" i="7"/>
  <c r="I29" i="7"/>
  <c r="I28" i="7"/>
  <c r="I27" i="7"/>
  <c r="M27" i="7" s="1"/>
  <c r="I26" i="7"/>
  <c r="M26" i="7" s="1"/>
  <c r="I25" i="7"/>
  <c r="M25" i="7" s="1"/>
  <c r="L55" i="7"/>
  <c r="Q55" i="7" s="1"/>
  <c r="N55" i="11" s="1"/>
  <c r="O52" i="7"/>
  <c r="O45" i="7"/>
  <c r="L45" i="7"/>
  <c r="Q45" i="7" s="1"/>
  <c r="N45" i="11" s="1"/>
  <c r="O44" i="7"/>
  <c r="L44" i="7"/>
  <c r="Q44" i="7" s="1"/>
  <c r="N44" i="11" s="1"/>
  <c r="O41" i="7"/>
  <c r="L40" i="7"/>
  <c r="Q40" i="7" s="1"/>
  <c r="N40" i="11" s="1"/>
  <c r="M40" i="7"/>
  <c r="L32" i="7"/>
  <c r="Q32" i="7" s="1"/>
  <c r="N32" i="11" s="1"/>
  <c r="O29" i="7"/>
  <c r="M28" i="7"/>
  <c r="P28" i="7" s="1"/>
  <c r="X28" i="6"/>
  <c r="X27" i="6"/>
  <c r="X26" i="6"/>
  <c r="K55" i="6"/>
  <c r="K54" i="6"/>
  <c r="K53" i="6"/>
  <c r="K52" i="6"/>
  <c r="K51" i="6"/>
  <c r="K50" i="6"/>
  <c r="K49" i="6"/>
  <c r="K48" i="6"/>
  <c r="K47" i="6"/>
  <c r="K46" i="6"/>
  <c r="K45" i="6"/>
  <c r="K44" i="6"/>
  <c r="O44" i="6" s="1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L29" i="6" s="1"/>
  <c r="Q29" i="6" s="1"/>
  <c r="M29" i="11" s="1"/>
  <c r="K28" i="6"/>
  <c r="K27" i="6"/>
  <c r="K26" i="6"/>
  <c r="K25" i="6"/>
  <c r="J55" i="6"/>
  <c r="J54" i="6"/>
  <c r="O54" i="6" s="1"/>
  <c r="J53" i="6"/>
  <c r="J52" i="6"/>
  <c r="O52" i="6" s="1"/>
  <c r="J51" i="6"/>
  <c r="O51" i="6" s="1"/>
  <c r="J50" i="6"/>
  <c r="J49" i="6"/>
  <c r="J48" i="6"/>
  <c r="O48" i="6" s="1"/>
  <c r="J47" i="6"/>
  <c r="J46" i="6"/>
  <c r="J45" i="6"/>
  <c r="J44" i="6"/>
  <c r="J43" i="6"/>
  <c r="J42" i="6"/>
  <c r="O42" i="6" s="1"/>
  <c r="J41" i="6"/>
  <c r="J40" i="6"/>
  <c r="O40" i="6" s="1"/>
  <c r="J39" i="6"/>
  <c r="J38" i="6"/>
  <c r="L38" i="6" s="1"/>
  <c r="Q38" i="6" s="1"/>
  <c r="M38" i="11" s="1"/>
  <c r="J37" i="6"/>
  <c r="J36" i="6"/>
  <c r="O36" i="6" s="1"/>
  <c r="J35" i="6"/>
  <c r="J34" i="6"/>
  <c r="J33" i="6"/>
  <c r="J32" i="6"/>
  <c r="J31" i="6"/>
  <c r="J30" i="6"/>
  <c r="O30" i="6" s="1"/>
  <c r="J29" i="6"/>
  <c r="J28" i="6"/>
  <c r="O28" i="6" s="1"/>
  <c r="J27" i="6"/>
  <c r="J26" i="6"/>
  <c r="J25" i="6"/>
  <c r="I55" i="6"/>
  <c r="O55" i="6" s="1"/>
  <c r="I54" i="6"/>
  <c r="I53" i="6"/>
  <c r="O53" i="6" s="1"/>
  <c r="I52" i="6"/>
  <c r="I51" i="6"/>
  <c r="I50" i="6"/>
  <c r="I49" i="6"/>
  <c r="L49" i="6" s="1"/>
  <c r="Q49" i="6" s="1"/>
  <c r="M49" i="11" s="1"/>
  <c r="I48" i="6"/>
  <c r="I47" i="6"/>
  <c r="O47" i="6" s="1"/>
  <c r="I46" i="6"/>
  <c r="I45" i="6"/>
  <c r="I44" i="6"/>
  <c r="I43" i="6"/>
  <c r="O43" i="6" s="1"/>
  <c r="I42" i="6"/>
  <c r="I41" i="6"/>
  <c r="O41" i="6" s="1"/>
  <c r="I40" i="6"/>
  <c r="I39" i="6"/>
  <c r="I38" i="6"/>
  <c r="I37" i="6"/>
  <c r="L37" i="6" s="1"/>
  <c r="Q37" i="6" s="1"/>
  <c r="M37" i="11" s="1"/>
  <c r="I36" i="6"/>
  <c r="I35" i="6"/>
  <c r="O35" i="6" s="1"/>
  <c r="I34" i="6"/>
  <c r="M34" i="6" s="1"/>
  <c r="I33" i="6"/>
  <c r="I32" i="6"/>
  <c r="I31" i="6"/>
  <c r="O31" i="6" s="1"/>
  <c r="I30" i="6"/>
  <c r="I29" i="6"/>
  <c r="I28" i="6"/>
  <c r="I27" i="6"/>
  <c r="I26" i="6"/>
  <c r="I25" i="6"/>
  <c r="O25" i="6" s="1"/>
  <c r="M50" i="6"/>
  <c r="L46" i="6"/>
  <c r="Q46" i="6" s="1"/>
  <c r="M46" i="11" s="1"/>
  <c r="M38" i="6"/>
  <c r="O32" i="6"/>
  <c r="M26" i="6"/>
  <c r="X26" i="5"/>
  <c r="Z26" i="5" s="1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J55" i="5"/>
  <c r="J54" i="5"/>
  <c r="J53" i="5"/>
  <c r="L53" i="5" s="1"/>
  <c r="Q53" i="5" s="1"/>
  <c r="L53" i="11" s="1"/>
  <c r="J52" i="5"/>
  <c r="J51" i="5"/>
  <c r="O51" i="5" s="1"/>
  <c r="J50" i="5"/>
  <c r="J49" i="5"/>
  <c r="J48" i="5"/>
  <c r="J47" i="5"/>
  <c r="J46" i="5"/>
  <c r="J45" i="5"/>
  <c r="J44" i="5"/>
  <c r="J43" i="5"/>
  <c r="J42" i="5"/>
  <c r="J41" i="5"/>
  <c r="L41" i="5" s="1"/>
  <c r="Q41" i="5" s="1"/>
  <c r="L41" i="11" s="1"/>
  <c r="J40" i="5"/>
  <c r="J39" i="5"/>
  <c r="J38" i="5"/>
  <c r="J37" i="5"/>
  <c r="J36" i="5"/>
  <c r="J35" i="5"/>
  <c r="J34" i="5"/>
  <c r="J33" i="5"/>
  <c r="J32" i="5"/>
  <c r="J31" i="5"/>
  <c r="J30" i="5"/>
  <c r="J29" i="5"/>
  <c r="M29" i="5" s="1"/>
  <c r="P29" i="5" s="1"/>
  <c r="J28" i="5"/>
  <c r="J27" i="5"/>
  <c r="O27" i="5" s="1"/>
  <c r="J26" i="5"/>
  <c r="M26" i="5" s="1"/>
  <c r="J25" i="5"/>
  <c r="L25" i="5" s="1"/>
  <c r="Q25" i="5" s="1"/>
  <c r="L25" i="11" s="1"/>
  <c r="I55" i="5"/>
  <c r="I54" i="5"/>
  <c r="M54" i="5" s="1"/>
  <c r="I53" i="5"/>
  <c r="I52" i="5"/>
  <c r="O52" i="5" s="1"/>
  <c r="I51" i="5"/>
  <c r="I50" i="5"/>
  <c r="M50" i="5" s="1"/>
  <c r="I49" i="5"/>
  <c r="I48" i="5"/>
  <c r="L48" i="5" s="1"/>
  <c r="Q48" i="5" s="1"/>
  <c r="L48" i="11" s="1"/>
  <c r="I47" i="5"/>
  <c r="I46" i="5"/>
  <c r="M46" i="5" s="1"/>
  <c r="I45" i="5"/>
  <c r="I44" i="5"/>
  <c r="L44" i="5" s="1"/>
  <c r="Q44" i="5" s="1"/>
  <c r="L44" i="11" s="1"/>
  <c r="I43" i="5"/>
  <c r="I42" i="5"/>
  <c r="I41" i="5"/>
  <c r="I40" i="5"/>
  <c r="L40" i="5" s="1"/>
  <c r="Q40" i="5" s="1"/>
  <c r="L40" i="11" s="1"/>
  <c r="I39" i="5"/>
  <c r="I38" i="5"/>
  <c r="I37" i="5"/>
  <c r="I36" i="5"/>
  <c r="I35" i="5"/>
  <c r="I34" i="5"/>
  <c r="M34" i="5" s="1"/>
  <c r="I33" i="5"/>
  <c r="I32" i="5"/>
  <c r="I31" i="5"/>
  <c r="I30" i="5"/>
  <c r="M30" i="5" s="1"/>
  <c r="I29" i="5"/>
  <c r="I28" i="5"/>
  <c r="I27" i="5"/>
  <c r="I26" i="5"/>
  <c r="I25" i="5"/>
  <c r="X28" i="5"/>
  <c r="X27" i="5"/>
  <c r="M53" i="5"/>
  <c r="P53" i="5" s="1"/>
  <c r="O49" i="5"/>
  <c r="O44" i="5"/>
  <c r="M41" i="5"/>
  <c r="P41" i="5" s="1"/>
  <c r="O41" i="5"/>
  <c r="L37" i="5"/>
  <c r="Q37" i="5" s="1"/>
  <c r="L37" i="11" s="1"/>
  <c r="O37" i="5"/>
  <c r="L29" i="5"/>
  <c r="Q29" i="5" s="1"/>
  <c r="L29" i="11" s="1"/>
  <c r="M27" i="5"/>
  <c r="P27" i="5" s="1"/>
  <c r="O25" i="5"/>
  <c r="X28" i="4"/>
  <c r="X27" i="4"/>
  <c r="X26" i="4"/>
  <c r="AD26" i="4" s="1"/>
  <c r="K55" i="4"/>
  <c r="O55" i="4" s="1"/>
  <c r="K54" i="4"/>
  <c r="K53" i="4"/>
  <c r="K52" i="4"/>
  <c r="K51" i="4"/>
  <c r="K50" i="4"/>
  <c r="M50" i="4" s="1"/>
  <c r="K49" i="4"/>
  <c r="K48" i="4"/>
  <c r="K47" i="4"/>
  <c r="K46" i="4"/>
  <c r="K45" i="4"/>
  <c r="K44" i="4"/>
  <c r="O44" i="4" s="1"/>
  <c r="K43" i="4"/>
  <c r="K42" i="4"/>
  <c r="K41" i="4"/>
  <c r="K40" i="4"/>
  <c r="K39" i="4"/>
  <c r="K38" i="4"/>
  <c r="M38" i="4" s="1"/>
  <c r="K37" i="4"/>
  <c r="K36" i="4"/>
  <c r="K35" i="4"/>
  <c r="K34" i="4"/>
  <c r="K33" i="4"/>
  <c r="K32" i="4"/>
  <c r="O32" i="4" s="1"/>
  <c r="K31" i="4"/>
  <c r="O31" i="4" s="1"/>
  <c r="K30" i="4"/>
  <c r="K29" i="4"/>
  <c r="K28" i="4"/>
  <c r="K27" i="4"/>
  <c r="K26" i="4"/>
  <c r="L26" i="4" s="1"/>
  <c r="Q26" i="4" s="1"/>
  <c r="K26" i="11" s="1"/>
  <c r="K25" i="4"/>
  <c r="J55" i="4"/>
  <c r="J54" i="4"/>
  <c r="J53" i="4"/>
  <c r="O53" i="4" s="1"/>
  <c r="J52" i="4"/>
  <c r="J51" i="4"/>
  <c r="J50" i="4"/>
  <c r="J49" i="4"/>
  <c r="J48" i="4"/>
  <c r="J47" i="4"/>
  <c r="J46" i="4"/>
  <c r="J45" i="4"/>
  <c r="M45" i="4" s="1"/>
  <c r="J44" i="4"/>
  <c r="J43" i="4"/>
  <c r="J42" i="4"/>
  <c r="J41" i="4"/>
  <c r="J40" i="4"/>
  <c r="J39" i="4"/>
  <c r="J38" i="4"/>
  <c r="O38" i="4" s="1"/>
  <c r="J37" i="4"/>
  <c r="J36" i="4"/>
  <c r="J35" i="4"/>
  <c r="J34" i="4"/>
  <c r="J33" i="4"/>
  <c r="M33" i="4" s="1"/>
  <c r="J32" i="4"/>
  <c r="J31" i="4"/>
  <c r="J30" i="4"/>
  <c r="J29" i="4"/>
  <c r="L29" i="4" s="1"/>
  <c r="Q29" i="4" s="1"/>
  <c r="K29" i="11" s="1"/>
  <c r="J28" i="4"/>
  <c r="J27" i="4"/>
  <c r="J26" i="4"/>
  <c r="J25" i="4"/>
  <c r="I55" i="4"/>
  <c r="I54" i="4"/>
  <c r="M54" i="4" s="1"/>
  <c r="I53" i="4"/>
  <c r="L53" i="4" s="1"/>
  <c r="Q53" i="4" s="1"/>
  <c r="K53" i="11" s="1"/>
  <c r="I52" i="4"/>
  <c r="O52" i="4" s="1"/>
  <c r="I51" i="4"/>
  <c r="I50" i="4"/>
  <c r="I49" i="4"/>
  <c r="L49" i="4" s="1"/>
  <c r="Q49" i="4" s="1"/>
  <c r="K49" i="11" s="1"/>
  <c r="I48" i="4"/>
  <c r="O48" i="4" s="1"/>
  <c r="I47" i="4"/>
  <c r="I46" i="4"/>
  <c r="M46" i="4" s="1"/>
  <c r="I45" i="4"/>
  <c r="L45" i="4" s="1"/>
  <c r="Q45" i="4" s="1"/>
  <c r="K45" i="11" s="1"/>
  <c r="I44" i="4"/>
  <c r="I43" i="4"/>
  <c r="I42" i="4"/>
  <c r="M42" i="4" s="1"/>
  <c r="I41" i="4"/>
  <c r="I40" i="4"/>
  <c r="O40" i="4" s="1"/>
  <c r="I39" i="4"/>
  <c r="I38" i="4"/>
  <c r="I37" i="4"/>
  <c r="L37" i="4" s="1"/>
  <c r="Q37" i="4" s="1"/>
  <c r="K37" i="11" s="1"/>
  <c r="I36" i="4"/>
  <c r="O36" i="4" s="1"/>
  <c r="I35" i="4"/>
  <c r="I34" i="4"/>
  <c r="M34" i="4" s="1"/>
  <c r="I33" i="4"/>
  <c r="L33" i="4" s="1"/>
  <c r="Q33" i="4" s="1"/>
  <c r="K33" i="11" s="1"/>
  <c r="I32" i="4"/>
  <c r="I31" i="4"/>
  <c r="I30" i="4"/>
  <c r="M30" i="4" s="1"/>
  <c r="I29" i="4"/>
  <c r="M29" i="4" s="1"/>
  <c r="I28" i="4"/>
  <c r="O28" i="4" s="1"/>
  <c r="I27" i="4"/>
  <c r="I26" i="4"/>
  <c r="I25" i="4"/>
  <c r="M25" i="4" s="1"/>
  <c r="M53" i="4"/>
  <c r="O43" i="4"/>
  <c r="M41" i="4"/>
  <c r="O27" i="4"/>
  <c r="M26" i="4"/>
  <c r="X28" i="3"/>
  <c r="X27" i="3"/>
  <c r="X26" i="3"/>
  <c r="AD26" i="3" s="1"/>
  <c r="K55" i="3"/>
  <c r="K54" i="3"/>
  <c r="K53" i="3"/>
  <c r="K52" i="3"/>
  <c r="K51" i="3"/>
  <c r="K50" i="3"/>
  <c r="K49" i="3"/>
  <c r="K48" i="3"/>
  <c r="K47" i="3"/>
  <c r="O47" i="3" s="1"/>
  <c r="K46" i="3"/>
  <c r="K45" i="3"/>
  <c r="K44" i="3"/>
  <c r="K43" i="3"/>
  <c r="K42" i="3"/>
  <c r="K41" i="3"/>
  <c r="O41" i="3" s="1"/>
  <c r="K40" i="3"/>
  <c r="O40" i="3" s="1"/>
  <c r="K39" i="3"/>
  <c r="K38" i="3"/>
  <c r="K37" i="3"/>
  <c r="K36" i="3"/>
  <c r="K35" i="3"/>
  <c r="O35" i="3" s="1"/>
  <c r="K34" i="3"/>
  <c r="K33" i="3"/>
  <c r="K32" i="3"/>
  <c r="K31" i="3"/>
  <c r="K30" i="3"/>
  <c r="K29" i="3"/>
  <c r="O29" i="3" s="1"/>
  <c r="K28" i="3"/>
  <c r="K27" i="3"/>
  <c r="K26" i="3"/>
  <c r="K25" i="3"/>
  <c r="J55" i="3"/>
  <c r="J54" i="3"/>
  <c r="O54" i="3" s="1"/>
  <c r="J53" i="3"/>
  <c r="J52" i="3"/>
  <c r="J51" i="3"/>
  <c r="J50" i="3"/>
  <c r="M50" i="3" s="1"/>
  <c r="J49" i="3"/>
  <c r="J48" i="3"/>
  <c r="O48" i="3" s="1"/>
  <c r="J47" i="3"/>
  <c r="J46" i="3"/>
  <c r="J45" i="3"/>
  <c r="J44" i="3"/>
  <c r="O44" i="3" s="1"/>
  <c r="J43" i="3"/>
  <c r="J42" i="3"/>
  <c r="L42" i="3" s="1"/>
  <c r="Q42" i="3" s="1"/>
  <c r="J42" i="11" s="1"/>
  <c r="J41" i="3"/>
  <c r="J40" i="3"/>
  <c r="J39" i="3"/>
  <c r="J38" i="3"/>
  <c r="L38" i="3" s="1"/>
  <c r="Q38" i="3" s="1"/>
  <c r="J38" i="11" s="1"/>
  <c r="J37" i="3"/>
  <c r="J36" i="3"/>
  <c r="J35" i="3"/>
  <c r="J34" i="3"/>
  <c r="J33" i="3"/>
  <c r="J32" i="3"/>
  <c r="J31" i="3"/>
  <c r="J30" i="3"/>
  <c r="O30" i="3" s="1"/>
  <c r="J29" i="3"/>
  <c r="J28" i="3"/>
  <c r="J27" i="3"/>
  <c r="J26" i="3"/>
  <c r="J25" i="3"/>
  <c r="I55" i="3"/>
  <c r="O55" i="3" s="1"/>
  <c r="I54" i="3"/>
  <c r="I53" i="3"/>
  <c r="I52" i="3"/>
  <c r="I51" i="3"/>
  <c r="O51" i="3" s="1"/>
  <c r="I50" i="3"/>
  <c r="I49" i="3"/>
  <c r="O49" i="3" s="1"/>
  <c r="I48" i="3"/>
  <c r="I47" i="3"/>
  <c r="I46" i="3"/>
  <c r="M46" i="3" s="1"/>
  <c r="I45" i="3"/>
  <c r="L45" i="3" s="1"/>
  <c r="Q45" i="3" s="1"/>
  <c r="J45" i="11" s="1"/>
  <c r="I44" i="3"/>
  <c r="I43" i="3"/>
  <c r="I42" i="3"/>
  <c r="I41" i="3"/>
  <c r="I40" i="3"/>
  <c r="I39" i="3"/>
  <c r="I38" i="3"/>
  <c r="I37" i="3"/>
  <c r="L37" i="3" s="1"/>
  <c r="Q37" i="3" s="1"/>
  <c r="J37" i="11" s="1"/>
  <c r="I36" i="3"/>
  <c r="I35" i="3"/>
  <c r="I34" i="3"/>
  <c r="O34" i="3" s="1"/>
  <c r="I33" i="3"/>
  <c r="O33" i="3" s="1"/>
  <c r="I32" i="3"/>
  <c r="I31" i="3"/>
  <c r="I30" i="3"/>
  <c r="I29" i="3"/>
  <c r="I28" i="3"/>
  <c r="I27" i="3"/>
  <c r="L27" i="3" s="1"/>
  <c r="Q27" i="3" s="1"/>
  <c r="J27" i="11" s="1"/>
  <c r="I26" i="3"/>
  <c r="I25" i="3"/>
  <c r="O25" i="3" s="1"/>
  <c r="O46" i="3"/>
  <c r="O36" i="3"/>
  <c r="L34" i="3"/>
  <c r="Q34" i="3" s="1"/>
  <c r="J34" i="11" s="1"/>
  <c r="L33" i="3"/>
  <c r="Q33" i="3" s="1"/>
  <c r="J33" i="11" s="1"/>
  <c r="AC26" i="3"/>
  <c r="M26" i="3"/>
  <c r="I25" i="2"/>
  <c r="X28" i="2"/>
  <c r="X27" i="2"/>
  <c r="X26" i="2"/>
  <c r="K55" i="2"/>
  <c r="K54" i="2"/>
  <c r="K53" i="2"/>
  <c r="K52" i="2"/>
  <c r="K51" i="2"/>
  <c r="K50" i="2"/>
  <c r="K49" i="2"/>
  <c r="K48" i="2"/>
  <c r="K47" i="2"/>
  <c r="K46" i="2"/>
  <c r="O46" i="2" s="1"/>
  <c r="K45" i="2"/>
  <c r="L45" i="2" s="1"/>
  <c r="Q45" i="2" s="1"/>
  <c r="I45" i="11" s="1"/>
  <c r="K44" i="2"/>
  <c r="K43" i="2"/>
  <c r="K42" i="2"/>
  <c r="K41" i="2"/>
  <c r="K40" i="2"/>
  <c r="K39" i="2"/>
  <c r="K38" i="2"/>
  <c r="K37" i="2"/>
  <c r="K36" i="2"/>
  <c r="K35" i="2"/>
  <c r="K34" i="2"/>
  <c r="M34" i="2" s="1"/>
  <c r="K33" i="2"/>
  <c r="L33" i="2" s="1"/>
  <c r="Q33" i="2" s="1"/>
  <c r="I33" i="11" s="1"/>
  <c r="K32" i="2"/>
  <c r="K31" i="2"/>
  <c r="K30" i="2"/>
  <c r="K29" i="2"/>
  <c r="K28" i="2"/>
  <c r="K27" i="2"/>
  <c r="K26" i="2"/>
  <c r="K25" i="2"/>
  <c r="J55" i="2"/>
  <c r="J54" i="2"/>
  <c r="J53" i="2"/>
  <c r="O53" i="2" s="1"/>
  <c r="J52" i="2"/>
  <c r="J51" i="2"/>
  <c r="J50" i="2"/>
  <c r="J49" i="2"/>
  <c r="J48" i="2"/>
  <c r="J47" i="2"/>
  <c r="J46" i="2"/>
  <c r="J45" i="2"/>
  <c r="J44" i="2"/>
  <c r="J43" i="2"/>
  <c r="O43" i="2" s="1"/>
  <c r="J42" i="2"/>
  <c r="J41" i="2"/>
  <c r="L41" i="2" s="1"/>
  <c r="Q41" i="2" s="1"/>
  <c r="I41" i="11" s="1"/>
  <c r="J40" i="2"/>
  <c r="O40" i="2" s="1"/>
  <c r="J39" i="2"/>
  <c r="J38" i="2"/>
  <c r="J37" i="2"/>
  <c r="O37" i="2" s="1"/>
  <c r="J36" i="2"/>
  <c r="J35" i="2"/>
  <c r="J34" i="2"/>
  <c r="J33" i="2"/>
  <c r="J32" i="2"/>
  <c r="J31" i="2"/>
  <c r="O31" i="2" s="1"/>
  <c r="J30" i="2"/>
  <c r="J29" i="2"/>
  <c r="L29" i="2" s="1"/>
  <c r="Q29" i="2" s="1"/>
  <c r="I29" i="11" s="1"/>
  <c r="J28" i="2"/>
  <c r="J27" i="2"/>
  <c r="J26" i="2"/>
  <c r="J25" i="2"/>
  <c r="O25" i="2" s="1"/>
  <c r="I55" i="2"/>
  <c r="I54" i="2"/>
  <c r="O54" i="2" s="1"/>
  <c r="I53" i="2"/>
  <c r="I52" i="2"/>
  <c r="I51" i="2"/>
  <c r="O51" i="2" s="1"/>
  <c r="I50" i="2"/>
  <c r="O50" i="2" s="1"/>
  <c r="I49" i="2"/>
  <c r="I48" i="2"/>
  <c r="I47" i="2"/>
  <c r="L47" i="2" s="1"/>
  <c r="Q47" i="2" s="1"/>
  <c r="I47" i="11" s="1"/>
  <c r="I46" i="2"/>
  <c r="I45" i="2"/>
  <c r="I44" i="2"/>
  <c r="I43" i="2"/>
  <c r="I42" i="2"/>
  <c r="O42" i="2" s="1"/>
  <c r="I41" i="2"/>
  <c r="I40" i="2"/>
  <c r="I39" i="2"/>
  <c r="I38" i="2"/>
  <c r="O38" i="2" s="1"/>
  <c r="I37" i="2"/>
  <c r="I36" i="2"/>
  <c r="I35" i="2"/>
  <c r="I34" i="2"/>
  <c r="I33" i="2"/>
  <c r="I32" i="2"/>
  <c r="O32" i="2" s="1"/>
  <c r="I31" i="2"/>
  <c r="I30" i="2"/>
  <c r="O30" i="2" s="1"/>
  <c r="I29" i="2"/>
  <c r="I28" i="2"/>
  <c r="I27" i="2"/>
  <c r="I26" i="2"/>
  <c r="M26" i="2" s="1"/>
  <c r="L51" i="2"/>
  <c r="Q51" i="2" s="1"/>
  <c r="I51" i="11" s="1"/>
  <c r="M51" i="2"/>
  <c r="M46" i="2"/>
  <c r="O44" i="2"/>
  <c r="O39" i="2"/>
  <c r="L39" i="2"/>
  <c r="Q39" i="2" s="1"/>
  <c r="I39" i="11" s="1"/>
  <c r="M39" i="2"/>
  <c r="O34" i="2"/>
  <c r="L34" i="2"/>
  <c r="Q34" i="2" s="1"/>
  <c r="I34" i="11" s="1"/>
  <c r="M27" i="2"/>
  <c r="P27" i="2" s="1"/>
  <c r="L27" i="2"/>
  <c r="Q27" i="2" s="1"/>
  <c r="I27" i="11" s="1"/>
  <c r="O27" i="2"/>
  <c r="O24" i="1"/>
  <c r="M25" i="1"/>
  <c r="M31" i="1"/>
  <c r="M37" i="1"/>
  <c r="M43" i="1"/>
  <c r="M49" i="1"/>
  <c r="L51" i="1"/>
  <c r="Q51" i="1" s="1"/>
  <c r="H51" i="11" s="1"/>
  <c r="L52" i="1"/>
  <c r="Q52" i="1" s="1"/>
  <c r="H52" i="11" s="1"/>
  <c r="O52" i="1"/>
  <c r="M55" i="1"/>
  <c r="K55" i="1"/>
  <c r="J55" i="1"/>
  <c r="I55" i="1"/>
  <c r="L55" i="1" s="1"/>
  <c r="Q55" i="1" s="1"/>
  <c r="H55" i="11" s="1"/>
  <c r="K54" i="1"/>
  <c r="J54" i="1"/>
  <c r="I54" i="1"/>
  <c r="L54" i="1" s="1"/>
  <c r="Q54" i="1" s="1"/>
  <c r="H54" i="11" s="1"/>
  <c r="K53" i="1"/>
  <c r="J53" i="1"/>
  <c r="I53" i="1"/>
  <c r="L53" i="1" s="1"/>
  <c r="Q53" i="1" s="1"/>
  <c r="H53" i="11" s="1"/>
  <c r="I46" i="1"/>
  <c r="M46" i="1" s="1"/>
  <c r="J46" i="1"/>
  <c r="O46" i="1" s="1"/>
  <c r="K46" i="1"/>
  <c r="I47" i="1"/>
  <c r="L47" i="1" s="1"/>
  <c r="Q47" i="1" s="1"/>
  <c r="H47" i="11" s="1"/>
  <c r="J47" i="1"/>
  <c r="K47" i="1"/>
  <c r="I48" i="1"/>
  <c r="O48" i="1" s="1"/>
  <c r="J48" i="1"/>
  <c r="L48" i="1" s="1"/>
  <c r="Q48" i="1" s="1"/>
  <c r="H48" i="11" s="1"/>
  <c r="K48" i="1"/>
  <c r="I49" i="1"/>
  <c r="L49" i="1" s="1"/>
  <c r="Q49" i="1" s="1"/>
  <c r="H49" i="11" s="1"/>
  <c r="J49" i="1"/>
  <c r="K49" i="1"/>
  <c r="I50" i="1"/>
  <c r="L50" i="1" s="1"/>
  <c r="Q50" i="1" s="1"/>
  <c r="H50" i="11" s="1"/>
  <c r="J50" i="1"/>
  <c r="K50" i="1"/>
  <c r="I51" i="1"/>
  <c r="O51" i="1" s="1"/>
  <c r="J51" i="1"/>
  <c r="K51" i="1"/>
  <c r="I52" i="1"/>
  <c r="M52" i="1" s="1"/>
  <c r="J52" i="1"/>
  <c r="K52" i="1"/>
  <c r="I39" i="1"/>
  <c r="O39" i="1" s="1"/>
  <c r="J39" i="1"/>
  <c r="K39" i="1"/>
  <c r="L39" i="1" s="1"/>
  <c r="Q39" i="1" s="1"/>
  <c r="H39" i="11" s="1"/>
  <c r="I40" i="1"/>
  <c r="M40" i="1" s="1"/>
  <c r="J40" i="1"/>
  <c r="O40" i="1" s="1"/>
  <c r="K40" i="1"/>
  <c r="I41" i="1"/>
  <c r="L41" i="1" s="1"/>
  <c r="Q41" i="1" s="1"/>
  <c r="H41" i="11" s="1"/>
  <c r="J41" i="1"/>
  <c r="K41" i="1"/>
  <c r="I42" i="1"/>
  <c r="O42" i="1" s="1"/>
  <c r="J42" i="1"/>
  <c r="L42" i="1" s="1"/>
  <c r="Q42" i="1" s="1"/>
  <c r="H42" i="11" s="1"/>
  <c r="K42" i="1"/>
  <c r="I43" i="1"/>
  <c r="L43" i="1" s="1"/>
  <c r="Q43" i="1" s="1"/>
  <c r="H43" i="11" s="1"/>
  <c r="J43" i="1"/>
  <c r="K43" i="1"/>
  <c r="I44" i="1"/>
  <c r="L44" i="1" s="1"/>
  <c r="Q44" i="1" s="1"/>
  <c r="H44" i="11" s="1"/>
  <c r="J44" i="1"/>
  <c r="K44" i="1"/>
  <c r="I45" i="1"/>
  <c r="O45" i="1" s="1"/>
  <c r="J45" i="1"/>
  <c r="K45" i="1"/>
  <c r="I32" i="1"/>
  <c r="L32" i="1" s="1"/>
  <c r="Q32" i="1" s="1"/>
  <c r="H32" i="11" s="1"/>
  <c r="J32" i="1"/>
  <c r="K32" i="1"/>
  <c r="I33" i="1"/>
  <c r="O33" i="1" s="1"/>
  <c r="J33" i="1"/>
  <c r="K33" i="1"/>
  <c r="I34" i="1"/>
  <c r="M34" i="1" s="1"/>
  <c r="J34" i="1"/>
  <c r="L34" i="1" s="1"/>
  <c r="Q34" i="1" s="1"/>
  <c r="H34" i="11" s="1"/>
  <c r="K34" i="1"/>
  <c r="I35" i="1"/>
  <c r="L35" i="1" s="1"/>
  <c r="Q35" i="1" s="1"/>
  <c r="H35" i="11" s="1"/>
  <c r="J35" i="1"/>
  <c r="K35" i="1"/>
  <c r="I36" i="1"/>
  <c r="L36" i="1" s="1"/>
  <c r="Q36" i="1" s="1"/>
  <c r="H36" i="11" s="1"/>
  <c r="J36" i="1"/>
  <c r="K36" i="1"/>
  <c r="I37" i="1"/>
  <c r="L37" i="1" s="1"/>
  <c r="Q37" i="1" s="1"/>
  <c r="H37" i="11" s="1"/>
  <c r="J37" i="1"/>
  <c r="K37" i="1"/>
  <c r="I38" i="1"/>
  <c r="L38" i="1" s="1"/>
  <c r="Q38" i="1" s="1"/>
  <c r="H38" i="11" s="1"/>
  <c r="J38" i="1"/>
  <c r="K38" i="1"/>
  <c r="I25" i="1"/>
  <c r="L25" i="1" s="1"/>
  <c r="Q25" i="1" s="1"/>
  <c r="H25" i="11" s="1"/>
  <c r="J25" i="1"/>
  <c r="K25" i="1"/>
  <c r="I26" i="1"/>
  <c r="L26" i="1" s="1"/>
  <c r="Q26" i="1" s="1"/>
  <c r="H26" i="11" s="1"/>
  <c r="J26" i="1"/>
  <c r="K26" i="1"/>
  <c r="I27" i="1"/>
  <c r="O27" i="1" s="1"/>
  <c r="J27" i="1"/>
  <c r="K27" i="1"/>
  <c r="I28" i="1"/>
  <c r="M28" i="1" s="1"/>
  <c r="J28" i="1"/>
  <c r="L28" i="1" s="1"/>
  <c r="Q28" i="1" s="1"/>
  <c r="H28" i="11" s="1"/>
  <c r="K28" i="1"/>
  <c r="I29" i="1"/>
  <c r="L29" i="1" s="1"/>
  <c r="Q29" i="1" s="1"/>
  <c r="H29" i="11" s="1"/>
  <c r="J29" i="1"/>
  <c r="K29" i="1"/>
  <c r="I30" i="1"/>
  <c r="L30" i="1" s="1"/>
  <c r="Q30" i="1" s="1"/>
  <c r="H30" i="11" s="1"/>
  <c r="J30" i="1"/>
  <c r="K30" i="1"/>
  <c r="I31" i="1"/>
  <c r="L31" i="1" s="1"/>
  <c r="Q31" i="1" s="1"/>
  <c r="H31" i="11" s="1"/>
  <c r="J31" i="1"/>
  <c r="K31" i="1"/>
  <c r="AC26" i="1"/>
  <c r="X28" i="1"/>
  <c r="X27" i="1"/>
  <c r="AD26" i="1" s="1"/>
  <c r="X26" i="1"/>
  <c r="I20" i="10"/>
  <c r="X23" i="10"/>
  <c r="X22" i="10"/>
  <c r="X21" i="10"/>
  <c r="X20" i="10"/>
  <c r="X19" i="10"/>
  <c r="X18" i="10"/>
  <c r="X17" i="10"/>
  <c r="X16" i="10"/>
  <c r="X15" i="10"/>
  <c r="K24" i="10"/>
  <c r="K23" i="10"/>
  <c r="K22" i="10"/>
  <c r="K21" i="10"/>
  <c r="K20" i="10"/>
  <c r="J24" i="10"/>
  <c r="L24" i="10" s="1"/>
  <c r="Q24" i="10" s="1"/>
  <c r="Q24" i="11" s="1"/>
  <c r="J23" i="10"/>
  <c r="J22" i="10"/>
  <c r="J21" i="10"/>
  <c r="J20" i="10"/>
  <c r="M20" i="10" s="1"/>
  <c r="I24" i="10"/>
  <c r="I23" i="10"/>
  <c r="I22" i="10"/>
  <c r="I21" i="10"/>
  <c r="O24" i="10"/>
  <c r="M24" i="10"/>
  <c r="P24" i="10" s="1"/>
  <c r="O20" i="10"/>
  <c r="I21" i="9"/>
  <c r="I20" i="9"/>
  <c r="M20" i="9" s="1"/>
  <c r="X23" i="9"/>
  <c r="X22" i="9"/>
  <c r="Z15" i="9" s="1"/>
  <c r="X21" i="9"/>
  <c r="X20" i="9"/>
  <c r="X19" i="9"/>
  <c r="X18" i="9"/>
  <c r="X17" i="9"/>
  <c r="X16" i="9"/>
  <c r="X15" i="9"/>
  <c r="K24" i="9"/>
  <c r="K23" i="9"/>
  <c r="K22" i="9"/>
  <c r="K21" i="9"/>
  <c r="K20" i="9"/>
  <c r="J24" i="9"/>
  <c r="J23" i="9"/>
  <c r="J22" i="9"/>
  <c r="J21" i="9"/>
  <c r="J20" i="9"/>
  <c r="I24" i="9"/>
  <c r="O24" i="9" s="1"/>
  <c r="I23" i="9"/>
  <c r="I22" i="9"/>
  <c r="O23" i="9"/>
  <c r="M23" i="9"/>
  <c r="AD15" i="9"/>
  <c r="I20" i="8"/>
  <c r="X23" i="8"/>
  <c r="X22" i="8"/>
  <c r="X21" i="8"/>
  <c r="X20" i="8"/>
  <c r="X19" i="8"/>
  <c r="X18" i="8"/>
  <c r="X17" i="8"/>
  <c r="X16" i="8"/>
  <c r="X15" i="8"/>
  <c r="K24" i="8"/>
  <c r="L24" i="8" s="1"/>
  <c r="Q24" i="8" s="1"/>
  <c r="O24" i="11" s="1"/>
  <c r="K23" i="8"/>
  <c r="K22" i="8"/>
  <c r="K21" i="8"/>
  <c r="K20" i="8"/>
  <c r="J24" i="8"/>
  <c r="J23" i="8"/>
  <c r="J22" i="8"/>
  <c r="J21" i="8"/>
  <c r="J20" i="8"/>
  <c r="I24" i="8"/>
  <c r="O24" i="8" s="1"/>
  <c r="I23" i="8"/>
  <c r="L23" i="8" s="1"/>
  <c r="Q23" i="8" s="1"/>
  <c r="O23" i="11" s="1"/>
  <c r="I22" i="8"/>
  <c r="M22" i="8" s="1"/>
  <c r="I21" i="8"/>
  <c r="O21" i="8" s="1"/>
  <c r="M20" i="8"/>
  <c r="I20" i="7"/>
  <c r="K24" i="7"/>
  <c r="K23" i="7"/>
  <c r="K22" i="7"/>
  <c r="K21" i="7"/>
  <c r="K20" i="7"/>
  <c r="O20" i="7" s="1"/>
  <c r="J24" i="7"/>
  <c r="J23" i="7"/>
  <c r="O23" i="7" s="1"/>
  <c r="J22" i="7"/>
  <c r="J21" i="7"/>
  <c r="M21" i="7" s="1"/>
  <c r="J20" i="7"/>
  <c r="I24" i="7"/>
  <c r="O24" i="7" s="1"/>
  <c r="I23" i="7"/>
  <c r="I22" i="7"/>
  <c r="M22" i="7" s="1"/>
  <c r="I21" i="7"/>
  <c r="X15" i="7"/>
  <c r="X23" i="7"/>
  <c r="X22" i="7"/>
  <c r="X21" i="7"/>
  <c r="X20" i="7"/>
  <c r="X19" i="7"/>
  <c r="X18" i="7"/>
  <c r="X17" i="7"/>
  <c r="X16" i="7"/>
  <c r="AC15" i="7" s="1"/>
  <c r="I20" i="6"/>
  <c r="K24" i="6"/>
  <c r="K23" i="6"/>
  <c r="K22" i="6"/>
  <c r="O22" i="6" s="1"/>
  <c r="K21" i="6"/>
  <c r="K20" i="6"/>
  <c r="J24" i="6"/>
  <c r="J23" i="6"/>
  <c r="J22" i="6"/>
  <c r="J21" i="6"/>
  <c r="M21" i="6" s="1"/>
  <c r="N21" i="6" s="1"/>
  <c r="J20" i="6"/>
  <c r="I24" i="6"/>
  <c r="O24" i="6" s="1"/>
  <c r="I23" i="6"/>
  <c r="L23" i="6" s="1"/>
  <c r="Q23" i="6" s="1"/>
  <c r="M23" i="11" s="1"/>
  <c r="I22" i="6"/>
  <c r="I21" i="6"/>
  <c r="X15" i="6"/>
  <c r="X23" i="6"/>
  <c r="X22" i="6"/>
  <c r="X21" i="6"/>
  <c r="X20" i="6"/>
  <c r="X19" i="6"/>
  <c r="X18" i="6"/>
  <c r="X17" i="6"/>
  <c r="X16" i="6"/>
  <c r="L21" i="6"/>
  <c r="Q21" i="6" s="1"/>
  <c r="M21" i="11" s="1"/>
  <c r="I20" i="5"/>
  <c r="K24" i="5"/>
  <c r="K23" i="5"/>
  <c r="K22" i="5"/>
  <c r="K21" i="5"/>
  <c r="K20" i="5"/>
  <c r="J24" i="5"/>
  <c r="J23" i="5"/>
  <c r="J22" i="5"/>
  <c r="J21" i="5"/>
  <c r="J20" i="5"/>
  <c r="M20" i="5" s="1"/>
  <c r="I24" i="5"/>
  <c r="I23" i="5"/>
  <c r="I22" i="5"/>
  <c r="O22" i="5" s="1"/>
  <c r="I21" i="5"/>
  <c r="L21" i="5" s="1"/>
  <c r="Q21" i="5" s="1"/>
  <c r="L21" i="11" s="1"/>
  <c r="X15" i="5"/>
  <c r="X23" i="5"/>
  <c r="X22" i="5"/>
  <c r="X21" i="5"/>
  <c r="X20" i="5"/>
  <c r="X19" i="5"/>
  <c r="X18" i="5"/>
  <c r="X17" i="5"/>
  <c r="X16" i="5"/>
  <c r="AD15" i="5" s="1"/>
  <c r="O23" i="5"/>
  <c r="M22" i="5"/>
  <c r="P22" i="5" s="1"/>
  <c r="O21" i="5"/>
  <c r="O20" i="5"/>
  <c r="K24" i="4"/>
  <c r="K23" i="4"/>
  <c r="K22" i="4"/>
  <c r="M22" i="4" s="1"/>
  <c r="K21" i="4"/>
  <c r="K20" i="4"/>
  <c r="O20" i="4" s="1"/>
  <c r="J24" i="4"/>
  <c r="J23" i="4"/>
  <c r="L23" i="4" s="1"/>
  <c r="Q23" i="4" s="1"/>
  <c r="K23" i="11" s="1"/>
  <c r="J22" i="4"/>
  <c r="J21" i="4"/>
  <c r="J20" i="4"/>
  <c r="I24" i="4"/>
  <c r="I23" i="4"/>
  <c r="I22" i="4"/>
  <c r="I21" i="4"/>
  <c r="I20" i="4"/>
  <c r="X23" i="4"/>
  <c r="X15" i="4"/>
  <c r="X22" i="4"/>
  <c r="X21" i="4"/>
  <c r="X20" i="4"/>
  <c r="X19" i="4"/>
  <c r="X18" i="4"/>
  <c r="X17" i="4"/>
  <c r="X16" i="4"/>
  <c r="L24" i="4"/>
  <c r="Q24" i="4" s="1"/>
  <c r="K24" i="11" s="1"/>
  <c r="O24" i="4"/>
  <c r="L22" i="4"/>
  <c r="Q22" i="4" s="1"/>
  <c r="K22" i="11" s="1"/>
  <c r="M20" i="4"/>
  <c r="I24" i="2"/>
  <c r="J24" i="2"/>
  <c r="K24" i="2"/>
  <c r="I23" i="2"/>
  <c r="J23" i="2"/>
  <c r="K23" i="2"/>
  <c r="I22" i="2"/>
  <c r="J22" i="2"/>
  <c r="K22" i="2"/>
  <c r="I20" i="2"/>
  <c r="O20" i="2" s="1"/>
  <c r="J20" i="2"/>
  <c r="K20" i="2"/>
  <c r="M20" i="2" s="1"/>
  <c r="I21" i="2"/>
  <c r="J21" i="2"/>
  <c r="K21" i="2"/>
  <c r="X23" i="2"/>
  <c r="X22" i="2"/>
  <c r="X21" i="2"/>
  <c r="X20" i="2"/>
  <c r="X19" i="2"/>
  <c r="X18" i="2"/>
  <c r="X17" i="2"/>
  <c r="X16" i="2"/>
  <c r="X15" i="2"/>
  <c r="O24" i="2"/>
  <c r="M24" i="2"/>
  <c r="P24" i="2" s="1"/>
  <c r="L24" i="2"/>
  <c r="Q24" i="2" s="1"/>
  <c r="I24" i="11" s="1"/>
  <c r="O23" i="2"/>
  <c r="M23" i="2"/>
  <c r="P23" i="2" s="1"/>
  <c r="L23" i="2"/>
  <c r="Q23" i="2" s="1"/>
  <c r="I23" i="11" s="1"/>
  <c r="O22" i="2"/>
  <c r="M22" i="2"/>
  <c r="P22" i="2" s="1"/>
  <c r="L22" i="2"/>
  <c r="Q22" i="2" s="1"/>
  <c r="I22" i="11" s="1"/>
  <c r="L21" i="2"/>
  <c r="Q21" i="2" s="1"/>
  <c r="I21" i="11" s="1"/>
  <c r="L20" i="1"/>
  <c r="Q20" i="1" s="1"/>
  <c r="M20" i="1"/>
  <c r="P20" i="1" s="1"/>
  <c r="N20" i="1"/>
  <c r="O20" i="1"/>
  <c r="L21" i="1"/>
  <c r="Q21" i="1" s="1"/>
  <c r="M21" i="1"/>
  <c r="N21" i="1" s="1"/>
  <c r="O21" i="1"/>
  <c r="L22" i="1"/>
  <c r="Q22" i="1" s="1"/>
  <c r="M22" i="1"/>
  <c r="P22" i="1" s="1"/>
  <c r="N22" i="1"/>
  <c r="O22" i="1"/>
  <c r="L23" i="1"/>
  <c r="Q23" i="1" s="1"/>
  <c r="M23" i="1"/>
  <c r="N23" i="1" s="1"/>
  <c r="O23" i="1"/>
  <c r="L24" i="1"/>
  <c r="Q24" i="1" s="1"/>
  <c r="M24" i="1"/>
  <c r="P24" i="1" s="1"/>
  <c r="N24" i="1"/>
  <c r="AG15" i="1"/>
  <c r="AF15" i="1"/>
  <c r="AD15" i="1"/>
  <c r="AC15" i="1"/>
  <c r="AA15" i="1"/>
  <c r="Z15" i="1"/>
  <c r="Z2" i="10"/>
  <c r="Z2" i="9"/>
  <c r="Q17" i="8"/>
  <c r="Z2" i="8"/>
  <c r="Z2" i="7"/>
  <c r="Z2" i="6"/>
  <c r="Q19" i="6" s="1"/>
  <c r="Z2" i="5"/>
  <c r="Z2" i="4"/>
  <c r="Z2" i="3"/>
  <c r="Z2" i="2"/>
  <c r="O19" i="10"/>
  <c r="M19" i="10"/>
  <c r="P19" i="10" s="1"/>
  <c r="L19" i="10"/>
  <c r="Q19" i="10" s="1"/>
  <c r="O18" i="10"/>
  <c r="M18" i="10"/>
  <c r="P18" i="10" s="1"/>
  <c r="L18" i="10"/>
  <c r="O17" i="10"/>
  <c r="M17" i="10"/>
  <c r="P17" i="10" s="1"/>
  <c r="L17" i="10"/>
  <c r="Q17" i="10" s="1"/>
  <c r="O16" i="10"/>
  <c r="M16" i="10"/>
  <c r="P16" i="10" s="1"/>
  <c r="L16" i="10"/>
  <c r="Q16" i="10" s="1"/>
  <c r="O15" i="10"/>
  <c r="M15" i="10"/>
  <c r="P15" i="10" s="1"/>
  <c r="L15" i="10"/>
  <c r="O14" i="10"/>
  <c r="M14" i="10"/>
  <c r="P14" i="10" s="1"/>
  <c r="L14" i="10"/>
  <c r="O13" i="10"/>
  <c r="M13" i="10"/>
  <c r="P13" i="10" s="1"/>
  <c r="L13" i="10"/>
  <c r="Q13" i="10" s="1"/>
  <c r="O12" i="10"/>
  <c r="M12" i="10"/>
  <c r="P12" i="10" s="1"/>
  <c r="L12" i="10"/>
  <c r="Q12" i="10" s="1"/>
  <c r="O11" i="10"/>
  <c r="M11" i="10"/>
  <c r="P11" i="10" s="1"/>
  <c r="L11" i="10"/>
  <c r="O10" i="10"/>
  <c r="M10" i="10"/>
  <c r="P10" i="10" s="1"/>
  <c r="L10" i="10"/>
  <c r="N10" i="10" s="1"/>
  <c r="O9" i="10"/>
  <c r="M9" i="10"/>
  <c r="P9" i="10" s="1"/>
  <c r="L9" i="10"/>
  <c r="Q9" i="10" s="1"/>
  <c r="O8" i="10"/>
  <c r="M8" i="10"/>
  <c r="P8" i="10" s="1"/>
  <c r="L8" i="10"/>
  <c r="N8" i="10" s="1"/>
  <c r="O7" i="10"/>
  <c r="M7" i="10"/>
  <c r="P7" i="10" s="1"/>
  <c r="L7" i="10"/>
  <c r="O6" i="10"/>
  <c r="M6" i="10"/>
  <c r="P6" i="10" s="1"/>
  <c r="L6" i="10"/>
  <c r="O5" i="10"/>
  <c r="M5" i="10"/>
  <c r="P5" i="10" s="1"/>
  <c r="L5" i="10"/>
  <c r="Q5" i="10" s="1"/>
  <c r="O4" i="10"/>
  <c r="M4" i="10"/>
  <c r="P4" i="10" s="1"/>
  <c r="L4" i="10"/>
  <c r="N4" i="10" s="1"/>
  <c r="O3" i="10"/>
  <c r="M3" i="10"/>
  <c r="P3" i="10" s="1"/>
  <c r="L3" i="10"/>
  <c r="AD2" i="10"/>
  <c r="AC2" i="10"/>
  <c r="AA2" i="10"/>
  <c r="AB2" i="10" s="1"/>
  <c r="O2" i="10"/>
  <c r="M2" i="10"/>
  <c r="P2" i="10" s="1"/>
  <c r="L2" i="10"/>
  <c r="Q2" i="10" s="1"/>
  <c r="O19" i="9"/>
  <c r="M19" i="9"/>
  <c r="P19" i="9" s="1"/>
  <c r="L19" i="9"/>
  <c r="Q19" i="9" s="1"/>
  <c r="O18" i="9"/>
  <c r="M18" i="9"/>
  <c r="P18" i="9" s="1"/>
  <c r="L18" i="9"/>
  <c r="O17" i="9"/>
  <c r="M17" i="9"/>
  <c r="P17" i="9" s="1"/>
  <c r="L17" i="9"/>
  <c r="O16" i="9"/>
  <c r="M16" i="9"/>
  <c r="P16" i="9" s="1"/>
  <c r="L16" i="9"/>
  <c r="O15" i="9"/>
  <c r="M15" i="9"/>
  <c r="P15" i="9" s="1"/>
  <c r="L15" i="9"/>
  <c r="Q15" i="9" s="1"/>
  <c r="O14" i="9"/>
  <c r="M14" i="9"/>
  <c r="P14" i="9" s="1"/>
  <c r="L14" i="9"/>
  <c r="O13" i="9"/>
  <c r="M13" i="9"/>
  <c r="P13" i="9" s="1"/>
  <c r="L13" i="9"/>
  <c r="O12" i="9"/>
  <c r="M12" i="9"/>
  <c r="P12" i="9" s="1"/>
  <c r="L12" i="9"/>
  <c r="N12" i="9" s="1"/>
  <c r="O11" i="9"/>
  <c r="M11" i="9"/>
  <c r="P11" i="9" s="1"/>
  <c r="L11" i="9"/>
  <c r="Q11" i="9" s="1"/>
  <c r="O10" i="9"/>
  <c r="M10" i="9"/>
  <c r="P10" i="9" s="1"/>
  <c r="L10" i="9"/>
  <c r="N10" i="9" s="1"/>
  <c r="O9" i="9"/>
  <c r="M9" i="9"/>
  <c r="P9" i="9" s="1"/>
  <c r="L9" i="9"/>
  <c r="Q9" i="9" s="1"/>
  <c r="O8" i="9"/>
  <c r="M8" i="9"/>
  <c r="P8" i="9" s="1"/>
  <c r="L8" i="9"/>
  <c r="O7" i="9"/>
  <c r="M7" i="9"/>
  <c r="P7" i="9" s="1"/>
  <c r="L7" i="9"/>
  <c r="Q7" i="9" s="1"/>
  <c r="O6" i="9"/>
  <c r="M6" i="9"/>
  <c r="P6" i="9" s="1"/>
  <c r="L6" i="9"/>
  <c r="O5" i="9"/>
  <c r="M5" i="9"/>
  <c r="P5" i="9" s="1"/>
  <c r="L5" i="9"/>
  <c r="Q5" i="9" s="1"/>
  <c r="O4" i="9"/>
  <c r="M4" i="9"/>
  <c r="P4" i="9" s="1"/>
  <c r="L4" i="9"/>
  <c r="O3" i="9"/>
  <c r="M3" i="9"/>
  <c r="P3" i="9" s="1"/>
  <c r="L3" i="9"/>
  <c r="Q3" i="9" s="1"/>
  <c r="AD2" i="9"/>
  <c r="AC2" i="9"/>
  <c r="AA2" i="9"/>
  <c r="O2" i="9"/>
  <c r="M2" i="9"/>
  <c r="P2" i="9" s="1"/>
  <c r="L2" i="9"/>
  <c r="N2" i="9" s="1"/>
  <c r="O19" i="8"/>
  <c r="M19" i="8"/>
  <c r="N19" i="8" s="1"/>
  <c r="L19" i="8"/>
  <c r="Q19" i="8" s="1"/>
  <c r="P18" i="8"/>
  <c r="O18" i="8"/>
  <c r="M18" i="8"/>
  <c r="L18" i="8"/>
  <c r="O17" i="8"/>
  <c r="M17" i="8"/>
  <c r="L17" i="8"/>
  <c r="O16" i="8"/>
  <c r="M16" i="8"/>
  <c r="N16" i="8" s="1"/>
  <c r="L16" i="8"/>
  <c r="Q16" i="8" s="1"/>
  <c r="P15" i="8"/>
  <c r="O15" i="8"/>
  <c r="M15" i="8"/>
  <c r="N15" i="8" s="1"/>
  <c r="L15" i="8"/>
  <c r="O14" i="8"/>
  <c r="M14" i="8"/>
  <c r="N14" i="8" s="1"/>
  <c r="L14" i="8"/>
  <c r="O13" i="8"/>
  <c r="M13" i="8"/>
  <c r="N13" i="8" s="1"/>
  <c r="L13" i="8"/>
  <c r="Q13" i="8" s="1"/>
  <c r="O12" i="8"/>
  <c r="M12" i="8"/>
  <c r="N12" i="8" s="1"/>
  <c r="L12" i="8"/>
  <c r="O11" i="8"/>
  <c r="M11" i="8"/>
  <c r="N11" i="8" s="1"/>
  <c r="L11" i="8"/>
  <c r="O10" i="8"/>
  <c r="M10" i="8"/>
  <c r="N10" i="8" s="1"/>
  <c r="L10" i="8"/>
  <c r="Q10" i="8" s="1"/>
  <c r="P9" i="8"/>
  <c r="O9" i="8"/>
  <c r="M9" i="8"/>
  <c r="N9" i="8" s="1"/>
  <c r="L9" i="8"/>
  <c r="O8" i="8"/>
  <c r="M8" i="8"/>
  <c r="N8" i="8" s="1"/>
  <c r="L8" i="8"/>
  <c r="O7" i="8"/>
  <c r="M7" i="8"/>
  <c r="N7" i="8" s="1"/>
  <c r="L7" i="8"/>
  <c r="Q7" i="8" s="1"/>
  <c r="P6" i="8"/>
  <c r="O6" i="8"/>
  <c r="M6" i="8"/>
  <c r="L6" i="8"/>
  <c r="O5" i="8"/>
  <c r="M5" i="8"/>
  <c r="N5" i="8" s="1"/>
  <c r="L5" i="8"/>
  <c r="O4" i="8"/>
  <c r="M4" i="8"/>
  <c r="N4" i="8" s="1"/>
  <c r="L4" i="8"/>
  <c r="Q4" i="8" s="1"/>
  <c r="P3" i="8"/>
  <c r="O3" i="8"/>
  <c r="M3" i="8"/>
  <c r="N3" i="8" s="1"/>
  <c r="L3" i="8"/>
  <c r="AD2" i="8"/>
  <c r="AC2" i="8"/>
  <c r="AA2" i="8"/>
  <c r="O2" i="8"/>
  <c r="M2" i="8"/>
  <c r="P2" i="8" s="1"/>
  <c r="L2" i="8"/>
  <c r="O19" i="7"/>
  <c r="M19" i="7"/>
  <c r="P19" i="7" s="1"/>
  <c r="L19" i="7"/>
  <c r="O18" i="7"/>
  <c r="M18" i="7"/>
  <c r="N18" i="7" s="1"/>
  <c r="L18" i="7"/>
  <c r="O17" i="7"/>
  <c r="M17" i="7"/>
  <c r="P17" i="7" s="1"/>
  <c r="L17" i="7"/>
  <c r="Q17" i="7" s="1"/>
  <c r="O16" i="7"/>
  <c r="M16" i="7"/>
  <c r="P16" i="7" s="1"/>
  <c r="L16" i="7"/>
  <c r="O15" i="7"/>
  <c r="M15" i="7"/>
  <c r="P15" i="7" s="1"/>
  <c r="L15" i="7"/>
  <c r="Q15" i="7" s="1"/>
  <c r="O14" i="7"/>
  <c r="M14" i="7"/>
  <c r="P14" i="7" s="1"/>
  <c r="L14" i="7"/>
  <c r="Q14" i="7" s="1"/>
  <c r="O13" i="7"/>
  <c r="M13" i="7"/>
  <c r="P13" i="7" s="1"/>
  <c r="L13" i="7"/>
  <c r="O12" i="7"/>
  <c r="M12" i="7"/>
  <c r="P12" i="7" s="1"/>
  <c r="L12" i="7"/>
  <c r="Q12" i="7" s="1"/>
  <c r="O11" i="7"/>
  <c r="M11" i="7"/>
  <c r="P11" i="7" s="1"/>
  <c r="L11" i="7"/>
  <c r="Q11" i="7" s="1"/>
  <c r="O10" i="7"/>
  <c r="M10" i="7"/>
  <c r="P10" i="7" s="1"/>
  <c r="L10" i="7"/>
  <c r="Q10" i="7" s="1"/>
  <c r="O9" i="7"/>
  <c r="M9" i="7"/>
  <c r="P9" i="7" s="1"/>
  <c r="L9" i="7"/>
  <c r="Q9" i="7" s="1"/>
  <c r="Q8" i="7"/>
  <c r="O8" i="7"/>
  <c r="M8" i="7"/>
  <c r="P8" i="7" s="1"/>
  <c r="L8" i="7"/>
  <c r="O7" i="7"/>
  <c r="M7" i="7"/>
  <c r="P7" i="7" s="1"/>
  <c r="L7" i="7"/>
  <c r="Q7" i="7" s="1"/>
  <c r="Q6" i="7"/>
  <c r="O6" i="7"/>
  <c r="M6" i="7"/>
  <c r="P6" i="7" s="1"/>
  <c r="L6" i="7"/>
  <c r="O5" i="7"/>
  <c r="M5" i="7"/>
  <c r="P5" i="7" s="1"/>
  <c r="L5" i="7"/>
  <c r="Q5" i="7" s="1"/>
  <c r="O4" i="7"/>
  <c r="M4" i="7"/>
  <c r="P4" i="7" s="1"/>
  <c r="L4" i="7"/>
  <c r="Q4" i="7" s="1"/>
  <c r="O3" i="7"/>
  <c r="M3" i="7"/>
  <c r="P3" i="7" s="1"/>
  <c r="L3" i="7"/>
  <c r="Q3" i="7" s="1"/>
  <c r="AD2" i="7"/>
  <c r="AC2" i="7"/>
  <c r="AA2" i="7"/>
  <c r="AG2" i="7" s="1"/>
  <c r="O2" i="7"/>
  <c r="M2" i="7"/>
  <c r="P2" i="7" s="1"/>
  <c r="L2" i="7"/>
  <c r="Q2" i="7" s="1"/>
  <c r="O19" i="6"/>
  <c r="M19" i="6"/>
  <c r="P19" i="6" s="1"/>
  <c r="L19" i="6"/>
  <c r="O18" i="6"/>
  <c r="M18" i="6"/>
  <c r="P18" i="6" s="1"/>
  <c r="L18" i="6"/>
  <c r="O17" i="6"/>
  <c r="M17" i="6"/>
  <c r="P17" i="6" s="1"/>
  <c r="L17" i="6"/>
  <c r="O16" i="6"/>
  <c r="M16" i="6"/>
  <c r="P16" i="6" s="1"/>
  <c r="L16" i="6"/>
  <c r="O15" i="6"/>
  <c r="M15" i="6"/>
  <c r="P15" i="6" s="1"/>
  <c r="L15" i="6"/>
  <c r="O14" i="6"/>
  <c r="M14" i="6"/>
  <c r="P14" i="6" s="1"/>
  <c r="L14" i="6"/>
  <c r="O13" i="6"/>
  <c r="M13" i="6"/>
  <c r="P13" i="6" s="1"/>
  <c r="L13" i="6"/>
  <c r="O12" i="6"/>
  <c r="M12" i="6"/>
  <c r="P12" i="6" s="1"/>
  <c r="L12" i="6"/>
  <c r="O11" i="6"/>
  <c r="M11" i="6"/>
  <c r="P11" i="6" s="1"/>
  <c r="L11" i="6"/>
  <c r="O10" i="6"/>
  <c r="M10" i="6"/>
  <c r="P10" i="6" s="1"/>
  <c r="L10" i="6"/>
  <c r="O9" i="6"/>
  <c r="M9" i="6"/>
  <c r="P9" i="6" s="1"/>
  <c r="L9" i="6"/>
  <c r="O8" i="6"/>
  <c r="M8" i="6"/>
  <c r="P8" i="6" s="1"/>
  <c r="L8" i="6"/>
  <c r="O7" i="6"/>
  <c r="M7" i="6"/>
  <c r="P7" i="6" s="1"/>
  <c r="L7" i="6"/>
  <c r="O6" i="6"/>
  <c r="M6" i="6"/>
  <c r="P6" i="6" s="1"/>
  <c r="L6" i="6"/>
  <c r="Q5" i="6"/>
  <c r="O5" i="6"/>
  <c r="M5" i="6"/>
  <c r="P5" i="6" s="1"/>
  <c r="L5" i="6"/>
  <c r="O4" i="6"/>
  <c r="M4" i="6"/>
  <c r="P4" i="6" s="1"/>
  <c r="L4" i="6"/>
  <c r="O3" i="6"/>
  <c r="M3" i="6"/>
  <c r="P3" i="6" s="1"/>
  <c r="L3" i="6"/>
  <c r="AD2" i="6"/>
  <c r="AC2" i="6"/>
  <c r="AA2" i="6"/>
  <c r="AG2" i="6" s="1"/>
  <c r="O2" i="6"/>
  <c r="M2" i="6"/>
  <c r="P2" i="6" s="1"/>
  <c r="L2" i="6"/>
  <c r="O19" i="5"/>
  <c r="M19" i="5"/>
  <c r="N19" i="5" s="1"/>
  <c r="L19" i="5"/>
  <c r="Q19" i="5" s="1"/>
  <c r="O18" i="5"/>
  <c r="M18" i="5"/>
  <c r="P18" i="5" s="1"/>
  <c r="L18" i="5"/>
  <c r="Q18" i="5" s="1"/>
  <c r="O17" i="5"/>
  <c r="M17" i="5"/>
  <c r="L17" i="5"/>
  <c r="O16" i="5"/>
  <c r="M16" i="5"/>
  <c r="P16" i="5" s="1"/>
  <c r="L16" i="5"/>
  <c r="P15" i="5"/>
  <c r="O15" i="5"/>
  <c r="M15" i="5"/>
  <c r="N15" i="5" s="1"/>
  <c r="L15" i="5"/>
  <c r="Q15" i="5" s="1"/>
  <c r="O14" i="5"/>
  <c r="M14" i="5"/>
  <c r="P14" i="5" s="1"/>
  <c r="L14" i="5"/>
  <c r="Q14" i="5" s="1"/>
  <c r="P13" i="5"/>
  <c r="O13" i="5"/>
  <c r="M13" i="5"/>
  <c r="N13" i="5" s="1"/>
  <c r="L13" i="5"/>
  <c r="Q13" i="5" s="1"/>
  <c r="O12" i="5"/>
  <c r="M12" i="5"/>
  <c r="P12" i="5" s="1"/>
  <c r="L12" i="5"/>
  <c r="Q12" i="5" s="1"/>
  <c r="P11" i="5"/>
  <c r="O11" i="5"/>
  <c r="M11" i="5"/>
  <c r="N11" i="5" s="1"/>
  <c r="L11" i="5"/>
  <c r="O10" i="5"/>
  <c r="M10" i="5"/>
  <c r="P10" i="5" s="1"/>
  <c r="L10" i="5"/>
  <c r="O9" i="5"/>
  <c r="M9" i="5"/>
  <c r="L9" i="5"/>
  <c r="Q9" i="5" s="1"/>
  <c r="O8" i="5"/>
  <c r="M8" i="5"/>
  <c r="P8" i="5" s="1"/>
  <c r="L8" i="5"/>
  <c r="Q8" i="5" s="1"/>
  <c r="O7" i="5"/>
  <c r="M7" i="5"/>
  <c r="N7" i="5" s="1"/>
  <c r="L7" i="5"/>
  <c r="O6" i="5"/>
  <c r="M6" i="5"/>
  <c r="P6" i="5" s="1"/>
  <c r="L6" i="5"/>
  <c r="Q6" i="5" s="1"/>
  <c r="O5" i="5"/>
  <c r="M5" i="5"/>
  <c r="N5" i="5" s="1"/>
  <c r="L5" i="5"/>
  <c r="Q5" i="5" s="1"/>
  <c r="O4" i="5"/>
  <c r="M4" i="5"/>
  <c r="P4" i="5" s="1"/>
  <c r="L4" i="5"/>
  <c r="P3" i="5"/>
  <c r="O3" i="5"/>
  <c r="M3" i="5"/>
  <c r="L3" i="5"/>
  <c r="AD2" i="5"/>
  <c r="AC2" i="5"/>
  <c r="AB2" i="5"/>
  <c r="AA2" i="5"/>
  <c r="Q2" i="5"/>
  <c r="O2" i="5"/>
  <c r="M2" i="5"/>
  <c r="P2" i="5" s="1"/>
  <c r="L2" i="5"/>
  <c r="O19" i="4"/>
  <c r="M19" i="4"/>
  <c r="L19" i="4"/>
  <c r="O18" i="4"/>
  <c r="M18" i="4"/>
  <c r="P18" i="4" s="1"/>
  <c r="L18" i="4"/>
  <c r="Q18" i="4" s="1"/>
  <c r="P17" i="4"/>
  <c r="O17" i="4"/>
  <c r="M17" i="4"/>
  <c r="N17" i="4" s="1"/>
  <c r="L17" i="4"/>
  <c r="O16" i="4"/>
  <c r="M16" i="4"/>
  <c r="P16" i="4" s="1"/>
  <c r="L16" i="4"/>
  <c r="O15" i="4"/>
  <c r="M15" i="4"/>
  <c r="L15" i="4"/>
  <c r="Q15" i="4" s="1"/>
  <c r="O14" i="4"/>
  <c r="M14" i="4"/>
  <c r="P14" i="4" s="1"/>
  <c r="L14" i="4"/>
  <c r="P13" i="4"/>
  <c r="O13" i="4"/>
  <c r="M13" i="4"/>
  <c r="L13" i="4"/>
  <c r="O12" i="4"/>
  <c r="M12" i="4"/>
  <c r="P12" i="4" s="1"/>
  <c r="L12" i="4"/>
  <c r="O11" i="4"/>
  <c r="M11" i="4"/>
  <c r="N11" i="4" s="1"/>
  <c r="L11" i="4"/>
  <c r="O10" i="4"/>
  <c r="M10" i="4"/>
  <c r="P10" i="4" s="1"/>
  <c r="L10" i="4"/>
  <c r="O9" i="4"/>
  <c r="M9" i="4"/>
  <c r="N9" i="4" s="1"/>
  <c r="L9" i="4"/>
  <c r="O8" i="4"/>
  <c r="M8" i="4"/>
  <c r="P8" i="4" s="1"/>
  <c r="L8" i="4"/>
  <c r="N8" i="4" s="1"/>
  <c r="O7" i="4"/>
  <c r="M7" i="4"/>
  <c r="N7" i="4" s="1"/>
  <c r="L7" i="4"/>
  <c r="O6" i="4"/>
  <c r="M6" i="4"/>
  <c r="P6" i="4" s="1"/>
  <c r="L6" i="4"/>
  <c r="N6" i="4" s="1"/>
  <c r="O5" i="4"/>
  <c r="M5" i="4"/>
  <c r="N5" i="4" s="1"/>
  <c r="L5" i="4"/>
  <c r="O4" i="4"/>
  <c r="M4" i="4"/>
  <c r="P4" i="4" s="1"/>
  <c r="L4" i="4"/>
  <c r="N4" i="4" s="1"/>
  <c r="O3" i="4"/>
  <c r="M3" i="4"/>
  <c r="N3" i="4" s="1"/>
  <c r="L3" i="4"/>
  <c r="AD2" i="4"/>
  <c r="AC2" i="4"/>
  <c r="AA2" i="4"/>
  <c r="O19" i="3"/>
  <c r="M19" i="3"/>
  <c r="N19" i="3" s="1"/>
  <c r="L19" i="3"/>
  <c r="O18" i="3"/>
  <c r="M18" i="3"/>
  <c r="P18" i="3" s="1"/>
  <c r="L18" i="3"/>
  <c r="Q18" i="3" s="1"/>
  <c r="O17" i="3"/>
  <c r="M17" i="3"/>
  <c r="N17" i="3" s="1"/>
  <c r="L17" i="3"/>
  <c r="O16" i="3"/>
  <c r="M16" i="3"/>
  <c r="P16" i="3" s="1"/>
  <c r="L16" i="3"/>
  <c r="O15" i="3"/>
  <c r="M15" i="3"/>
  <c r="P15" i="3" s="1"/>
  <c r="L15" i="3"/>
  <c r="O14" i="3"/>
  <c r="M14" i="3"/>
  <c r="P14" i="3" s="1"/>
  <c r="L14" i="3"/>
  <c r="P13" i="3"/>
  <c r="O13" i="3"/>
  <c r="M13" i="3"/>
  <c r="L13" i="3"/>
  <c r="O12" i="3"/>
  <c r="M12" i="3"/>
  <c r="P12" i="3" s="1"/>
  <c r="L12" i="3"/>
  <c r="Q12" i="3" s="1"/>
  <c r="O11" i="3"/>
  <c r="M11" i="3"/>
  <c r="L11" i="3"/>
  <c r="O10" i="3"/>
  <c r="M10" i="3"/>
  <c r="P10" i="3" s="1"/>
  <c r="L10" i="3"/>
  <c r="O9" i="3"/>
  <c r="M9" i="3"/>
  <c r="L9" i="3"/>
  <c r="Q9" i="3" s="1"/>
  <c r="O8" i="3"/>
  <c r="M8" i="3"/>
  <c r="P8" i="3" s="1"/>
  <c r="L8" i="3"/>
  <c r="Q8" i="3" s="1"/>
  <c r="O7" i="3"/>
  <c r="M7" i="3"/>
  <c r="P7" i="3" s="1"/>
  <c r="L7" i="3"/>
  <c r="O6" i="3"/>
  <c r="M6" i="3"/>
  <c r="N6" i="3" s="1"/>
  <c r="L6" i="3"/>
  <c r="O5" i="3"/>
  <c r="M5" i="3"/>
  <c r="N5" i="3" s="1"/>
  <c r="L5" i="3"/>
  <c r="Q5" i="3" s="1"/>
  <c r="P4" i="3"/>
  <c r="O4" i="3"/>
  <c r="M4" i="3"/>
  <c r="L4" i="3"/>
  <c r="O3" i="3"/>
  <c r="M3" i="3"/>
  <c r="L3" i="3"/>
  <c r="Q3" i="3" s="1"/>
  <c r="AD2" i="3"/>
  <c r="AC2" i="3"/>
  <c r="AA2" i="3"/>
  <c r="O2" i="3"/>
  <c r="M2" i="3"/>
  <c r="P2" i="3" s="1"/>
  <c r="L2" i="3"/>
  <c r="Q2" i="3" s="1"/>
  <c r="O19" i="2"/>
  <c r="M19" i="2"/>
  <c r="P19" i="2" s="1"/>
  <c r="L19" i="2"/>
  <c r="O18" i="2"/>
  <c r="M18" i="2"/>
  <c r="N18" i="2" s="1"/>
  <c r="L18" i="2"/>
  <c r="Q18" i="2" s="1"/>
  <c r="O17" i="2"/>
  <c r="M17" i="2"/>
  <c r="P17" i="2" s="1"/>
  <c r="L17" i="2"/>
  <c r="O16" i="2"/>
  <c r="M16" i="2"/>
  <c r="N16" i="2" s="1"/>
  <c r="L16" i="2"/>
  <c r="Q16" i="2" s="1"/>
  <c r="O15" i="2"/>
  <c r="M15" i="2"/>
  <c r="P15" i="2" s="1"/>
  <c r="L15" i="2"/>
  <c r="P14" i="2"/>
  <c r="O14" i="2"/>
  <c r="M14" i="2"/>
  <c r="N14" i="2" s="1"/>
  <c r="L14" i="2"/>
  <c r="O13" i="2"/>
  <c r="M13" i="2"/>
  <c r="P13" i="2" s="1"/>
  <c r="L13" i="2"/>
  <c r="P12" i="2"/>
  <c r="O12" i="2"/>
  <c r="M12" i="2"/>
  <c r="L12" i="2"/>
  <c r="O11" i="2"/>
  <c r="M11" i="2"/>
  <c r="P11" i="2" s="1"/>
  <c r="L11" i="2"/>
  <c r="Q11" i="2" s="1"/>
  <c r="O10" i="2"/>
  <c r="M10" i="2"/>
  <c r="N10" i="2" s="1"/>
  <c r="L10" i="2"/>
  <c r="O9" i="2"/>
  <c r="M9" i="2"/>
  <c r="P9" i="2" s="1"/>
  <c r="L9" i="2"/>
  <c r="Q9" i="2" s="1"/>
  <c r="O8" i="2"/>
  <c r="M8" i="2"/>
  <c r="L8" i="2"/>
  <c r="Q8" i="2" s="1"/>
  <c r="O7" i="2"/>
  <c r="M7" i="2"/>
  <c r="P7" i="2" s="1"/>
  <c r="L7" i="2"/>
  <c r="O6" i="2"/>
  <c r="M6" i="2"/>
  <c r="N6" i="2" s="1"/>
  <c r="L6" i="2"/>
  <c r="O5" i="2"/>
  <c r="M5" i="2"/>
  <c r="P5" i="2" s="1"/>
  <c r="L5" i="2"/>
  <c r="O4" i="2"/>
  <c r="M4" i="2"/>
  <c r="N4" i="2" s="1"/>
  <c r="L4" i="2"/>
  <c r="O3" i="2"/>
  <c r="M3" i="2"/>
  <c r="P3" i="2" s="1"/>
  <c r="L3" i="2"/>
  <c r="AD2" i="2"/>
  <c r="AC2" i="2"/>
  <c r="AA2" i="2"/>
  <c r="AF2" i="2" s="1"/>
  <c r="P2" i="2"/>
  <c r="O2" i="2"/>
  <c r="M2" i="2"/>
  <c r="L2" i="2"/>
  <c r="Q2" i="2" s="1"/>
  <c r="L3" i="1"/>
  <c r="M3" i="1"/>
  <c r="O3" i="1"/>
  <c r="L4" i="1"/>
  <c r="M4" i="1"/>
  <c r="N4" i="1" s="1"/>
  <c r="O4" i="1"/>
  <c r="L5" i="1"/>
  <c r="M5" i="1"/>
  <c r="O5" i="1"/>
  <c r="L6" i="1"/>
  <c r="M6" i="1"/>
  <c r="P6" i="1" s="1"/>
  <c r="O6" i="1"/>
  <c r="L7" i="1"/>
  <c r="M7" i="1"/>
  <c r="N7" i="1" s="1"/>
  <c r="O7" i="1"/>
  <c r="L8" i="1"/>
  <c r="M8" i="1"/>
  <c r="P8" i="1" s="1"/>
  <c r="O8" i="1"/>
  <c r="L9" i="1"/>
  <c r="M9" i="1"/>
  <c r="O9" i="1"/>
  <c r="L10" i="1"/>
  <c r="M10" i="1"/>
  <c r="N10" i="1" s="1"/>
  <c r="O10" i="1"/>
  <c r="L11" i="1"/>
  <c r="M11" i="1"/>
  <c r="O11" i="1"/>
  <c r="L12" i="1"/>
  <c r="M12" i="1"/>
  <c r="P12" i="1" s="1"/>
  <c r="O12" i="1"/>
  <c r="L13" i="1"/>
  <c r="M13" i="1"/>
  <c r="N13" i="1" s="1"/>
  <c r="O13" i="1"/>
  <c r="L14" i="1"/>
  <c r="Q14" i="1" s="1"/>
  <c r="M14" i="1"/>
  <c r="P14" i="1" s="1"/>
  <c r="O14" i="1"/>
  <c r="L15" i="1"/>
  <c r="M15" i="1"/>
  <c r="O15" i="1"/>
  <c r="L16" i="1"/>
  <c r="M16" i="1"/>
  <c r="N16" i="1" s="1"/>
  <c r="O16" i="1"/>
  <c r="P16" i="1"/>
  <c r="L17" i="1"/>
  <c r="M17" i="1"/>
  <c r="O17" i="1"/>
  <c r="L18" i="1"/>
  <c r="M18" i="1"/>
  <c r="P18" i="1" s="1"/>
  <c r="O18" i="1"/>
  <c r="L19" i="1"/>
  <c r="M19" i="1"/>
  <c r="N19" i="1" s="1"/>
  <c r="O19" i="1"/>
  <c r="O2" i="1"/>
  <c r="L2" i="1"/>
  <c r="M2" i="1"/>
  <c r="P2" i="1" s="1"/>
  <c r="AC2" i="1"/>
  <c r="AD2" i="1"/>
  <c r="AA2" i="1"/>
  <c r="Z2" i="1"/>
  <c r="AG2" i="1" s="1"/>
  <c r="P40" i="1" l="1"/>
  <c r="N28" i="1"/>
  <c r="P28" i="1"/>
  <c r="N52" i="1"/>
  <c r="P52" i="1"/>
  <c r="N34" i="1"/>
  <c r="P34" i="1"/>
  <c r="N46" i="1"/>
  <c r="P46" i="1"/>
  <c r="N49" i="1"/>
  <c r="Z15" i="6"/>
  <c r="L40" i="1"/>
  <c r="Q40" i="1" s="1"/>
  <c r="H40" i="11" s="1"/>
  <c r="O45" i="4"/>
  <c r="AD15" i="2"/>
  <c r="O23" i="4"/>
  <c r="AD15" i="6"/>
  <c r="AD15" i="7"/>
  <c r="M22" i="9"/>
  <c r="P22" i="9" s="1"/>
  <c r="L24" i="9"/>
  <c r="Q24" i="9" s="1"/>
  <c r="P24" i="11" s="1"/>
  <c r="O54" i="1"/>
  <c r="M51" i="1"/>
  <c r="N51" i="1" s="1"/>
  <c r="M45" i="1"/>
  <c r="M39" i="1"/>
  <c r="N39" i="1" s="1"/>
  <c r="O36" i="1"/>
  <c r="M33" i="1"/>
  <c r="O30" i="1"/>
  <c r="M27" i="1"/>
  <c r="N27" i="1" s="1"/>
  <c r="L29" i="3"/>
  <c r="Q29" i="3" s="1"/>
  <c r="J29" i="11" s="1"/>
  <c r="L41" i="3"/>
  <c r="Q41" i="3" s="1"/>
  <c r="J41" i="11" s="1"/>
  <c r="L53" i="3"/>
  <c r="Q53" i="3" s="1"/>
  <c r="J53" i="11" s="1"/>
  <c r="O32" i="5"/>
  <c r="M37" i="5"/>
  <c r="P37" i="5" s="1"/>
  <c r="M49" i="5"/>
  <c r="P49" i="5" s="1"/>
  <c r="M42" i="5"/>
  <c r="L33" i="6"/>
  <c r="Q33" i="6" s="1"/>
  <c r="M33" i="11" s="1"/>
  <c r="L45" i="6"/>
  <c r="Q45" i="6" s="1"/>
  <c r="M45" i="11" s="1"/>
  <c r="L50" i="6"/>
  <c r="Q50" i="6" s="1"/>
  <c r="M50" i="11" s="1"/>
  <c r="M31" i="7"/>
  <c r="P31" i="7" s="1"/>
  <c r="M43" i="7"/>
  <c r="P43" i="7" s="1"/>
  <c r="M47" i="7"/>
  <c r="P47" i="7" s="1"/>
  <c r="O28" i="7"/>
  <c r="O40" i="7"/>
  <c r="L52" i="7"/>
  <c r="Q52" i="7" s="1"/>
  <c r="N52" i="11" s="1"/>
  <c r="M50" i="8"/>
  <c r="P50" i="8" s="1"/>
  <c r="O38" i="9"/>
  <c r="M26" i="10"/>
  <c r="M33" i="10"/>
  <c r="P33" i="10" s="1"/>
  <c r="O41" i="10"/>
  <c r="N55" i="1"/>
  <c r="O20" i="6"/>
  <c r="M54" i="1"/>
  <c r="M48" i="1"/>
  <c r="L45" i="1"/>
  <c r="Q45" i="1" s="1"/>
  <c r="H45" i="11" s="1"/>
  <c r="M42" i="1"/>
  <c r="M36" i="1"/>
  <c r="L33" i="1"/>
  <c r="Q33" i="1" s="1"/>
  <c r="H33" i="11" s="1"/>
  <c r="M30" i="1"/>
  <c r="L27" i="1"/>
  <c r="Q27" i="1" s="1"/>
  <c r="H27" i="11" s="1"/>
  <c r="O35" i="2"/>
  <c r="O47" i="2"/>
  <c r="M28" i="2"/>
  <c r="O52" i="2"/>
  <c r="AD26" i="2"/>
  <c r="L50" i="4"/>
  <c r="Q50" i="4" s="1"/>
  <c r="K50" i="11" s="1"/>
  <c r="O33" i="5"/>
  <c r="M45" i="5"/>
  <c r="P45" i="5" s="1"/>
  <c r="O34" i="6"/>
  <c r="O46" i="6"/>
  <c r="M27" i="6"/>
  <c r="P27" i="6" s="1"/>
  <c r="M39" i="6"/>
  <c r="M51" i="6"/>
  <c r="AD26" i="6"/>
  <c r="O34" i="1"/>
  <c r="O28" i="1"/>
  <c r="L46" i="1"/>
  <c r="Q46" i="1" s="1"/>
  <c r="H46" i="11" s="1"/>
  <c r="O22" i="10"/>
  <c r="O33" i="4"/>
  <c r="O50" i="4"/>
  <c r="L53" i="6"/>
  <c r="Q53" i="6" s="1"/>
  <c r="M53" i="11" s="1"/>
  <c r="L33" i="7"/>
  <c r="Q33" i="7" s="1"/>
  <c r="N33" i="11" s="1"/>
  <c r="N31" i="1"/>
  <c r="M20" i="6"/>
  <c r="P20" i="6" s="1"/>
  <c r="O20" i="9"/>
  <c r="L21" i="10"/>
  <c r="Q21" i="10" s="1"/>
  <c r="Q21" i="11" s="1"/>
  <c r="M23" i="10"/>
  <c r="O53" i="1"/>
  <c r="O47" i="1"/>
  <c r="O41" i="1"/>
  <c r="O35" i="1"/>
  <c r="O29" i="1"/>
  <c r="O28" i="2"/>
  <c r="L37" i="2"/>
  <c r="Q37" i="2" s="1"/>
  <c r="I37" i="11" s="1"/>
  <c r="L49" i="2"/>
  <c r="Q49" i="2" s="1"/>
  <c r="I49" i="11" s="1"/>
  <c r="O45" i="3"/>
  <c r="O32" i="3"/>
  <c r="O35" i="4"/>
  <c r="O47" i="4"/>
  <c r="AC26" i="4"/>
  <c r="O35" i="5"/>
  <c r="O47" i="5"/>
  <c r="M28" i="5"/>
  <c r="O40" i="5"/>
  <c r="L52" i="5"/>
  <c r="Q52" i="5" s="1"/>
  <c r="L52" i="11" s="1"/>
  <c r="M33" i="5"/>
  <c r="P33" i="5" s="1"/>
  <c r="O39" i="6"/>
  <c r="M55" i="6"/>
  <c r="O33" i="7"/>
  <c r="M29" i="8"/>
  <c r="P29" i="8" s="1"/>
  <c r="O35" i="8"/>
  <c r="O47" i="8"/>
  <c r="M26" i="9"/>
  <c r="L45" i="9"/>
  <c r="Q45" i="9" s="1"/>
  <c r="P45" i="11" s="1"/>
  <c r="AC26" i="10"/>
  <c r="L45" i="10"/>
  <c r="Q45" i="10" s="1"/>
  <c r="Q45" i="11" s="1"/>
  <c r="O35" i="10"/>
  <c r="O47" i="10"/>
  <c r="Z15" i="7"/>
  <c r="M53" i="1"/>
  <c r="N53" i="1" s="1"/>
  <c r="O50" i="1"/>
  <c r="M47" i="1"/>
  <c r="N47" i="1" s="1"/>
  <c r="O44" i="1"/>
  <c r="M41" i="1"/>
  <c r="N41" i="1" s="1"/>
  <c r="O38" i="1"/>
  <c r="M35" i="1"/>
  <c r="N35" i="1" s="1"/>
  <c r="O32" i="1"/>
  <c r="M29" i="1"/>
  <c r="N29" i="1" s="1"/>
  <c r="O26" i="1"/>
  <c r="O29" i="2"/>
  <c r="O55" i="2"/>
  <c r="O36" i="2"/>
  <c r="O48" i="2"/>
  <c r="O43" i="3"/>
  <c r="L41" i="4"/>
  <c r="Q41" i="4" s="1"/>
  <c r="K41" i="11" s="1"/>
  <c r="O34" i="4"/>
  <c r="O46" i="4"/>
  <c r="AC26" i="6"/>
  <c r="M35" i="6"/>
  <c r="M47" i="6"/>
  <c r="L36" i="7"/>
  <c r="Q36" i="7" s="1"/>
  <c r="N36" i="11" s="1"/>
  <c r="O48" i="8"/>
  <c r="M45" i="10"/>
  <c r="P45" i="10" s="1"/>
  <c r="O21" i="2"/>
  <c r="Z15" i="5"/>
  <c r="O22" i="8"/>
  <c r="AD15" i="10"/>
  <c r="M50" i="1"/>
  <c r="M44" i="1"/>
  <c r="M38" i="1"/>
  <c r="M32" i="1"/>
  <c r="M26" i="1"/>
  <c r="O41" i="2"/>
  <c r="O27" i="3"/>
  <c r="O39" i="3"/>
  <c r="L38" i="4"/>
  <c r="Q38" i="4" s="1"/>
  <c r="K38" i="11" s="1"/>
  <c r="O30" i="4"/>
  <c r="O42" i="4"/>
  <c r="O54" i="4"/>
  <c r="O27" i="6"/>
  <c r="L41" i="6"/>
  <c r="Q41" i="6" s="1"/>
  <c r="M41" i="11" s="1"/>
  <c r="AC26" i="7"/>
  <c r="O39" i="7"/>
  <c r="M48" i="7"/>
  <c r="O27" i="8"/>
  <c r="O39" i="8"/>
  <c r="O32" i="8"/>
  <c r="M28" i="10"/>
  <c r="N43" i="1"/>
  <c r="L24" i="5"/>
  <c r="Q24" i="5" s="1"/>
  <c r="L24" i="11" s="1"/>
  <c r="AC15" i="5"/>
  <c r="Z26" i="1"/>
  <c r="AG26" i="1" s="1"/>
  <c r="L30" i="2"/>
  <c r="Q30" i="2" s="1"/>
  <c r="I30" i="11" s="1"/>
  <c r="O50" i="3"/>
  <c r="O26" i="5"/>
  <c r="M38" i="5"/>
  <c r="O31" i="5"/>
  <c r="O43" i="5"/>
  <c r="O55" i="5"/>
  <c r="O36" i="5"/>
  <c r="O48" i="5"/>
  <c r="L28" i="6"/>
  <c r="Q28" i="6" s="1"/>
  <c r="M28" i="11" s="1"/>
  <c r="M43" i="6"/>
  <c r="M39" i="7"/>
  <c r="P39" i="7" s="1"/>
  <c r="M29" i="7"/>
  <c r="P29" i="7" s="1"/>
  <c r="M41" i="7"/>
  <c r="P41" i="7" s="1"/>
  <c r="O53" i="7"/>
  <c r="L28" i="8"/>
  <c r="Q28" i="8" s="1"/>
  <c r="O28" i="11" s="1"/>
  <c r="O40" i="8"/>
  <c r="O33" i="8"/>
  <c r="O45" i="8"/>
  <c r="M50" i="9"/>
  <c r="L38" i="10"/>
  <c r="Q38" i="10" s="1"/>
  <c r="Q38" i="11" s="1"/>
  <c r="M46" i="10"/>
  <c r="P46" i="10" s="1"/>
  <c r="O52" i="10"/>
  <c r="L20" i="2"/>
  <c r="Q20" i="2" s="1"/>
  <c r="I20" i="11" s="1"/>
  <c r="L22" i="5"/>
  <c r="Q22" i="5" s="1"/>
  <c r="L22" i="11" s="1"/>
  <c r="AA26" i="1"/>
  <c r="O55" i="1"/>
  <c r="O49" i="1"/>
  <c r="O43" i="1"/>
  <c r="O37" i="1"/>
  <c r="O31" i="1"/>
  <c r="O25" i="1"/>
  <c r="M42" i="2"/>
  <c r="L53" i="2"/>
  <c r="Q53" i="2" s="1"/>
  <c r="I53" i="11" s="1"/>
  <c r="M27" i="4"/>
  <c r="O39" i="4"/>
  <c r="O51" i="4"/>
  <c r="O39" i="5"/>
  <c r="O27" i="7"/>
  <c r="M42" i="7"/>
  <c r="L29" i="8"/>
  <c r="O41" i="8"/>
  <c r="O53" i="8"/>
  <c r="O34" i="8"/>
  <c r="O46" i="8"/>
  <c r="L29" i="9"/>
  <c r="Q29" i="9" s="1"/>
  <c r="P29" i="11" s="1"/>
  <c r="O34" i="9"/>
  <c r="O46" i="9"/>
  <c r="O39" i="9"/>
  <c r="L29" i="10"/>
  <c r="Q29" i="10" s="1"/>
  <c r="Q29" i="11" s="1"/>
  <c r="M38" i="10"/>
  <c r="P38" i="10" s="1"/>
  <c r="L51" i="7"/>
  <c r="Q51" i="7" s="1"/>
  <c r="N51" i="11" s="1"/>
  <c r="L31" i="7"/>
  <c r="Q31" i="7" s="1"/>
  <c r="N31" i="11" s="1"/>
  <c r="L43" i="7"/>
  <c r="Q43" i="7" s="1"/>
  <c r="N43" i="11" s="1"/>
  <c r="M55" i="7"/>
  <c r="P55" i="7" s="1"/>
  <c r="M36" i="7"/>
  <c r="L48" i="7"/>
  <c r="Q48" i="7" s="1"/>
  <c r="N48" i="11" s="1"/>
  <c r="M28" i="9"/>
  <c r="O40" i="9"/>
  <c r="O52" i="9"/>
  <c r="M33" i="9"/>
  <c r="P33" i="9" s="1"/>
  <c r="M45" i="9"/>
  <c r="P45" i="9" s="1"/>
  <c r="M29" i="10"/>
  <c r="P29" i="10" s="1"/>
  <c r="N37" i="1"/>
  <c r="O29" i="6"/>
  <c r="AD15" i="8"/>
  <c r="L46" i="2"/>
  <c r="Q46" i="2" s="1"/>
  <c r="I46" i="11" s="1"/>
  <c r="L26" i="3"/>
  <c r="Q26" i="3" s="1"/>
  <c r="J26" i="11" s="1"/>
  <c r="O38" i="3"/>
  <c r="O31" i="3"/>
  <c r="O29" i="5"/>
  <c r="M31" i="6"/>
  <c r="M46" i="6"/>
  <c r="N46" i="6" s="1"/>
  <c r="L30" i="6"/>
  <c r="Q30" i="6" s="1"/>
  <c r="M30" i="11" s="1"/>
  <c r="L42" i="6"/>
  <c r="Q42" i="6" s="1"/>
  <c r="M42" i="11" s="1"/>
  <c r="L54" i="6"/>
  <c r="Q54" i="6" s="1"/>
  <c r="M54" i="11" s="1"/>
  <c r="L53" i="9"/>
  <c r="Q53" i="9" s="1"/>
  <c r="P53" i="11" s="1"/>
  <c r="O36" i="9"/>
  <c r="M49" i="10"/>
  <c r="P49" i="10" s="1"/>
  <c r="M38" i="7"/>
  <c r="L45" i="8"/>
  <c r="M34" i="9"/>
  <c r="P34" i="9" s="1"/>
  <c r="O30" i="9"/>
  <c r="M42" i="9"/>
  <c r="O54" i="9"/>
  <c r="O35" i="9"/>
  <c r="O47" i="9"/>
  <c r="L41" i="10"/>
  <c r="Q41" i="10" s="1"/>
  <c r="Q41" i="11" s="1"/>
  <c r="M50" i="10"/>
  <c r="P50" i="10" s="1"/>
  <c r="N25" i="1"/>
  <c r="O21" i="6"/>
  <c r="M21" i="9"/>
  <c r="M35" i="2"/>
  <c r="M28" i="3"/>
  <c r="O52" i="3"/>
  <c r="L34" i="6"/>
  <c r="Q34" i="6" s="1"/>
  <c r="M34" i="11" s="1"/>
  <c r="M34" i="7"/>
  <c r="M46" i="7"/>
  <c r="AA26" i="7"/>
  <c r="AE26" i="7" s="1"/>
  <c r="M30" i="10"/>
  <c r="M37" i="10"/>
  <c r="P37" i="10" s="1"/>
  <c r="O49" i="10"/>
  <c r="M54" i="10"/>
  <c r="P54" i="10" s="1"/>
  <c r="P28" i="10"/>
  <c r="P42" i="10"/>
  <c r="N26" i="10"/>
  <c r="P26" i="10"/>
  <c r="P34" i="10"/>
  <c r="AE26" i="10"/>
  <c r="AB26" i="10"/>
  <c r="AG26" i="10"/>
  <c r="AF26" i="10"/>
  <c r="L25" i="10"/>
  <c r="Q25" i="10" s="1"/>
  <c r="Q25" i="11" s="1"/>
  <c r="O26" i="10"/>
  <c r="M25" i="10"/>
  <c r="L28" i="10"/>
  <c r="Q28" i="10" s="1"/>
  <c r="Q28" i="11" s="1"/>
  <c r="N29" i="10"/>
  <c r="N33" i="10"/>
  <c r="N37" i="10"/>
  <c r="N41" i="10"/>
  <c r="N45" i="10"/>
  <c r="N53" i="10"/>
  <c r="L32" i="10"/>
  <c r="Q32" i="10" s="1"/>
  <c r="Q32" i="11" s="1"/>
  <c r="L36" i="10"/>
  <c r="Q36" i="10" s="1"/>
  <c r="Q36" i="11" s="1"/>
  <c r="L40" i="10"/>
  <c r="Q40" i="10" s="1"/>
  <c r="Q40" i="11" s="1"/>
  <c r="L44" i="10"/>
  <c r="Q44" i="10" s="1"/>
  <c r="Q44" i="11" s="1"/>
  <c r="L48" i="10"/>
  <c r="Q48" i="10" s="1"/>
  <c r="Q48" i="11" s="1"/>
  <c r="L52" i="10"/>
  <c r="Q52" i="10" s="1"/>
  <c r="Q52" i="11" s="1"/>
  <c r="L27" i="10"/>
  <c r="Q27" i="10" s="1"/>
  <c r="Q27" i="11" s="1"/>
  <c r="M32" i="10"/>
  <c r="M36" i="10"/>
  <c r="M40" i="10"/>
  <c r="M44" i="10"/>
  <c r="M48" i="10"/>
  <c r="M52" i="10"/>
  <c r="M27" i="10"/>
  <c r="L31" i="10"/>
  <c r="Q31" i="10" s="1"/>
  <c r="Q31" i="11" s="1"/>
  <c r="L35" i="10"/>
  <c r="Q35" i="10" s="1"/>
  <c r="Q35" i="11" s="1"/>
  <c r="L39" i="10"/>
  <c r="Q39" i="10" s="1"/>
  <c r="Q39" i="11" s="1"/>
  <c r="L43" i="10"/>
  <c r="Q43" i="10" s="1"/>
  <c r="Q43" i="11" s="1"/>
  <c r="L47" i="10"/>
  <c r="Q47" i="10" s="1"/>
  <c r="Q47" i="11" s="1"/>
  <c r="L51" i="10"/>
  <c r="Q51" i="10" s="1"/>
  <c r="Q51" i="11" s="1"/>
  <c r="L55" i="10"/>
  <c r="Q55" i="10" s="1"/>
  <c r="Q55" i="11" s="1"/>
  <c r="M31" i="10"/>
  <c r="M35" i="10"/>
  <c r="M39" i="10"/>
  <c r="M43" i="10"/>
  <c r="M47" i="10"/>
  <c r="M51" i="10"/>
  <c r="M55" i="10"/>
  <c r="L30" i="10"/>
  <c r="Q30" i="10" s="1"/>
  <c r="Q30" i="11" s="1"/>
  <c r="L34" i="10"/>
  <c r="Q34" i="10" s="1"/>
  <c r="Q34" i="11" s="1"/>
  <c r="L42" i="10"/>
  <c r="Q42" i="10" s="1"/>
  <c r="Q42" i="11" s="1"/>
  <c r="L46" i="10"/>
  <c r="Q46" i="10" s="1"/>
  <c r="Q46" i="11" s="1"/>
  <c r="L50" i="10"/>
  <c r="Q50" i="10" s="1"/>
  <c r="Q50" i="11" s="1"/>
  <c r="L54" i="10"/>
  <c r="Q54" i="10" s="1"/>
  <c r="Q54" i="11" s="1"/>
  <c r="M29" i="9"/>
  <c r="P29" i="9" s="1"/>
  <c r="O49" i="9"/>
  <c r="L37" i="9"/>
  <c r="Q37" i="9" s="1"/>
  <c r="P37" i="11" s="1"/>
  <c r="O25" i="9"/>
  <c r="M37" i="9"/>
  <c r="P37" i="9" s="1"/>
  <c r="AC26" i="9"/>
  <c r="L33" i="9"/>
  <c r="Q33" i="9" s="1"/>
  <c r="P33" i="11" s="1"/>
  <c r="M46" i="9"/>
  <c r="P46" i="9" s="1"/>
  <c r="M53" i="9"/>
  <c r="P53" i="9" s="1"/>
  <c r="M54" i="9"/>
  <c r="P54" i="9" s="1"/>
  <c r="M49" i="9"/>
  <c r="P49" i="9" s="1"/>
  <c r="P38" i="9"/>
  <c r="P50" i="9"/>
  <c r="P30" i="9"/>
  <c r="P42" i="9"/>
  <c r="P25" i="9"/>
  <c r="N25" i="9"/>
  <c r="P28" i="9"/>
  <c r="P26" i="9"/>
  <c r="L25" i="9"/>
  <c r="Q25" i="9" s="1"/>
  <c r="P25" i="11" s="1"/>
  <c r="L28" i="9"/>
  <c r="Q28" i="9" s="1"/>
  <c r="P28" i="11" s="1"/>
  <c r="N29" i="9"/>
  <c r="N33" i="9"/>
  <c r="N41" i="9"/>
  <c r="N45" i="9"/>
  <c r="N53" i="9"/>
  <c r="L32" i="9"/>
  <c r="Q32" i="9" s="1"/>
  <c r="P32" i="11" s="1"/>
  <c r="L36" i="9"/>
  <c r="Q36" i="9" s="1"/>
  <c r="P36" i="11" s="1"/>
  <c r="L40" i="9"/>
  <c r="Q40" i="9" s="1"/>
  <c r="P40" i="11" s="1"/>
  <c r="L44" i="9"/>
  <c r="Q44" i="9" s="1"/>
  <c r="P44" i="11" s="1"/>
  <c r="L48" i="9"/>
  <c r="Q48" i="9" s="1"/>
  <c r="P48" i="11" s="1"/>
  <c r="L52" i="9"/>
  <c r="Q52" i="9" s="1"/>
  <c r="P52" i="11" s="1"/>
  <c r="L27" i="9"/>
  <c r="Q27" i="9" s="1"/>
  <c r="P27" i="11" s="1"/>
  <c r="M32" i="9"/>
  <c r="M36" i="9"/>
  <c r="M40" i="9"/>
  <c r="M44" i="9"/>
  <c r="M48" i="9"/>
  <c r="M52" i="9"/>
  <c r="Z26" i="9"/>
  <c r="M27" i="9"/>
  <c r="AA26" i="9"/>
  <c r="L31" i="9"/>
  <c r="Q31" i="9" s="1"/>
  <c r="P31" i="11" s="1"/>
  <c r="L35" i="9"/>
  <c r="Q35" i="9" s="1"/>
  <c r="P35" i="11" s="1"/>
  <c r="L39" i="9"/>
  <c r="Q39" i="9" s="1"/>
  <c r="P39" i="11" s="1"/>
  <c r="L43" i="9"/>
  <c r="Q43" i="9" s="1"/>
  <c r="P43" i="11" s="1"/>
  <c r="L47" i="9"/>
  <c r="Q47" i="9" s="1"/>
  <c r="P47" i="11" s="1"/>
  <c r="L51" i="9"/>
  <c r="Q51" i="9" s="1"/>
  <c r="P51" i="11" s="1"/>
  <c r="L55" i="9"/>
  <c r="Q55" i="9" s="1"/>
  <c r="P55" i="11" s="1"/>
  <c r="M31" i="9"/>
  <c r="M35" i="9"/>
  <c r="M39" i="9"/>
  <c r="M43" i="9"/>
  <c r="M47" i="9"/>
  <c r="M51" i="9"/>
  <c r="M55" i="9"/>
  <c r="L30" i="9"/>
  <c r="Q30" i="9" s="1"/>
  <c r="P30" i="11" s="1"/>
  <c r="L34" i="9"/>
  <c r="Q34" i="9" s="1"/>
  <c r="P34" i="11" s="1"/>
  <c r="L38" i="9"/>
  <c r="Q38" i="9" s="1"/>
  <c r="P38" i="11" s="1"/>
  <c r="L42" i="9"/>
  <c r="Q42" i="9" s="1"/>
  <c r="P42" i="11" s="1"/>
  <c r="L46" i="9"/>
  <c r="Q46" i="9" s="1"/>
  <c r="P46" i="11" s="1"/>
  <c r="L50" i="9"/>
  <c r="Q50" i="9" s="1"/>
  <c r="P50" i="11" s="1"/>
  <c r="L54" i="9"/>
  <c r="Q54" i="9" s="1"/>
  <c r="P54" i="11" s="1"/>
  <c r="L26" i="9"/>
  <c r="Q26" i="9" s="1"/>
  <c r="P26" i="11" s="1"/>
  <c r="L37" i="8"/>
  <c r="M30" i="8"/>
  <c r="M37" i="8"/>
  <c r="P37" i="8" s="1"/>
  <c r="N45" i="8"/>
  <c r="L53" i="8"/>
  <c r="Q53" i="8" s="1"/>
  <c r="O53" i="11" s="1"/>
  <c r="M26" i="8"/>
  <c r="L33" i="8"/>
  <c r="Q33" i="8" s="1"/>
  <c r="O33" i="11" s="1"/>
  <c r="M46" i="8"/>
  <c r="N46" i="8" s="1"/>
  <c r="M53" i="8"/>
  <c r="M33" i="8"/>
  <c r="P33" i="8" s="1"/>
  <c r="L41" i="8"/>
  <c r="Q41" i="8" s="1"/>
  <c r="O41" i="11" s="1"/>
  <c r="O49" i="8"/>
  <c r="M34" i="8"/>
  <c r="P34" i="8" s="1"/>
  <c r="M41" i="8"/>
  <c r="P41" i="8" s="1"/>
  <c r="M54" i="8"/>
  <c r="P54" i="8" s="1"/>
  <c r="L49" i="8"/>
  <c r="N49" i="8" s="1"/>
  <c r="O42" i="8"/>
  <c r="P38" i="8"/>
  <c r="P30" i="8"/>
  <c r="P42" i="8"/>
  <c r="N54" i="8"/>
  <c r="P25" i="8"/>
  <c r="P26" i="8"/>
  <c r="L25" i="8"/>
  <c r="Q25" i="8" s="1"/>
  <c r="O25" i="11" s="1"/>
  <c r="M28" i="8"/>
  <c r="L32" i="8"/>
  <c r="Q32" i="8" s="1"/>
  <c r="O32" i="11" s="1"/>
  <c r="L36" i="8"/>
  <c r="Q36" i="8" s="1"/>
  <c r="O36" i="11" s="1"/>
  <c r="L40" i="8"/>
  <c r="Q40" i="8" s="1"/>
  <c r="O40" i="11" s="1"/>
  <c r="L44" i="8"/>
  <c r="Q44" i="8" s="1"/>
  <c r="O44" i="11" s="1"/>
  <c r="L48" i="8"/>
  <c r="Q48" i="8" s="1"/>
  <c r="O48" i="11" s="1"/>
  <c r="L52" i="8"/>
  <c r="Q52" i="8" s="1"/>
  <c r="O52" i="11" s="1"/>
  <c r="O25" i="8"/>
  <c r="L27" i="8"/>
  <c r="Q27" i="8" s="1"/>
  <c r="O27" i="11" s="1"/>
  <c r="M32" i="8"/>
  <c r="M36" i="8"/>
  <c r="M40" i="8"/>
  <c r="M44" i="8"/>
  <c r="M48" i="8"/>
  <c r="M52" i="8"/>
  <c r="Z26" i="8"/>
  <c r="M27" i="8"/>
  <c r="O28" i="8"/>
  <c r="Q29" i="8"/>
  <c r="O29" i="11" s="1"/>
  <c r="Q37" i="8"/>
  <c r="O37" i="11" s="1"/>
  <c r="Q45" i="8"/>
  <c r="O45" i="11" s="1"/>
  <c r="AA26" i="8"/>
  <c r="L31" i="8"/>
  <c r="Q31" i="8" s="1"/>
  <c r="O31" i="11" s="1"/>
  <c r="L35" i="8"/>
  <c r="Q35" i="8" s="1"/>
  <c r="O35" i="11" s="1"/>
  <c r="L39" i="8"/>
  <c r="Q39" i="8" s="1"/>
  <c r="O39" i="11" s="1"/>
  <c r="L43" i="8"/>
  <c r="Q43" i="8" s="1"/>
  <c r="O43" i="11" s="1"/>
  <c r="L47" i="8"/>
  <c r="Q47" i="8" s="1"/>
  <c r="O47" i="11" s="1"/>
  <c r="L51" i="8"/>
  <c r="Q51" i="8" s="1"/>
  <c r="O51" i="11" s="1"/>
  <c r="L55" i="8"/>
  <c r="Q55" i="8" s="1"/>
  <c r="O55" i="11" s="1"/>
  <c r="M31" i="8"/>
  <c r="M35" i="8"/>
  <c r="M39" i="8"/>
  <c r="M43" i="8"/>
  <c r="M47" i="8"/>
  <c r="M51" i="8"/>
  <c r="M55" i="8"/>
  <c r="AC26" i="8"/>
  <c r="L30" i="8"/>
  <c r="Q30" i="8" s="1"/>
  <c r="O30" i="11" s="1"/>
  <c r="L34" i="8"/>
  <c r="Q34" i="8" s="1"/>
  <c r="O34" i="11" s="1"/>
  <c r="L38" i="8"/>
  <c r="Q38" i="8" s="1"/>
  <c r="O38" i="11" s="1"/>
  <c r="L42" i="8"/>
  <c r="Q42" i="8" s="1"/>
  <c r="O42" i="11" s="1"/>
  <c r="L46" i="8"/>
  <c r="Q46" i="8" s="1"/>
  <c r="O46" i="11" s="1"/>
  <c r="L50" i="8"/>
  <c r="Q50" i="8" s="1"/>
  <c r="O50" i="11" s="1"/>
  <c r="L54" i="8"/>
  <c r="Q54" i="8" s="1"/>
  <c r="O54" i="11" s="1"/>
  <c r="L26" i="8"/>
  <c r="Q26" i="8" s="1"/>
  <c r="O26" i="11" s="1"/>
  <c r="P25" i="7"/>
  <c r="M32" i="7"/>
  <c r="N32" i="7" s="1"/>
  <c r="M51" i="7"/>
  <c r="P51" i="7" s="1"/>
  <c r="L37" i="7"/>
  <c r="Q37" i="7" s="1"/>
  <c r="N37" i="11" s="1"/>
  <c r="M37" i="7"/>
  <c r="P37" i="7" s="1"/>
  <c r="O25" i="7"/>
  <c r="L25" i="7"/>
  <c r="Q25" i="7" s="1"/>
  <c r="N25" i="11" s="1"/>
  <c r="L53" i="7"/>
  <c r="Q53" i="7" s="1"/>
  <c r="N53" i="11" s="1"/>
  <c r="L49" i="7"/>
  <c r="Q49" i="7" s="1"/>
  <c r="N49" i="11" s="1"/>
  <c r="O35" i="7"/>
  <c r="M49" i="7"/>
  <c r="P49" i="7" s="1"/>
  <c r="L35" i="7"/>
  <c r="Q35" i="7" s="1"/>
  <c r="N35" i="11" s="1"/>
  <c r="P38" i="7"/>
  <c r="N36" i="7"/>
  <c r="P36" i="7"/>
  <c r="P26" i="7"/>
  <c r="P46" i="7"/>
  <c r="N44" i="7"/>
  <c r="P44" i="7"/>
  <c r="P54" i="7"/>
  <c r="N52" i="7"/>
  <c r="P52" i="7"/>
  <c r="P27" i="7"/>
  <c r="P34" i="7"/>
  <c r="P32" i="7"/>
  <c r="P42" i="7"/>
  <c r="N40" i="7"/>
  <c r="P40" i="7"/>
  <c r="P50" i="7"/>
  <c r="N48" i="7"/>
  <c r="P48" i="7"/>
  <c r="P30" i="7"/>
  <c r="O30" i="7"/>
  <c r="O34" i="7"/>
  <c r="O38" i="7"/>
  <c r="O42" i="7"/>
  <c r="O46" i="7"/>
  <c r="O50" i="7"/>
  <c r="O54" i="7"/>
  <c r="O26" i="7"/>
  <c r="L28" i="7"/>
  <c r="Q28" i="7" s="1"/>
  <c r="N28" i="11" s="1"/>
  <c r="N29" i="7"/>
  <c r="N41" i="7"/>
  <c r="N45" i="7"/>
  <c r="N53" i="7"/>
  <c r="L27" i="7"/>
  <c r="Q27" i="7" s="1"/>
  <c r="N27" i="11" s="1"/>
  <c r="Z26" i="7"/>
  <c r="L47" i="7"/>
  <c r="Q47" i="7" s="1"/>
  <c r="N47" i="11" s="1"/>
  <c r="N31" i="7"/>
  <c r="N39" i="7"/>
  <c r="L30" i="7"/>
  <c r="Q30" i="7" s="1"/>
  <c r="N30" i="11" s="1"/>
  <c r="L34" i="7"/>
  <c r="Q34" i="7" s="1"/>
  <c r="N34" i="11" s="1"/>
  <c r="L38" i="7"/>
  <c r="Q38" i="7" s="1"/>
  <c r="N38" i="11" s="1"/>
  <c r="L42" i="7"/>
  <c r="Q42" i="7" s="1"/>
  <c r="N42" i="11" s="1"/>
  <c r="L46" i="7"/>
  <c r="Q46" i="7" s="1"/>
  <c r="N46" i="11" s="1"/>
  <c r="L50" i="7"/>
  <c r="Q50" i="7" s="1"/>
  <c r="N50" i="11" s="1"/>
  <c r="L54" i="7"/>
  <c r="Q54" i="7" s="1"/>
  <c r="N54" i="11" s="1"/>
  <c r="L26" i="7"/>
  <c r="Q26" i="7" s="1"/>
  <c r="N26" i="11" s="1"/>
  <c r="O33" i="6"/>
  <c r="O38" i="6"/>
  <c r="O45" i="6"/>
  <c r="O50" i="6"/>
  <c r="AA26" i="6"/>
  <c r="AE26" i="6" s="1"/>
  <c r="M30" i="6"/>
  <c r="N30" i="6" s="1"/>
  <c r="M42" i="6"/>
  <c r="N42" i="6" s="1"/>
  <c r="M54" i="6"/>
  <c r="N54" i="6" s="1"/>
  <c r="N50" i="6"/>
  <c r="O37" i="6"/>
  <c r="O49" i="6"/>
  <c r="N38" i="6"/>
  <c r="P39" i="6"/>
  <c r="P31" i="6"/>
  <c r="P51" i="6"/>
  <c r="P26" i="6"/>
  <c r="P43" i="6"/>
  <c r="P35" i="6"/>
  <c r="P55" i="6"/>
  <c r="P47" i="6"/>
  <c r="AB26" i="6"/>
  <c r="L25" i="6"/>
  <c r="Q25" i="6" s="1"/>
  <c r="M25" i="11" s="1"/>
  <c r="O26" i="6"/>
  <c r="M29" i="6"/>
  <c r="P30" i="6"/>
  <c r="M33" i="6"/>
  <c r="P34" i="6"/>
  <c r="M37" i="6"/>
  <c r="P38" i="6"/>
  <c r="M41" i="6"/>
  <c r="P42" i="6"/>
  <c r="M45" i="6"/>
  <c r="P46" i="6"/>
  <c r="M49" i="6"/>
  <c r="P50" i="6"/>
  <c r="M53" i="6"/>
  <c r="P54" i="6"/>
  <c r="M25" i="6"/>
  <c r="M28" i="6"/>
  <c r="L32" i="6"/>
  <c r="Q32" i="6" s="1"/>
  <c r="M32" i="11" s="1"/>
  <c r="L36" i="6"/>
  <c r="Q36" i="6" s="1"/>
  <c r="M36" i="11" s="1"/>
  <c r="L40" i="6"/>
  <c r="Q40" i="6" s="1"/>
  <c r="M40" i="11" s="1"/>
  <c r="L44" i="6"/>
  <c r="Q44" i="6" s="1"/>
  <c r="M44" i="11" s="1"/>
  <c r="L48" i="6"/>
  <c r="Q48" i="6" s="1"/>
  <c r="M48" i="11" s="1"/>
  <c r="L52" i="6"/>
  <c r="Q52" i="6" s="1"/>
  <c r="M52" i="11" s="1"/>
  <c r="L27" i="6"/>
  <c r="Q27" i="6" s="1"/>
  <c r="M27" i="11" s="1"/>
  <c r="M32" i="6"/>
  <c r="M36" i="6"/>
  <c r="M40" i="6"/>
  <c r="M44" i="6"/>
  <c r="M48" i="6"/>
  <c r="M52" i="6"/>
  <c r="Z26" i="6"/>
  <c r="L31" i="6"/>
  <c r="Q31" i="6" s="1"/>
  <c r="M31" i="11" s="1"/>
  <c r="L35" i="6"/>
  <c r="Q35" i="6" s="1"/>
  <c r="M35" i="11" s="1"/>
  <c r="L39" i="6"/>
  <c r="Q39" i="6" s="1"/>
  <c r="M39" i="11" s="1"/>
  <c r="L43" i="6"/>
  <c r="Q43" i="6" s="1"/>
  <c r="M43" i="11" s="1"/>
  <c r="L47" i="6"/>
  <c r="Q47" i="6" s="1"/>
  <c r="M47" i="11" s="1"/>
  <c r="L51" i="6"/>
  <c r="Q51" i="6" s="1"/>
  <c r="M51" i="11" s="1"/>
  <c r="L55" i="6"/>
  <c r="Q55" i="6" s="1"/>
  <c r="M55" i="11" s="1"/>
  <c r="L26" i="6"/>
  <c r="Q26" i="6" s="1"/>
  <c r="M26" i="11" s="1"/>
  <c r="M25" i="5"/>
  <c r="L36" i="5"/>
  <c r="Q36" i="5" s="1"/>
  <c r="L36" i="11" s="1"/>
  <c r="L49" i="5"/>
  <c r="Q49" i="5" s="1"/>
  <c r="L49" i="11" s="1"/>
  <c r="L26" i="5"/>
  <c r="Q26" i="5" s="1"/>
  <c r="L26" i="11" s="1"/>
  <c r="O45" i="5"/>
  <c r="L32" i="5"/>
  <c r="Q32" i="5" s="1"/>
  <c r="L32" i="11" s="1"/>
  <c r="L45" i="5"/>
  <c r="Q45" i="5" s="1"/>
  <c r="L45" i="11" s="1"/>
  <c r="AD26" i="5"/>
  <c r="O53" i="5"/>
  <c r="L33" i="5"/>
  <c r="Q33" i="5" s="1"/>
  <c r="L33" i="11" s="1"/>
  <c r="O28" i="5"/>
  <c r="P30" i="5"/>
  <c r="P34" i="5"/>
  <c r="P38" i="5"/>
  <c r="P26" i="5"/>
  <c r="N26" i="5"/>
  <c r="P28" i="5"/>
  <c r="P42" i="5"/>
  <c r="P46" i="5"/>
  <c r="P50" i="5"/>
  <c r="P54" i="5"/>
  <c r="N25" i="5"/>
  <c r="P25" i="5"/>
  <c r="O30" i="5"/>
  <c r="O34" i="5"/>
  <c r="O38" i="5"/>
  <c r="O42" i="5"/>
  <c r="O46" i="5"/>
  <c r="O50" i="5"/>
  <c r="O54" i="5"/>
  <c r="L28" i="5"/>
  <c r="Q28" i="5" s="1"/>
  <c r="L28" i="11" s="1"/>
  <c r="N29" i="5"/>
  <c r="N41" i="5"/>
  <c r="N53" i="5"/>
  <c r="L27" i="5"/>
  <c r="Q27" i="5" s="1"/>
  <c r="L27" i="11" s="1"/>
  <c r="M32" i="5"/>
  <c r="M36" i="5"/>
  <c r="M40" i="5"/>
  <c r="M44" i="5"/>
  <c r="M48" i="5"/>
  <c r="M52" i="5"/>
  <c r="AA26" i="5"/>
  <c r="AG26" i="5" s="1"/>
  <c r="L31" i="5"/>
  <c r="Q31" i="5" s="1"/>
  <c r="L31" i="11" s="1"/>
  <c r="L35" i="5"/>
  <c r="Q35" i="5" s="1"/>
  <c r="L35" i="11" s="1"/>
  <c r="L39" i="5"/>
  <c r="Q39" i="5" s="1"/>
  <c r="L39" i="11" s="1"/>
  <c r="L43" i="5"/>
  <c r="Q43" i="5" s="1"/>
  <c r="L43" i="11" s="1"/>
  <c r="L47" i="5"/>
  <c r="Q47" i="5" s="1"/>
  <c r="L47" i="11" s="1"/>
  <c r="L51" i="5"/>
  <c r="Q51" i="5" s="1"/>
  <c r="L51" i="11" s="1"/>
  <c r="L55" i="5"/>
  <c r="Q55" i="5" s="1"/>
  <c r="L55" i="11" s="1"/>
  <c r="M31" i="5"/>
  <c r="M35" i="5"/>
  <c r="M39" i="5"/>
  <c r="M43" i="5"/>
  <c r="M47" i="5"/>
  <c r="M51" i="5"/>
  <c r="M55" i="5"/>
  <c r="AC26" i="5"/>
  <c r="L30" i="5"/>
  <c r="Q30" i="5" s="1"/>
  <c r="L30" i="11" s="1"/>
  <c r="L34" i="5"/>
  <c r="Q34" i="5" s="1"/>
  <c r="L34" i="11" s="1"/>
  <c r="L38" i="5"/>
  <c r="Q38" i="5" s="1"/>
  <c r="L38" i="11" s="1"/>
  <c r="L42" i="5"/>
  <c r="Q42" i="5" s="1"/>
  <c r="L42" i="11" s="1"/>
  <c r="L46" i="5"/>
  <c r="Q46" i="5" s="1"/>
  <c r="L46" i="11" s="1"/>
  <c r="L50" i="5"/>
  <c r="Q50" i="5" s="1"/>
  <c r="L50" i="11" s="1"/>
  <c r="L54" i="5"/>
  <c r="Q54" i="5" s="1"/>
  <c r="L54" i="11" s="1"/>
  <c r="L34" i="4"/>
  <c r="Q34" i="4" s="1"/>
  <c r="K34" i="11" s="1"/>
  <c r="L46" i="4"/>
  <c r="Q46" i="4" s="1"/>
  <c r="K46" i="11" s="1"/>
  <c r="O29" i="4"/>
  <c r="O41" i="4"/>
  <c r="O25" i="4"/>
  <c r="L30" i="4"/>
  <c r="Q30" i="4" s="1"/>
  <c r="K30" i="11" s="1"/>
  <c r="L42" i="4"/>
  <c r="Q42" i="4" s="1"/>
  <c r="K42" i="11" s="1"/>
  <c r="L54" i="4"/>
  <c r="Q54" i="4" s="1"/>
  <c r="K54" i="11" s="1"/>
  <c r="M37" i="4"/>
  <c r="P37" i="4" s="1"/>
  <c r="M49" i="4"/>
  <c r="N49" i="4" s="1"/>
  <c r="O37" i="4"/>
  <c r="O49" i="4"/>
  <c r="P26" i="4"/>
  <c r="N26" i="4"/>
  <c r="P29" i="4"/>
  <c r="N29" i="4"/>
  <c r="P42" i="4"/>
  <c r="P53" i="4"/>
  <c r="N53" i="4"/>
  <c r="N33" i="4"/>
  <c r="P33" i="4"/>
  <c r="N46" i="4"/>
  <c r="P46" i="4"/>
  <c r="N37" i="4"/>
  <c r="N50" i="4"/>
  <c r="P50" i="4"/>
  <c r="P27" i="4"/>
  <c r="P30" i="4"/>
  <c r="N41" i="4"/>
  <c r="P41" i="4"/>
  <c r="P54" i="4"/>
  <c r="N34" i="4"/>
  <c r="P34" i="4"/>
  <c r="N45" i="4"/>
  <c r="P45" i="4"/>
  <c r="P25" i="4"/>
  <c r="N38" i="4"/>
  <c r="P38" i="4"/>
  <c r="L25" i="4"/>
  <c r="Q25" i="4" s="1"/>
  <c r="K25" i="11" s="1"/>
  <c r="O26" i="4"/>
  <c r="M28" i="4"/>
  <c r="L32" i="4"/>
  <c r="Q32" i="4" s="1"/>
  <c r="K32" i="11" s="1"/>
  <c r="L36" i="4"/>
  <c r="Q36" i="4" s="1"/>
  <c r="K36" i="11" s="1"/>
  <c r="L40" i="4"/>
  <c r="Q40" i="4" s="1"/>
  <c r="K40" i="11" s="1"/>
  <c r="L44" i="4"/>
  <c r="Q44" i="4" s="1"/>
  <c r="K44" i="11" s="1"/>
  <c r="L48" i="4"/>
  <c r="Q48" i="4" s="1"/>
  <c r="K48" i="11" s="1"/>
  <c r="L52" i="4"/>
  <c r="Q52" i="4" s="1"/>
  <c r="K52" i="11" s="1"/>
  <c r="L27" i="4"/>
  <c r="Q27" i="4" s="1"/>
  <c r="K27" i="11" s="1"/>
  <c r="M32" i="4"/>
  <c r="M36" i="4"/>
  <c r="M40" i="4"/>
  <c r="M44" i="4"/>
  <c r="M48" i="4"/>
  <c r="M52" i="4"/>
  <c r="L28" i="4"/>
  <c r="Q28" i="4" s="1"/>
  <c r="K28" i="11" s="1"/>
  <c r="Z26" i="4"/>
  <c r="AA26" i="4"/>
  <c r="L31" i="4"/>
  <c r="Q31" i="4" s="1"/>
  <c r="K31" i="11" s="1"/>
  <c r="L35" i="4"/>
  <c r="Q35" i="4" s="1"/>
  <c r="K35" i="11" s="1"/>
  <c r="L39" i="4"/>
  <c r="Q39" i="4" s="1"/>
  <c r="K39" i="11" s="1"/>
  <c r="L43" i="4"/>
  <c r="Q43" i="4" s="1"/>
  <c r="K43" i="11" s="1"/>
  <c r="L47" i="4"/>
  <c r="Q47" i="4" s="1"/>
  <c r="K47" i="11" s="1"/>
  <c r="L51" i="4"/>
  <c r="Q51" i="4" s="1"/>
  <c r="K51" i="11" s="1"/>
  <c r="L55" i="4"/>
  <c r="Q55" i="4" s="1"/>
  <c r="K55" i="11" s="1"/>
  <c r="M31" i="4"/>
  <c r="M35" i="4"/>
  <c r="M39" i="4"/>
  <c r="M43" i="4"/>
  <c r="M47" i="4"/>
  <c r="M51" i="4"/>
  <c r="M55" i="4"/>
  <c r="O42" i="3"/>
  <c r="L50" i="3"/>
  <c r="Q50" i="3" s="1"/>
  <c r="J50" i="11" s="1"/>
  <c r="L30" i="3"/>
  <c r="Q30" i="3" s="1"/>
  <c r="J30" i="11" s="1"/>
  <c r="O37" i="3"/>
  <c r="M30" i="3"/>
  <c r="P30" i="3" s="1"/>
  <c r="M38" i="3"/>
  <c r="P38" i="3" s="1"/>
  <c r="L46" i="3"/>
  <c r="Q46" i="3" s="1"/>
  <c r="J46" i="11" s="1"/>
  <c r="O53" i="3"/>
  <c r="L54" i="3"/>
  <c r="Q54" i="3" s="1"/>
  <c r="J54" i="11" s="1"/>
  <c r="L49" i="3"/>
  <c r="Q49" i="3" s="1"/>
  <c r="J49" i="11" s="1"/>
  <c r="M54" i="3"/>
  <c r="P54" i="3" s="1"/>
  <c r="M42" i="3"/>
  <c r="N42" i="3" s="1"/>
  <c r="O28" i="3"/>
  <c r="M34" i="3"/>
  <c r="N34" i="3" s="1"/>
  <c r="P28" i="3"/>
  <c r="N26" i="3"/>
  <c r="P26" i="3"/>
  <c r="N38" i="3"/>
  <c r="L25" i="3"/>
  <c r="Q25" i="3" s="1"/>
  <c r="J25" i="11" s="1"/>
  <c r="O26" i="3"/>
  <c r="M29" i="3"/>
  <c r="M33" i="3"/>
  <c r="M37" i="3"/>
  <c r="M41" i="3"/>
  <c r="P42" i="3"/>
  <c r="M45" i="3"/>
  <c r="P46" i="3"/>
  <c r="M49" i="3"/>
  <c r="P50" i="3"/>
  <c r="M53" i="3"/>
  <c r="M25" i="3"/>
  <c r="L28" i="3"/>
  <c r="Q28" i="3" s="1"/>
  <c r="J28" i="11" s="1"/>
  <c r="L32" i="3"/>
  <c r="Q32" i="3" s="1"/>
  <c r="J32" i="11" s="1"/>
  <c r="L36" i="3"/>
  <c r="Q36" i="3" s="1"/>
  <c r="J36" i="11" s="1"/>
  <c r="L40" i="3"/>
  <c r="Q40" i="3" s="1"/>
  <c r="J40" i="11" s="1"/>
  <c r="L44" i="3"/>
  <c r="Q44" i="3" s="1"/>
  <c r="J44" i="11" s="1"/>
  <c r="L48" i="3"/>
  <c r="Q48" i="3" s="1"/>
  <c r="J48" i="11" s="1"/>
  <c r="L52" i="3"/>
  <c r="Q52" i="3" s="1"/>
  <c r="J52" i="11" s="1"/>
  <c r="M32" i="3"/>
  <c r="M36" i="3"/>
  <c r="M40" i="3"/>
  <c r="M44" i="3"/>
  <c r="M48" i="3"/>
  <c r="M52" i="3"/>
  <c r="Z26" i="3"/>
  <c r="M27" i="3"/>
  <c r="AA26" i="3"/>
  <c r="L31" i="3"/>
  <c r="Q31" i="3" s="1"/>
  <c r="J31" i="11" s="1"/>
  <c r="L35" i="3"/>
  <c r="Q35" i="3" s="1"/>
  <c r="J35" i="11" s="1"/>
  <c r="L39" i="3"/>
  <c r="Q39" i="3" s="1"/>
  <c r="J39" i="11" s="1"/>
  <c r="L43" i="3"/>
  <c r="Q43" i="3" s="1"/>
  <c r="J43" i="11" s="1"/>
  <c r="L47" i="3"/>
  <c r="Q47" i="3" s="1"/>
  <c r="J47" i="11" s="1"/>
  <c r="L51" i="3"/>
  <c r="Q51" i="3" s="1"/>
  <c r="J51" i="11" s="1"/>
  <c r="L55" i="3"/>
  <c r="Q55" i="3" s="1"/>
  <c r="J55" i="11" s="1"/>
  <c r="M31" i="3"/>
  <c r="M35" i="3"/>
  <c r="M39" i="3"/>
  <c r="M43" i="3"/>
  <c r="M47" i="3"/>
  <c r="M51" i="3"/>
  <c r="M55" i="3"/>
  <c r="M30" i="2"/>
  <c r="N30" i="2" s="1"/>
  <c r="L35" i="2"/>
  <c r="Q35" i="2" s="1"/>
  <c r="I35" i="11" s="1"/>
  <c r="AC26" i="2"/>
  <c r="M31" i="2"/>
  <c r="P31" i="2" s="1"/>
  <c r="L42" i="2"/>
  <c r="Q42" i="2" s="1"/>
  <c r="I42" i="11" s="1"/>
  <c r="M47" i="2"/>
  <c r="N47" i="2" s="1"/>
  <c r="L31" i="2"/>
  <c r="Q31" i="2" s="1"/>
  <c r="I31" i="11" s="1"/>
  <c r="L38" i="2"/>
  <c r="Q38" i="2" s="1"/>
  <c r="I38" i="11" s="1"/>
  <c r="M43" i="2"/>
  <c r="N43" i="2" s="1"/>
  <c r="L54" i="2"/>
  <c r="Q54" i="2" s="1"/>
  <c r="I54" i="11" s="1"/>
  <c r="O33" i="2"/>
  <c r="M38" i="2"/>
  <c r="N38" i="2" s="1"/>
  <c r="L43" i="2"/>
  <c r="Q43" i="2" s="1"/>
  <c r="I43" i="11" s="1"/>
  <c r="O49" i="2"/>
  <c r="M54" i="2"/>
  <c r="L50" i="2"/>
  <c r="Q50" i="2" s="1"/>
  <c r="I50" i="11" s="1"/>
  <c r="M55" i="2"/>
  <c r="N55" i="2" s="1"/>
  <c r="N34" i="2"/>
  <c r="O45" i="2"/>
  <c r="M50" i="2"/>
  <c r="L55" i="2"/>
  <c r="Q55" i="2" s="1"/>
  <c r="I55" i="11" s="1"/>
  <c r="P28" i="2"/>
  <c r="P39" i="2"/>
  <c r="N39" i="2"/>
  <c r="P26" i="2"/>
  <c r="P51" i="2"/>
  <c r="N51" i="2"/>
  <c r="P35" i="2"/>
  <c r="P55" i="2"/>
  <c r="L25" i="2"/>
  <c r="Q25" i="2" s="1"/>
  <c r="I25" i="11" s="1"/>
  <c r="O26" i="2"/>
  <c r="M29" i="2"/>
  <c r="M33" i="2"/>
  <c r="P34" i="2"/>
  <c r="M37" i="2"/>
  <c r="M41" i="2"/>
  <c r="P42" i="2"/>
  <c r="M45" i="2"/>
  <c r="P46" i="2"/>
  <c r="M49" i="2"/>
  <c r="P50" i="2"/>
  <c r="M53" i="2"/>
  <c r="P54" i="2"/>
  <c r="M25" i="2"/>
  <c r="L28" i="2"/>
  <c r="Q28" i="2" s="1"/>
  <c r="I28" i="11" s="1"/>
  <c r="L32" i="2"/>
  <c r="Q32" i="2" s="1"/>
  <c r="I32" i="11" s="1"/>
  <c r="L36" i="2"/>
  <c r="Q36" i="2" s="1"/>
  <c r="I36" i="11" s="1"/>
  <c r="L40" i="2"/>
  <c r="Q40" i="2" s="1"/>
  <c r="I40" i="11" s="1"/>
  <c r="L44" i="2"/>
  <c r="Q44" i="2" s="1"/>
  <c r="I44" i="11" s="1"/>
  <c r="L48" i="2"/>
  <c r="Q48" i="2" s="1"/>
  <c r="I48" i="11" s="1"/>
  <c r="L52" i="2"/>
  <c r="Q52" i="2" s="1"/>
  <c r="I52" i="11" s="1"/>
  <c r="M32" i="2"/>
  <c r="M36" i="2"/>
  <c r="M40" i="2"/>
  <c r="M44" i="2"/>
  <c r="M48" i="2"/>
  <c r="M52" i="2"/>
  <c r="Z26" i="2"/>
  <c r="AA26" i="2"/>
  <c r="N27" i="2"/>
  <c r="L26" i="2"/>
  <c r="Q26" i="2" s="1"/>
  <c r="I26" i="11" s="1"/>
  <c r="AF26" i="1"/>
  <c r="P55" i="1"/>
  <c r="P53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AB26" i="1"/>
  <c r="M21" i="10"/>
  <c r="O21" i="10"/>
  <c r="P20" i="10"/>
  <c r="P23" i="10"/>
  <c r="L20" i="10"/>
  <c r="Q20" i="10" s="1"/>
  <c r="Q20" i="11" s="1"/>
  <c r="L23" i="10"/>
  <c r="Q23" i="10" s="1"/>
  <c r="Q23" i="11" s="1"/>
  <c r="N24" i="10"/>
  <c r="L22" i="10"/>
  <c r="Q22" i="10" s="1"/>
  <c r="Q22" i="11" s="1"/>
  <c r="Z15" i="10"/>
  <c r="M22" i="10"/>
  <c r="O23" i="10"/>
  <c r="AA15" i="10"/>
  <c r="AC15" i="10"/>
  <c r="O22" i="9"/>
  <c r="L22" i="9"/>
  <c r="Q22" i="9" s="1"/>
  <c r="P22" i="11" s="1"/>
  <c r="P21" i="9"/>
  <c r="P20" i="9"/>
  <c r="P23" i="9"/>
  <c r="L20" i="9"/>
  <c r="Q20" i="9" s="1"/>
  <c r="P20" i="11" s="1"/>
  <c r="O21" i="9"/>
  <c r="M24" i="9"/>
  <c r="L23" i="9"/>
  <c r="Q23" i="9" s="1"/>
  <c r="P23" i="11" s="1"/>
  <c r="AA15" i="9"/>
  <c r="N22" i="9"/>
  <c r="AC15" i="9"/>
  <c r="L21" i="9"/>
  <c r="Q21" i="9" s="1"/>
  <c r="P21" i="11" s="1"/>
  <c r="M21" i="8"/>
  <c r="P21" i="8" s="1"/>
  <c r="AC15" i="8"/>
  <c r="Z15" i="8"/>
  <c r="O23" i="8"/>
  <c r="P22" i="8"/>
  <c r="P20" i="8"/>
  <c r="L20" i="8"/>
  <c r="Q20" i="8" s="1"/>
  <c r="O20" i="11" s="1"/>
  <c r="M24" i="8"/>
  <c r="M23" i="8"/>
  <c r="O20" i="8"/>
  <c r="L22" i="8"/>
  <c r="Q22" i="8" s="1"/>
  <c r="O22" i="11" s="1"/>
  <c r="AA15" i="8"/>
  <c r="L21" i="8"/>
  <c r="Q21" i="8" s="1"/>
  <c r="O21" i="11" s="1"/>
  <c r="O22" i="7"/>
  <c r="L23" i="7"/>
  <c r="Q23" i="7" s="1"/>
  <c r="N23" i="11" s="1"/>
  <c r="M24" i="7"/>
  <c r="P24" i="7" s="1"/>
  <c r="L24" i="7"/>
  <c r="Q24" i="7" s="1"/>
  <c r="N24" i="11" s="1"/>
  <c r="AA15" i="7"/>
  <c r="AE15" i="7" s="1"/>
  <c r="P21" i="7"/>
  <c r="P22" i="7"/>
  <c r="L20" i="7"/>
  <c r="Q20" i="7" s="1"/>
  <c r="N20" i="11" s="1"/>
  <c r="O21" i="7"/>
  <c r="M20" i="7"/>
  <c r="M23" i="7"/>
  <c r="L22" i="7"/>
  <c r="Q22" i="7" s="1"/>
  <c r="N22" i="11" s="1"/>
  <c r="L21" i="7"/>
  <c r="Q21" i="7" s="1"/>
  <c r="N21" i="11" s="1"/>
  <c r="P21" i="6"/>
  <c r="O23" i="6"/>
  <c r="L20" i="6"/>
  <c r="Q20" i="6" s="1"/>
  <c r="M20" i="11" s="1"/>
  <c r="L24" i="6"/>
  <c r="Q24" i="6" s="1"/>
  <c r="M24" i="11" s="1"/>
  <c r="M24" i="6"/>
  <c r="P24" i="6" s="1"/>
  <c r="M23" i="6"/>
  <c r="L22" i="6"/>
  <c r="Q22" i="6" s="1"/>
  <c r="M22" i="11" s="1"/>
  <c r="M22" i="6"/>
  <c r="AA15" i="6"/>
  <c r="AC15" i="6"/>
  <c r="M21" i="5"/>
  <c r="P21" i="5" s="1"/>
  <c r="O24" i="5"/>
  <c r="P20" i="5"/>
  <c r="L20" i="5"/>
  <c r="Q20" i="5" s="1"/>
  <c r="L20" i="11" s="1"/>
  <c r="M24" i="5"/>
  <c r="L23" i="5"/>
  <c r="Q23" i="5" s="1"/>
  <c r="L23" i="11" s="1"/>
  <c r="M23" i="5"/>
  <c r="AA15" i="5"/>
  <c r="N22" i="5"/>
  <c r="O22" i="4"/>
  <c r="M21" i="4"/>
  <c r="AD15" i="4"/>
  <c r="P20" i="4"/>
  <c r="P22" i="4"/>
  <c r="N22" i="4"/>
  <c r="L20" i="4"/>
  <c r="Q20" i="4" s="1"/>
  <c r="K20" i="11" s="1"/>
  <c r="O21" i="4"/>
  <c r="M24" i="4"/>
  <c r="M23" i="4"/>
  <c r="Z15" i="4"/>
  <c r="AA15" i="4"/>
  <c r="AC15" i="4"/>
  <c r="L21" i="4"/>
  <c r="Q21" i="4" s="1"/>
  <c r="K21" i="11" s="1"/>
  <c r="N23" i="2"/>
  <c r="M21" i="2"/>
  <c r="P21" i="2" s="1"/>
  <c r="P20" i="2"/>
  <c r="AA15" i="2"/>
  <c r="AE15" i="2" s="1"/>
  <c r="AC15" i="2"/>
  <c r="Z15" i="2"/>
  <c r="N21" i="2"/>
  <c r="N22" i="2"/>
  <c r="N24" i="2"/>
  <c r="P23" i="1"/>
  <c r="P21" i="1"/>
  <c r="AE15" i="1"/>
  <c r="AB15" i="1"/>
  <c r="N18" i="10"/>
  <c r="N12" i="10"/>
  <c r="N6" i="10"/>
  <c r="Q14" i="10"/>
  <c r="Q18" i="10"/>
  <c r="Q3" i="10"/>
  <c r="Q7" i="10"/>
  <c r="Q11" i="10"/>
  <c r="Q15" i="10"/>
  <c r="AG2" i="10"/>
  <c r="AE2" i="10"/>
  <c r="N8" i="9"/>
  <c r="N6" i="9"/>
  <c r="N4" i="9"/>
  <c r="Q2" i="9"/>
  <c r="Q13" i="9"/>
  <c r="Q16" i="9"/>
  <c r="Q17" i="9"/>
  <c r="AF2" i="9"/>
  <c r="Q14" i="9"/>
  <c r="Q18" i="9"/>
  <c r="AG2" i="9"/>
  <c r="AB2" i="9"/>
  <c r="AE2" i="9"/>
  <c r="P19" i="8"/>
  <c r="N17" i="8"/>
  <c r="P17" i="8"/>
  <c r="P16" i="8"/>
  <c r="P14" i="8"/>
  <c r="P13" i="8"/>
  <c r="P12" i="8"/>
  <c r="P11" i="8"/>
  <c r="P10" i="8"/>
  <c r="P8" i="8"/>
  <c r="P7" i="8"/>
  <c r="N6" i="8"/>
  <c r="P5" i="8"/>
  <c r="P4" i="8"/>
  <c r="Q2" i="8"/>
  <c r="Q5" i="8"/>
  <c r="Q8" i="8"/>
  <c r="Q11" i="8"/>
  <c r="Q14" i="8"/>
  <c r="AE2" i="8"/>
  <c r="Q3" i="8"/>
  <c r="Q6" i="8"/>
  <c r="Q9" i="8"/>
  <c r="Q12" i="8"/>
  <c r="Q15" i="8"/>
  <c r="Q18" i="8"/>
  <c r="AG2" i="8"/>
  <c r="AB2" i="8"/>
  <c r="N10" i="7"/>
  <c r="P18" i="7"/>
  <c r="Q16" i="7"/>
  <c r="N6" i="7"/>
  <c r="N14" i="7"/>
  <c r="N4" i="7"/>
  <c r="N12" i="7"/>
  <c r="N8" i="7"/>
  <c r="N16" i="7"/>
  <c r="Q13" i="7"/>
  <c r="Q18" i="7"/>
  <c r="Q19" i="7"/>
  <c r="AF2" i="7"/>
  <c r="AB2" i="7"/>
  <c r="AE2" i="7"/>
  <c r="Q17" i="6"/>
  <c r="Q11" i="6"/>
  <c r="Q15" i="6"/>
  <c r="Q9" i="6"/>
  <c r="Q10" i="6"/>
  <c r="Q4" i="6"/>
  <c r="Q16" i="6"/>
  <c r="Q13" i="6"/>
  <c r="Q3" i="6"/>
  <c r="Q14" i="6"/>
  <c r="Q7" i="6"/>
  <c r="Q18" i="6"/>
  <c r="Q8" i="6"/>
  <c r="Q2" i="6"/>
  <c r="Q12" i="6"/>
  <c r="Q6" i="6"/>
  <c r="AB2" i="6"/>
  <c r="P19" i="5"/>
  <c r="N17" i="5"/>
  <c r="P17" i="5"/>
  <c r="N9" i="5"/>
  <c r="P9" i="5"/>
  <c r="P7" i="5"/>
  <c r="P5" i="5"/>
  <c r="N3" i="5"/>
  <c r="Q7" i="5"/>
  <c r="Q16" i="5"/>
  <c r="Q3" i="5"/>
  <c r="Q10" i="5"/>
  <c r="Q17" i="5"/>
  <c r="Q4" i="5"/>
  <c r="Q11" i="5"/>
  <c r="AE2" i="5"/>
  <c r="N19" i="4"/>
  <c r="P19" i="4"/>
  <c r="N18" i="4"/>
  <c r="N15" i="4"/>
  <c r="P15" i="4"/>
  <c r="N13" i="4"/>
  <c r="N12" i="4"/>
  <c r="P11" i="4"/>
  <c r="N10" i="4"/>
  <c r="P9" i="4"/>
  <c r="P7" i="4"/>
  <c r="P5" i="4"/>
  <c r="P3" i="4"/>
  <c r="M2" i="4"/>
  <c r="P2" i="4" s="1"/>
  <c r="L2" i="4"/>
  <c r="Q2" i="4" s="1"/>
  <c r="O2" i="4"/>
  <c r="Q16" i="4"/>
  <c r="Q5" i="4"/>
  <c r="AB2" i="4"/>
  <c r="Q9" i="4"/>
  <c r="Q19" i="4"/>
  <c r="Q13" i="4"/>
  <c r="Q3" i="4"/>
  <c r="Q17" i="4"/>
  <c r="Q7" i="4"/>
  <c r="Q14" i="4"/>
  <c r="Q11" i="4"/>
  <c r="AG2" i="4"/>
  <c r="AE2" i="4"/>
  <c r="AB2" i="3"/>
  <c r="Q6" i="3"/>
  <c r="Q14" i="3"/>
  <c r="N11" i="3"/>
  <c r="N4" i="3"/>
  <c r="Q15" i="3"/>
  <c r="N9" i="3"/>
  <c r="N13" i="3"/>
  <c r="Q17" i="3"/>
  <c r="N3" i="3"/>
  <c r="N7" i="3"/>
  <c r="Q11" i="3"/>
  <c r="P19" i="3"/>
  <c r="P17" i="3"/>
  <c r="N15" i="3"/>
  <c r="P11" i="3"/>
  <c r="P9" i="3"/>
  <c r="P6" i="3"/>
  <c r="P5" i="3"/>
  <c r="P3" i="3"/>
  <c r="N2" i="3"/>
  <c r="Q4" i="3"/>
  <c r="Q7" i="3"/>
  <c r="Q10" i="3"/>
  <c r="Q13" i="3"/>
  <c r="Q16" i="3"/>
  <c r="Q19" i="3"/>
  <c r="AE2" i="3"/>
  <c r="AG2" i="3"/>
  <c r="P18" i="2"/>
  <c r="P16" i="2"/>
  <c r="N12" i="2"/>
  <c r="P10" i="2"/>
  <c r="N8" i="2"/>
  <c r="P8" i="2"/>
  <c r="P6" i="2"/>
  <c r="P4" i="2"/>
  <c r="Q7" i="2"/>
  <c r="Q14" i="2"/>
  <c r="Q6" i="2"/>
  <c r="Q4" i="2"/>
  <c r="Q15" i="2"/>
  <c r="Q5" i="2"/>
  <c r="Q12" i="2"/>
  <c r="Q19" i="2"/>
  <c r="Q13" i="2"/>
  <c r="Q3" i="2"/>
  <c r="Q10" i="2"/>
  <c r="Q17" i="2"/>
  <c r="AB2" i="2"/>
  <c r="AG2" i="2"/>
  <c r="AE2" i="2"/>
  <c r="N16" i="10"/>
  <c r="AF2" i="10"/>
  <c r="N14" i="10"/>
  <c r="Q4" i="10"/>
  <c r="Q6" i="10"/>
  <c r="Q8" i="10"/>
  <c r="Q10" i="10"/>
  <c r="N2" i="10"/>
  <c r="N3" i="10"/>
  <c r="N5" i="10"/>
  <c r="N7" i="10"/>
  <c r="N9" i="10"/>
  <c r="N11" i="10"/>
  <c r="N13" i="10"/>
  <c r="N15" i="10"/>
  <c r="N17" i="10"/>
  <c r="N19" i="10"/>
  <c r="N18" i="9"/>
  <c r="N16" i="9"/>
  <c r="N14" i="9"/>
  <c r="Q4" i="9"/>
  <c r="Q6" i="9"/>
  <c r="Q8" i="9"/>
  <c r="Q10" i="9"/>
  <c r="Q12" i="9"/>
  <c r="N3" i="9"/>
  <c r="N5" i="9"/>
  <c r="N7" i="9"/>
  <c r="N9" i="9"/>
  <c r="N11" i="9"/>
  <c r="N13" i="9"/>
  <c r="N15" i="9"/>
  <c r="N17" i="9"/>
  <c r="N19" i="9"/>
  <c r="N18" i="8"/>
  <c r="AF2" i="8"/>
  <c r="N2" i="8"/>
  <c r="N2" i="7"/>
  <c r="N3" i="7"/>
  <c r="N5" i="7"/>
  <c r="N7" i="7"/>
  <c r="N9" i="7"/>
  <c r="N11" i="7"/>
  <c r="N13" i="7"/>
  <c r="N15" i="7"/>
  <c r="N17" i="7"/>
  <c r="N19" i="7"/>
  <c r="N4" i="6"/>
  <c r="N6" i="6"/>
  <c r="N8" i="6"/>
  <c r="N10" i="6"/>
  <c r="N12" i="6"/>
  <c r="N14" i="6"/>
  <c r="N16" i="6"/>
  <c r="N18" i="6"/>
  <c r="AE2" i="6"/>
  <c r="AF2" i="6"/>
  <c r="N2" i="6"/>
  <c r="N3" i="6"/>
  <c r="N5" i="6"/>
  <c r="N7" i="6"/>
  <c r="N9" i="6"/>
  <c r="N11" i="6"/>
  <c r="N13" i="6"/>
  <c r="N15" i="6"/>
  <c r="N17" i="6"/>
  <c r="N19" i="6"/>
  <c r="N4" i="5"/>
  <c r="N6" i="5"/>
  <c r="N8" i="5"/>
  <c r="N10" i="5"/>
  <c r="N12" i="5"/>
  <c r="N14" i="5"/>
  <c r="N16" i="5"/>
  <c r="N18" i="5"/>
  <c r="AF2" i="5"/>
  <c r="AG2" i="5"/>
  <c r="N2" i="5"/>
  <c r="N14" i="4"/>
  <c r="AF2" i="4"/>
  <c r="N16" i="4"/>
  <c r="Q4" i="4"/>
  <c r="Q6" i="4"/>
  <c r="Q8" i="4"/>
  <c r="Q10" i="4"/>
  <c r="Q12" i="4"/>
  <c r="N8" i="3"/>
  <c r="N10" i="3"/>
  <c r="N12" i="3"/>
  <c r="N14" i="3"/>
  <c r="N16" i="3"/>
  <c r="N18" i="3"/>
  <c r="AF2" i="3"/>
  <c r="N2" i="2"/>
  <c r="N3" i="2"/>
  <c r="N5" i="2"/>
  <c r="N7" i="2"/>
  <c r="N9" i="2"/>
  <c r="N11" i="2"/>
  <c r="N13" i="2"/>
  <c r="N15" i="2"/>
  <c r="N17" i="2"/>
  <c r="N19" i="2"/>
  <c r="N17" i="1"/>
  <c r="N9" i="1"/>
  <c r="N5" i="1"/>
  <c r="P4" i="1"/>
  <c r="Q8" i="1"/>
  <c r="N15" i="1"/>
  <c r="N11" i="1"/>
  <c r="Q4" i="1"/>
  <c r="P10" i="1"/>
  <c r="N3" i="1"/>
  <c r="Q19" i="1"/>
  <c r="Q12" i="1"/>
  <c r="AB2" i="1"/>
  <c r="Q7" i="1"/>
  <c r="Q17" i="1"/>
  <c r="N14" i="1"/>
  <c r="Q11" i="1"/>
  <c r="N8" i="1"/>
  <c r="Q5" i="1"/>
  <c r="Q2" i="1"/>
  <c r="Q16" i="1"/>
  <c r="Q10" i="1"/>
  <c r="Q13" i="1"/>
  <c r="AF2" i="1"/>
  <c r="Q18" i="1"/>
  <c r="Q6" i="1"/>
  <c r="N18" i="1"/>
  <c r="Q15" i="1"/>
  <c r="N12" i="1"/>
  <c r="Q9" i="1"/>
  <c r="N6" i="1"/>
  <c r="Q3" i="1"/>
  <c r="P19" i="1"/>
  <c r="P17" i="1"/>
  <c r="P15" i="1"/>
  <c r="P13" i="1"/>
  <c r="P11" i="1"/>
  <c r="P9" i="1"/>
  <c r="P7" i="1"/>
  <c r="P5" i="1"/>
  <c r="P3" i="1"/>
  <c r="N2" i="1"/>
  <c r="AE2" i="1"/>
  <c r="P43" i="2" l="1"/>
  <c r="N41" i="8"/>
  <c r="N29" i="8"/>
  <c r="N36" i="1"/>
  <c r="P36" i="1"/>
  <c r="N34" i="6"/>
  <c r="N30" i="10"/>
  <c r="N26" i="1"/>
  <c r="P26" i="1"/>
  <c r="N42" i="1"/>
  <c r="P42" i="1"/>
  <c r="N46" i="2"/>
  <c r="Q49" i="8"/>
  <c r="O49" i="11" s="1"/>
  <c r="N32" i="1"/>
  <c r="P32" i="1"/>
  <c r="P30" i="2"/>
  <c r="N38" i="1"/>
  <c r="P38" i="1"/>
  <c r="N48" i="1"/>
  <c r="P48" i="1"/>
  <c r="N44" i="1"/>
  <c r="P44" i="1"/>
  <c r="N54" i="1"/>
  <c r="P54" i="1"/>
  <c r="N46" i="3"/>
  <c r="N49" i="5"/>
  <c r="N33" i="7"/>
  <c r="N54" i="7"/>
  <c r="N42" i="10"/>
  <c r="N50" i="1"/>
  <c r="P50" i="1"/>
  <c r="N20" i="2"/>
  <c r="N24" i="7"/>
  <c r="P51" i="1"/>
  <c r="N30" i="3"/>
  <c r="P49" i="4"/>
  <c r="N30" i="4"/>
  <c r="N55" i="7"/>
  <c r="N49" i="9"/>
  <c r="N28" i="10"/>
  <c r="N33" i="1"/>
  <c r="N30" i="1"/>
  <c r="P30" i="1"/>
  <c r="N37" i="5"/>
  <c r="N43" i="7"/>
  <c r="N21" i="5"/>
  <c r="P47" i="2"/>
  <c r="N33" i="5"/>
  <c r="AF26" i="5"/>
  <c r="N38" i="10"/>
  <c r="N50" i="5"/>
  <c r="N35" i="7"/>
  <c r="N46" i="7"/>
  <c r="N37" i="9"/>
  <c r="N49" i="10"/>
  <c r="N45" i="1"/>
  <c r="N40" i="1"/>
  <c r="P30" i="10"/>
  <c r="P51" i="10"/>
  <c r="N51" i="10"/>
  <c r="P25" i="10"/>
  <c r="N25" i="10"/>
  <c r="P47" i="10"/>
  <c r="N47" i="10"/>
  <c r="P27" i="10"/>
  <c r="N27" i="10"/>
  <c r="N54" i="10"/>
  <c r="P55" i="10"/>
  <c r="N55" i="10"/>
  <c r="P43" i="10"/>
  <c r="N43" i="10"/>
  <c r="P52" i="10"/>
  <c r="N52" i="10"/>
  <c r="P39" i="10"/>
  <c r="N39" i="10"/>
  <c r="P48" i="10"/>
  <c r="N48" i="10"/>
  <c r="P35" i="10"/>
  <c r="N35" i="10"/>
  <c r="P44" i="10"/>
  <c r="N44" i="10"/>
  <c r="N46" i="10"/>
  <c r="P31" i="10"/>
  <c r="N31" i="10"/>
  <c r="P40" i="10"/>
  <c r="N40" i="10"/>
  <c r="P36" i="10"/>
  <c r="N36" i="10"/>
  <c r="P32" i="10"/>
  <c r="N32" i="10"/>
  <c r="N34" i="10"/>
  <c r="N50" i="10"/>
  <c r="P55" i="9"/>
  <c r="N55" i="9"/>
  <c r="P51" i="9"/>
  <c r="N51" i="9"/>
  <c r="P47" i="9"/>
  <c r="N47" i="9"/>
  <c r="AE26" i="9"/>
  <c r="AB26" i="9"/>
  <c r="N54" i="9"/>
  <c r="P43" i="9"/>
  <c r="N43" i="9"/>
  <c r="P27" i="9"/>
  <c r="N27" i="9"/>
  <c r="P39" i="9"/>
  <c r="N39" i="9"/>
  <c r="AF26" i="9"/>
  <c r="AG26" i="9"/>
  <c r="N26" i="9"/>
  <c r="N42" i="9"/>
  <c r="P35" i="9"/>
  <c r="N35" i="9"/>
  <c r="P52" i="9"/>
  <c r="N52" i="9"/>
  <c r="P31" i="9"/>
  <c r="N31" i="9"/>
  <c r="P48" i="9"/>
  <c r="N48" i="9"/>
  <c r="N46" i="9"/>
  <c r="N30" i="9"/>
  <c r="P44" i="9"/>
  <c r="N44" i="9"/>
  <c r="P40" i="9"/>
  <c r="N40" i="9"/>
  <c r="N34" i="9"/>
  <c r="N50" i="9"/>
  <c r="P36" i="9"/>
  <c r="N36" i="9"/>
  <c r="N28" i="9"/>
  <c r="P32" i="9"/>
  <c r="N32" i="9"/>
  <c r="N38" i="9"/>
  <c r="N33" i="8"/>
  <c r="P53" i="8"/>
  <c r="N53" i="8"/>
  <c r="N50" i="8"/>
  <c r="P46" i="8"/>
  <c r="N38" i="8"/>
  <c r="N25" i="8"/>
  <c r="N37" i="8"/>
  <c r="P48" i="8"/>
  <c r="N48" i="8"/>
  <c r="P55" i="8"/>
  <c r="N55" i="8"/>
  <c r="P44" i="8"/>
  <c r="N44" i="8"/>
  <c r="P28" i="8"/>
  <c r="N28" i="8"/>
  <c r="P52" i="8"/>
  <c r="N52" i="8"/>
  <c r="P51" i="8"/>
  <c r="N51" i="8"/>
  <c r="P40" i="8"/>
  <c r="N40" i="8"/>
  <c r="P47" i="8"/>
  <c r="N47" i="8"/>
  <c r="AE26" i="8"/>
  <c r="AB26" i="8"/>
  <c r="P36" i="8"/>
  <c r="N36" i="8"/>
  <c r="P43" i="8"/>
  <c r="N43" i="8"/>
  <c r="P32" i="8"/>
  <c r="N32" i="8"/>
  <c r="N42" i="8"/>
  <c r="P39" i="8"/>
  <c r="N39" i="8"/>
  <c r="N26" i="8"/>
  <c r="P35" i="8"/>
  <c r="N35" i="8"/>
  <c r="N30" i="8"/>
  <c r="P31" i="8"/>
  <c r="N31" i="8"/>
  <c r="P27" i="8"/>
  <c r="N27" i="8"/>
  <c r="AF26" i="8"/>
  <c r="AG26" i="8"/>
  <c r="N34" i="8"/>
  <c r="N42" i="7"/>
  <c r="N26" i="7"/>
  <c r="N49" i="7"/>
  <c r="N51" i="7"/>
  <c r="N37" i="7"/>
  <c r="N28" i="7"/>
  <c r="N25" i="7"/>
  <c r="N47" i="7"/>
  <c r="N30" i="7"/>
  <c r="N34" i="7"/>
  <c r="N27" i="7"/>
  <c r="N50" i="7"/>
  <c r="AF26" i="7"/>
  <c r="AB26" i="7"/>
  <c r="AG26" i="7"/>
  <c r="N38" i="7"/>
  <c r="N55" i="6"/>
  <c r="N35" i="6"/>
  <c r="N51" i="6"/>
  <c r="P36" i="6"/>
  <c r="N36" i="6"/>
  <c r="P53" i="6"/>
  <c r="N53" i="6"/>
  <c r="P29" i="6"/>
  <c r="N29" i="6"/>
  <c r="P32" i="6"/>
  <c r="N32" i="6"/>
  <c r="N43" i="6"/>
  <c r="P40" i="6"/>
  <c r="N40" i="6"/>
  <c r="P49" i="6"/>
  <c r="N49" i="6"/>
  <c r="P45" i="6"/>
  <c r="N45" i="6"/>
  <c r="N26" i="6"/>
  <c r="N47" i="6"/>
  <c r="P41" i="6"/>
  <c r="N41" i="6"/>
  <c r="AF26" i="6"/>
  <c r="AG26" i="6"/>
  <c r="N27" i="6"/>
  <c r="N31" i="6"/>
  <c r="P52" i="6"/>
  <c r="N52" i="6"/>
  <c r="P37" i="6"/>
  <c r="N37" i="6"/>
  <c r="P48" i="6"/>
  <c r="N48" i="6"/>
  <c r="P28" i="6"/>
  <c r="N28" i="6"/>
  <c r="N39" i="6"/>
  <c r="P44" i="6"/>
  <c r="N44" i="6"/>
  <c r="P25" i="6"/>
  <c r="N25" i="6"/>
  <c r="P33" i="6"/>
  <c r="N33" i="6"/>
  <c r="N42" i="5"/>
  <c r="N45" i="5"/>
  <c r="P51" i="5"/>
  <c r="N51" i="5"/>
  <c r="P47" i="5"/>
  <c r="N47" i="5"/>
  <c r="N27" i="5"/>
  <c r="N28" i="5"/>
  <c r="P43" i="5"/>
  <c r="N43" i="5"/>
  <c r="AE26" i="5"/>
  <c r="AB26" i="5"/>
  <c r="P39" i="5"/>
  <c r="N39" i="5"/>
  <c r="N52" i="5"/>
  <c r="P52" i="5"/>
  <c r="P55" i="5"/>
  <c r="N55" i="5"/>
  <c r="P35" i="5"/>
  <c r="N35" i="5"/>
  <c r="N48" i="5"/>
  <c r="P48" i="5"/>
  <c r="P31" i="5"/>
  <c r="N31" i="5"/>
  <c r="P44" i="5"/>
  <c r="N44" i="5"/>
  <c r="N40" i="5"/>
  <c r="P40" i="5"/>
  <c r="N54" i="5"/>
  <c r="N38" i="5"/>
  <c r="N36" i="5"/>
  <c r="P36" i="5"/>
  <c r="N32" i="5"/>
  <c r="P32" i="5"/>
  <c r="N34" i="5"/>
  <c r="N46" i="5"/>
  <c r="N30" i="5"/>
  <c r="N54" i="4"/>
  <c r="N42" i="4"/>
  <c r="P44" i="4"/>
  <c r="N44" i="4"/>
  <c r="P40" i="4"/>
  <c r="N40" i="4"/>
  <c r="P32" i="4"/>
  <c r="N32" i="4"/>
  <c r="P36" i="4"/>
  <c r="N36" i="4"/>
  <c r="P55" i="4"/>
  <c r="N55" i="4"/>
  <c r="P51" i="4"/>
  <c r="N51" i="4"/>
  <c r="N25" i="4"/>
  <c r="N27" i="4"/>
  <c r="P47" i="4"/>
  <c r="N47" i="4"/>
  <c r="AE26" i="4"/>
  <c r="AB26" i="4"/>
  <c r="P43" i="4"/>
  <c r="N43" i="4"/>
  <c r="AF26" i="4"/>
  <c r="AG26" i="4"/>
  <c r="P39" i="4"/>
  <c r="N39" i="4"/>
  <c r="P35" i="4"/>
  <c r="N35" i="4"/>
  <c r="P52" i="4"/>
  <c r="N52" i="4"/>
  <c r="P31" i="4"/>
  <c r="N31" i="4"/>
  <c r="P48" i="4"/>
  <c r="N48" i="4"/>
  <c r="P28" i="4"/>
  <c r="N28" i="4"/>
  <c r="N54" i="3"/>
  <c r="P34" i="3"/>
  <c r="N50" i="3"/>
  <c r="P40" i="3"/>
  <c r="N40" i="3"/>
  <c r="P53" i="3"/>
  <c r="N53" i="3"/>
  <c r="P29" i="3"/>
  <c r="N29" i="3"/>
  <c r="P36" i="3"/>
  <c r="N36" i="3"/>
  <c r="P44" i="3"/>
  <c r="N44" i="3"/>
  <c r="P32" i="3"/>
  <c r="N32" i="3"/>
  <c r="P49" i="3"/>
  <c r="N49" i="3"/>
  <c r="P55" i="3"/>
  <c r="N55" i="3"/>
  <c r="P45" i="3"/>
  <c r="N45" i="3"/>
  <c r="P51" i="3"/>
  <c r="N51" i="3"/>
  <c r="P47" i="3"/>
  <c r="N47" i="3"/>
  <c r="AE26" i="3"/>
  <c r="AB26" i="3"/>
  <c r="P41" i="3"/>
  <c r="N41" i="3"/>
  <c r="P43" i="3"/>
  <c r="N43" i="3"/>
  <c r="P27" i="3"/>
  <c r="N27" i="3"/>
  <c r="N28" i="3"/>
  <c r="P39" i="3"/>
  <c r="N39" i="3"/>
  <c r="AF26" i="3"/>
  <c r="AG26" i="3"/>
  <c r="P37" i="3"/>
  <c r="N37" i="3"/>
  <c r="P35" i="3"/>
  <c r="N35" i="3"/>
  <c r="P52" i="3"/>
  <c r="N52" i="3"/>
  <c r="P31" i="3"/>
  <c r="N31" i="3"/>
  <c r="P48" i="3"/>
  <c r="N48" i="3"/>
  <c r="P25" i="3"/>
  <c r="N25" i="3"/>
  <c r="P33" i="3"/>
  <c r="N33" i="3"/>
  <c r="AB15" i="7"/>
  <c r="P38" i="2"/>
  <c r="N35" i="2"/>
  <c r="N50" i="2"/>
  <c r="N42" i="2"/>
  <c r="N31" i="2"/>
  <c r="N54" i="2"/>
  <c r="P52" i="2"/>
  <c r="N52" i="2"/>
  <c r="P48" i="2"/>
  <c r="N48" i="2"/>
  <c r="P25" i="2"/>
  <c r="N25" i="2"/>
  <c r="P33" i="2"/>
  <c r="N33" i="2"/>
  <c r="P40" i="2"/>
  <c r="N40" i="2"/>
  <c r="P53" i="2"/>
  <c r="N53" i="2"/>
  <c r="P29" i="2"/>
  <c r="N29" i="2"/>
  <c r="P36" i="2"/>
  <c r="N36" i="2"/>
  <c r="P32" i="2"/>
  <c r="N32" i="2"/>
  <c r="P49" i="2"/>
  <c r="N49" i="2"/>
  <c r="P44" i="2"/>
  <c r="N44" i="2"/>
  <c r="P45" i="2"/>
  <c r="N45" i="2"/>
  <c r="N26" i="2"/>
  <c r="P41" i="2"/>
  <c r="N41" i="2"/>
  <c r="AE26" i="2"/>
  <c r="AB26" i="2"/>
  <c r="N28" i="2"/>
  <c r="AF26" i="2"/>
  <c r="AG26" i="2"/>
  <c r="P37" i="2"/>
  <c r="N37" i="2"/>
  <c r="AE26" i="1"/>
  <c r="N20" i="10"/>
  <c r="P21" i="10"/>
  <c r="N21" i="10"/>
  <c r="AE15" i="10"/>
  <c r="AB15" i="10"/>
  <c r="P22" i="10"/>
  <c r="N22" i="10"/>
  <c r="AF15" i="10"/>
  <c r="AG15" i="10"/>
  <c r="N23" i="10"/>
  <c r="N23" i="9"/>
  <c r="AE15" i="9"/>
  <c r="AB15" i="9"/>
  <c r="AG15" i="9"/>
  <c r="P24" i="9"/>
  <c r="N24" i="9"/>
  <c r="N20" i="9"/>
  <c r="AF15" i="9"/>
  <c r="N21" i="9"/>
  <c r="N21" i="8"/>
  <c r="P23" i="8"/>
  <c r="N23" i="8"/>
  <c r="P24" i="8"/>
  <c r="N24" i="8"/>
  <c r="N20" i="8"/>
  <c r="N22" i="8"/>
  <c r="AE15" i="8"/>
  <c r="AB15" i="8"/>
  <c r="AG15" i="8"/>
  <c r="AF15" i="8"/>
  <c r="AG15" i="7"/>
  <c r="AF15" i="7"/>
  <c r="P23" i="7"/>
  <c r="N23" i="7"/>
  <c r="P20" i="7"/>
  <c r="N20" i="7"/>
  <c r="N22" i="7"/>
  <c r="N21" i="7"/>
  <c r="N20" i="6"/>
  <c r="N24" i="6"/>
  <c r="AE15" i="6"/>
  <c r="AB15" i="6"/>
  <c r="AG15" i="6"/>
  <c r="P22" i="6"/>
  <c r="N22" i="6"/>
  <c r="P23" i="6"/>
  <c r="N23" i="6"/>
  <c r="AF15" i="6"/>
  <c r="AE15" i="5"/>
  <c r="AB15" i="5"/>
  <c r="AG15" i="5"/>
  <c r="P23" i="5"/>
  <c r="N23" i="5"/>
  <c r="P24" i="5"/>
  <c r="N24" i="5"/>
  <c r="N20" i="5"/>
  <c r="AF15" i="5"/>
  <c r="N21" i="4"/>
  <c r="P21" i="4"/>
  <c r="AE15" i="4"/>
  <c r="AB15" i="4"/>
  <c r="AF15" i="4"/>
  <c r="AG15" i="4"/>
  <c r="P23" i="4"/>
  <c r="N23" i="4"/>
  <c r="P24" i="4"/>
  <c r="N24" i="4"/>
  <c r="N20" i="4"/>
  <c r="AF15" i="2"/>
  <c r="AB15" i="2"/>
  <c r="AG15" i="2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CE243C15-C4CD-461A-8F81-D157FDA58EE6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6BDA7998-CB5E-46E3-89BB-F479AAB3272C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6A5DFE0A-FB04-4A63-9284-AA7BD7D418F1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DDEAFDA0-E3E1-4376-B97D-89CD0D4DDDB4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FFD839E7-4843-4D9A-82E2-B5B3C849F22A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10F075F5-7E20-4965-BA53-50796919672B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B35C066A-92A4-478D-ABB6-D1CF8FA3D7DD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2E172B01-892A-48A0-874D-E41668F5CC58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A0FCDB99-B1B4-4215-9A34-987B887D6CE0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KNOBLAUCH Alexandra</author>
  </authors>
  <commentList>
    <comment ref="Q1" authorId="0" shapeId="0" xr:uid="{0587A638-09EA-4265-B742-8F3CD206237E}">
      <text>
        <r>
          <rPr>
            <b/>
            <sz val="9"/>
            <color indexed="81"/>
            <rFont val="Tahoma"/>
            <charset val="1"/>
          </rPr>
          <t>KNOBLAUCH Alexandra:</t>
        </r>
        <r>
          <rPr>
            <sz val="9"/>
            <color indexed="81"/>
            <rFont val="Tahoma"/>
            <charset val="1"/>
          </rPr>
          <t xml:space="preserve">
Mean of triplicate - Mean of blanks</t>
        </r>
      </text>
    </comment>
  </commentList>
</comments>
</file>

<file path=xl/sharedStrings.xml><?xml version="1.0" encoding="utf-8"?>
<sst xmlns="http://schemas.openxmlformats.org/spreadsheetml/2006/main" count="2041" uniqueCount="42">
  <si>
    <t>x</t>
  </si>
  <si>
    <t>y</t>
  </si>
  <si>
    <t>B_T</t>
  </si>
  <si>
    <t>UV_date</t>
  </si>
  <si>
    <t>lambda_nm</t>
  </si>
  <si>
    <t>bandwith_nm</t>
  </si>
  <si>
    <t>uv_dilution_factor</t>
  </si>
  <si>
    <t>volume_ul</t>
  </si>
  <si>
    <t>abs_1</t>
  </si>
  <si>
    <t>abs_2</t>
  </si>
  <si>
    <t>abs_3</t>
  </si>
  <si>
    <t>mean_abs</t>
  </si>
  <si>
    <t>stdev_abs</t>
  </si>
  <si>
    <t>rsd_abs</t>
  </si>
  <si>
    <t>cv</t>
  </si>
  <si>
    <t>se_abs</t>
  </si>
  <si>
    <t>fin_abs</t>
  </si>
  <si>
    <t>notes</t>
  </si>
  <si>
    <t>blanks</t>
  </si>
  <si>
    <t>abs</t>
  </si>
  <si>
    <t>number</t>
  </si>
  <si>
    <t>LOD</t>
  </si>
  <si>
    <t>LOQ</t>
  </si>
  <si>
    <t>T</t>
  </si>
  <si>
    <t>19.10.2023</t>
  </si>
  <si>
    <t>abs_3 little volume</t>
  </si>
  <si>
    <t>very full tube</t>
  </si>
  <si>
    <t>B</t>
  </si>
  <si>
    <t>15.10.2023</t>
  </si>
  <si>
    <t>abs_2 little volume</t>
  </si>
  <si>
    <t>abs_1 little volume</t>
  </si>
  <si>
    <t>abs_1 particles</t>
  </si>
  <si>
    <t>254_fin_abs</t>
  </si>
  <si>
    <t>250_fin_abs</t>
  </si>
  <si>
    <t>252_fin_abs</t>
  </si>
  <si>
    <t>275_fin_abs</t>
  </si>
  <si>
    <t>295_fin_abs</t>
  </si>
  <si>
    <t>364_fin_abs</t>
  </si>
  <si>
    <t>365_fin_abs</t>
  </si>
  <si>
    <t>452_fin_abs</t>
  </si>
  <si>
    <t>465_fin_abs</t>
  </si>
  <si>
    <t>665_fin_abs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</si>
</sst>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3" xfId="0" applyBorder="1"/>
    <xf numFmtId="0" fontId="0" fillId="0" borderId="4" xfId="0" applyBorder="1"/>
    <xf numFmtId="0" fontId="1" fillId="2" borderId="3" xfId="0" applyFont="1" applyFill="1" applyBorder="1"/>
    <xf numFmtId="0" fontId="1" fillId="2" borderId="2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exandra_Porewaters_transect_16-10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ctoberStreams_AlexDiss_poerewa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ellan Sheet 1"/>
      <sheetName val="Magellan Sheet 1 (3)"/>
      <sheetName val="252"/>
      <sheetName val="Magellan Sheet 1 (4)"/>
      <sheetName val="Magellan Sheet 1 (5)"/>
      <sheetName val="Magellan Sheet 1 (6)"/>
      <sheetName val="Magellan Sheet 1 (7)"/>
      <sheetName val="Magellan Sheet 1 (8)"/>
      <sheetName val="Magellan Sheet 1 (9)"/>
      <sheetName val="Magellan Sheet 1 (10)"/>
    </sheetNames>
    <sheetDataSet>
      <sheetData sheetId="0">
        <row r="2">
          <cell r="B2">
            <v>6.2700000000000006E-2</v>
          </cell>
          <cell r="C2">
            <v>6.6299999999999998E-2</v>
          </cell>
          <cell r="D2">
            <v>6.3600000000000004E-2</v>
          </cell>
          <cell r="E2">
            <v>0.40100000000000002</v>
          </cell>
          <cell r="F2">
            <v>0.40679999999999999</v>
          </cell>
          <cell r="G2">
            <v>0.35249999999999998</v>
          </cell>
          <cell r="H2">
            <v>1.143</v>
          </cell>
          <cell r="I2">
            <v>1.1126</v>
          </cell>
          <cell r="J2">
            <v>1.1420999999999999</v>
          </cell>
          <cell r="K2">
            <v>0.90069999999999995</v>
          </cell>
          <cell r="L2">
            <v>0.93240000000000001</v>
          </cell>
          <cell r="M2">
            <v>0.92369999999999997</v>
          </cell>
        </row>
        <row r="3">
          <cell r="B3">
            <v>1.4883999999999999</v>
          </cell>
          <cell r="C3">
            <v>1.5157</v>
          </cell>
          <cell r="D3">
            <v>1.5397000000000001</v>
          </cell>
          <cell r="E3">
            <v>0.87050000000000005</v>
          </cell>
          <cell r="F3">
            <v>0.87709999999999999</v>
          </cell>
          <cell r="G3">
            <v>0.88139999999999996</v>
          </cell>
          <cell r="H3">
            <v>0.77849999999999997</v>
          </cell>
          <cell r="I3">
            <v>0.77769999999999995</v>
          </cell>
          <cell r="J3">
            <v>0.7782</v>
          </cell>
          <cell r="K3">
            <v>0.39</v>
          </cell>
          <cell r="L3">
            <v>0.39489999999999997</v>
          </cell>
          <cell r="M3">
            <v>0.39679999999999999</v>
          </cell>
        </row>
        <row r="4">
          <cell r="B4">
            <v>0.68840000000000001</v>
          </cell>
          <cell r="C4">
            <v>0.69110000000000005</v>
          </cell>
          <cell r="D4">
            <v>0.7046</v>
          </cell>
          <cell r="E4">
            <v>1.2546999999999999</v>
          </cell>
          <cell r="F4">
            <v>1.2797000000000001</v>
          </cell>
          <cell r="G4">
            <v>1.2597</v>
          </cell>
          <cell r="H4">
            <v>1.2830999999999999</v>
          </cell>
          <cell r="I4">
            <v>1.2968999999999999</v>
          </cell>
          <cell r="J4">
            <v>1.2994000000000001</v>
          </cell>
          <cell r="K4">
            <v>0.53369999999999995</v>
          </cell>
          <cell r="L4">
            <v>0.53580000000000005</v>
          </cell>
          <cell r="M4">
            <v>0.53849999999999998</v>
          </cell>
        </row>
        <row r="5">
          <cell r="B5">
            <v>1.8767</v>
          </cell>
          <cell r="C5">
            <v>1.8996999999999999</v>
          </cell>
          <cell r="D5">
            <v>1.9440999999999999</v>
          </cell>
          <cell r="E5">
            <v>1.3132999999999999</v>
          </cell>
          <cell r="F5">
            <v>1.3211999999999999</v>
          </cell>
          <cell r="G5">
            <v>1.3274999999999999</v>
          </cell>
          <cell r="H5">
            <v>0.55159999999999998</v>
          </cell>
          <cell r="I5">
            <v>0.58489999999999998</v>
          </cell>
          <cell r="J5">
            <v>0.5554</v>
          </cell>
          <cell r="K5">
            <v>0.53410000000000002</v>
          </cell>
          <cell r="L5">
            <v>0.53080000000000005</v>
          </cell>
          <cell r="M5">
            <v>0.53520000000000001</v>
          </cell>
        </row>
        <row r="6">
          <cell r="B6">
            <v>0.46250000000000002</v>
          </cell>
          <cell r="C6">
            <v>0.46300000000000002</v>
          </cell>
          <cell r="D6">
            <v>0.45679999999999998</v>
          </cell>
          <cell r="E6">
            <v>0.94740000000000002</v>
          </cell>
          <cell r="F6">
            <v>0.97009999999999996</v>
          </cell>
          <cell r="G6">
            <v>0.95309999999999995</v>
          </cell>
          <cell r="H6">
            <v>1.7529999999999999</v>
          </cell>
          <cell r="I6">
            <v>1.7212000000000001</v>
          </cell>
          <cell r="J6">
            <v>1.7266999999999999</v>
          </cell>
          <cell r="K6">
            <v>0.45540000000000003</v>
          </cell>
          <cell r="L6">
            <v>0.44550000000000001</v>
          </cell>
          <cell r="M6">
            <v>0.44669999999999999</v>
          </cell>
        </row>
        <row r="7">
          <cell r="B7">
            <v>0.50729999999999997</v>
          </cell>
          <cell r="C7">
            <v>0.5232</v>
          </cell>
          <cell r="D7">
            <v>0.51590000000000003</v>
          </cell>
          <cell r="E7">
            <v>0.64600000000000002</v>
          </cell>
          <cell r="F7">
            <v>0.61860000000000004</v>
          </cell>
          <cell r="G7">
            <v>0.58789999999999998</v>
          </cell>
          <cell r="H7">
            <v>0.58830000000000005</v>
          </cell>
          <cell r="I7">
            <v>0.57909999999999995</v>
          </cell>
          <cell r="J7">
            <v>0.57840000000000003</v>
          </cell>
          <cell r="K7">
            <v>0.89049999999999996</v>
          </cell>
          <cell r="L7">
            <v>0.86919999999999997</v>
          </cell>
          <cell r="M7">
            <v>0.86309999999999998</v>
          </cell>
        </row>
        <row r="8">
          <cell r="B8">
            <v>0.63370000000000004</v>
          </cell>
          <cell r="C8">
            <v>0.64280000000000004</v>
          </cell>
          <cell r="D8">
            <v>0.64119999999999999</v>
          </cell>
          <cell r="E8">
            <v>0.5867</v>
          </cell>
          <cell r="F8">
            <v>0.59730000000000005</v>
          </cell>
          <cell r="G8">
            <v>0.5978</v>
          </cell>
          <cell r="H8">
            <v>1.0111000000000001</v>
          </cell>
          <cell r="I8">
            <v>1.0349999999999999</v>
          </cell>
          <cell r="J8">
            <v>1.0336000000000001</v>
          </cell>
          <cell r="K8">
            <v>0.67530000000000001</v>
          </cell>
          <cell r="L8">
            <v>0.72299999999999998</v>
          </cell>
          <cell r="M8">
            <v>0.7208</v>
          </cell>
        </row>
        <row r="9">
          <cell r="B9">
            <v>1.0048999999999999</v>
          </cell>
          <cell r="C9">
            <v>1.0147999999999999</v>
          </cell>
          <cell r="D9">
            <v>1.0168999999999999</v>
          </cell>
          <cell r="E9">
            <v>0.33139999999999997</v>
          </cell>
          <cell r="F9">
            <v>0.3226</v>
          </cell>
          <cell r="G9">
            <v>0.65749999999999997</v>
          </cell>
          <cell r="H9">
            <v>0.32350000000000001</v>
          </cell>
          <cell r="I9">
            <v>0.73029999999999995</v>
          </cell>
          <cell r="J9">
            <v>0.74480000000000002</v>
          </cell>
          <cell r="K9">
            <v>0.74519999999999997</v>
          </cell>
          <cell r="L9">
            <v>0.66849999999999998</v>
          </cell>
          <cell r="M9">
            <v>0.65700000000000003</v>
          </cell>
        </row>
      </sheetData>
      <sheetData sheetId="1">
        <row r="2">
          <cell r="B2">
            <v>6.54E-2</v>
          </cell>
          <cell r="C2">
            <v>6.83E-2</v>
          </cell>
          <cell r="D2">
            <v>6.5600000000000006E-2</v>
          </cell>
          <cell r="E2">
            <v>0.4047</v>
          </cell>
          <cell r="F2">
            <v>0.41049999999999998</v>
          </cell>
          <cell r="G2">
            <v>0.3579</v>
          </cell>
          <cell r="H2">
            <v>1.145</v>
          </cell>
          <cell r="I2">
            <v>1.1276999999999999</v>
          </cell>
          <cell r="J2">
            <v>1.1519999999999999</v>
          </cell>
          <cell r="K2">
            <v>0.90259999999999996</v>
          </cell>
          <cell r="L2">
            <v>0.9365</v>
          </cell>
          <cell r="M2">
            <v>0.92469999999999997</v>
          </cell>
        </row>
        <row r="3">
          <cell r="B3">
            <v>1.5017</v>
          </cell>
          <cell r="C3">
            <v>1.5168999999999999</v>
          </cell>
          <cell r="D3">
            <v>1.5419</v>
          </cell>
          <cell r="E3">
            <v>0.87780000000000002</v>
          </cell>
          <cell r="F3">
            <v>0.88529999999999998</v>
          </cell>
          <cell r="G3">
            <v>0.88700000000000001</v>
          </cell>
          <cell r="H3">
            <v>0.77980000000000005</v>
          </cell>
          <cell r="I3">
            <v>0.78280000000000005</v>
          </cell>
          <cell r="J3">
            <v>0.78049999999999997</v>
          </cell>
          <cell r="K3">
            <v>0.39589999999999997</v>
          </cell>
          <cell r="L3">
            <v>0.39369999999999999</v>
          </cell>
          <cell r="M3">
            <v>0.39900000000000002</v>
          </cell>
        </row>
        <row r="4">
          <cell r="B4">
            <v>0.69059999999999999</v>
          </cell>
          <cell r="C4">
            <v>0.68940000000000001</v>
          </cell>
          <cell r="D4">
            <v>0.71099999999999997</v>
          </cell>
          <cell r="E4">
            <v>1.2513000000000001</v>
          </cell>
          <cell r="F4">
            <v>1.2819</v>
          </cell>
          <cell r="G4">
            <v>1.2625</v>
          </cell>
          <cell r="H4">
            <v>1.2912999999999999</v>
          </cell>
          <cell r="I4">
            <v>1.3007</v>
          </cell>
          <cell r="J4">
            <v>1.3007</v>
          </cell>
          <cell r="K4">
            <v>0.53800000000000003</v>
          </cell>
          <cell r="L4">
            <v>0.54100000000000004</v>
          </cell>
          <cell r="M4">
            <v>0.54290000000000005</v>
          </cell>
        </row>
        <row r="5">
          <cell r="B5">
            <v>1.8908</v>
          </cell>
          <cell r="C5">
            <v>1.9148000000000001</v>
          </cell>
          <cell r="D5">
            <v>1.9616</v>
          </cell>
          <cell r="E5">
            <v>1.3210999999999999</v>
          </cell>
          <cell r="F5">
            <v>1.3246</v>
          </cell>
          <cell r="G5">
            <v>1.3331</v>
          </cell>
          <cell r="H5">
            <v>0.55489999999999995</v>
          </cell>
          <cell r="I5">
            <v>0.58299999999999996</v>
          </cell>
          <cell r="J5">
            <v>0.56230000000000002</v>
          </cell>
          <cell r="K5">
            <v>0.53790000000000004</v>
          </cell>
          <cell r="L5">
            <v>0.5363</v>
          </cell>
          <cell r="M5">
            <v>0.54100000000000004</v>
          </cell>
        </row>
        <row r="6">
          <cell r="B6">
            <v>0.46429999999999999</v>
          </cell>
          <cell r="C6">
            <v>0.46949999999999997</v>
          </cell>
          <cell r="D6">
            <v>0.46679999999999999</v>
          </cell>
          <cell r="E6">
            <v>0.95379999999999998</v>
          </cell>
          <cell r="F6">
            <v>0.98399999999999999</v>
          </cell>
          <cell r="G6">
            <v>0.96250000000000002</v>
          </cell>
          <cell r="H6">
            <v>1.75</v>
          </cell>
          <cell r="I6">
            <v>1.7210000000000001</v>
          </cell>
          <cell r="J6">
            <v>1.7222999999999999</v>
          </cell>
          <cell r="K6">
            <v>0.4617</v>
          </cell>
          <cell r="L6">
            <v>0.45440000000000003</v>
          </cell>
          <cell r="M6">
            <v>0.45419999999999999</v>
          </cell>
        </row>
        <row r="7">
          <cell r="B7">
            <v>0.51239999999999997</v>
          </cell>
          <cell r="C7">
            <v>0.53120000000000001</v>
          </cell>
          <cell r="D7">
            <v>0.52329999999999999</v>
          </cell>
          <cell r="E7">
            <v>0.65029999999999999</v>
          </cell>
          <cell r="F7">
            <v>0.62590000000000001</v>
          </cell>
          <cell r="G7">
            <v>0.59470000000000001</v>
          </cell>
          <cell r="H7">
            <v>0.59550000000000003</v>
          </cell>
          <cell r="I7">
            <v>0.58620000000000005</v>
          </cell>
          <cell r="J7">
            <v>0.58560000000000001</v>
          </cell>
          <cell r="K7">
            <v>0.89449999999999996</v>
          </cell>
          <cell r="L7">
            <v>0.87590000000000001</v>
          </cell>
          <cell r="M7">
            <v>0.87319999999999998</v>
          </cell>
        </row>
        <row r="8">
          <cell r="B8">
            <v>0.63600000000000001</v>
          </cell>
          <cell r="C8">
            <v>0.64980000000000004</v>
          </cell>
          <cell r="D8">
            <v>0.65129999999999999</v>
          </cell>
          <cell r="E8">
            <v>0.59640000000000004</v>
          </cell>
          <cell r="F8">
            <v>0.6038</v>
          </cell>
          <cell r="G8">
            <v>0.6048</v>
          </cell>
          <cell r="H8">
            <v>1.0230999999999999</v>
          </cell>
          <cell r="I8">
            <v>1.0417000000000001</v>
          </cell>
          <cell r="J8">
            <v>1.0408999999999999</v>
          </cell>
          <cell r="K8">
            <v>0.68910000000000005</v>
          </cell>
          <cell r="L8">
            <v>0.73480000000000001</v>
          </cell>
          <cell r="M8">
            <v>0.72750000000000004</v>
          </cell>
        </row>
        <row r="9">
          <cell r="B9">
            <v>1.0204</v>
          </cell>
          <cell r="C9">
            <v>1.0279</v>
          </cell>
          <cell r="D9">
            <v>1.0321</v>
          </cell>
          <cell r="E9">
            <v>0.33739999999999998</v>
          </cell>
          <cell r="F9">
            <v>0.32569999999999999</v>
          </cell>
          <cell r="G9">
            <v>0.66790000000000005</v>
          </cell>
          <cell r="H9">
            <v>0.32669999999999999</v>
          </cell>
          <cell r="I9">
            <v>0.73509999999999998</v>
          </cell>
          <cell r="J9">
            <v>0.74860000000000004</v>
          </cell>
          <cell r="K9">
            <v>0.75139999999999996</v>
          </cell>
          <cell r="L9">
            <v>0.6835</v>
          </cell>
          <cell r="M9">
            <v>0.66810000000000003</v>
          </cell>
        </row>
      </sheetData>
      <sheetData sheetId="2">
        <row r="2">
          <cell r="B2">
            <v>6.7299999999999999E-2</v>
          </cell>
          <cell r="C2">
            <v>7.1300000000000002E-2</v>
          </cell>
          <cell r="D2">
            <v>6.7799999999999999E-2</v>
          </cell>
          <cell r="E2">
            <v>0.41599999999999998</v>
          </cell>
          <cell r="F2">
            <v>0.4214</v>
          </cell>
          <cell r="G2">
            <v>0.3659</v>
          </cell>
          <cell r="H2">
            <v>1.1678999999999999</v>
          </cell>
          <cell r="I2">
            <v>1.145</v>
          </cell>
          <cell r="J2">
            <v>1.177</v>
          </cell>
          <cell r="K2">
            <v>0.92520000000000002</v>
          </cell>
          <cell r="L2">
            <v>0.95589999999999997</v>
          </cell>
          <cell r="M2">
            <v>0.94679999999999997</v>
          </cell>
        </row>
        <row r="3">
          <cell r="B3">
            <v>1.5287999999999999</v>
          </cell>
          <cell r="C3">
            <v>1.5507</v>
          </cell>
          <cell r="D3">
            <v>1.5764</v>
          </cell>
          <cell r="E3">
            <v>0.89629999999999999</v>
          </cell>
          <cell r="F3">
            <v>0.90549999999999997</v>
          </cell>
          <cell r="G3">
            <v>0.91610000000000003</v>
          </cell>
          <cell r="H3">
            <v>0.80049999999999999</v>
          </cell>
          <cell r="I3">
            <v>0.80089999999999995</v>
          </cell>
          <cell r="J3">
            <v>0.79959999999999998</v>
          </cell>
          <cell r="K3">
            <v>0.40429999999999999</v>
          </cell>
          <cell r="L3">
            <v>0.40400000000000003</v>
          </cell>
          <cell r="M3">
            <v>0.41099999999999998</v>
          </cell>
        </row>
        <row r="4">
          <cell r="B4">
            <v>0.70750000000000002</v>
          </cell>
          <cell r="C4">
            <v>0.70779999999999998</v>
          </cell>
          <cell r="D4">
            <v>0.72640000000000005</v>
          </cell>
          <cell r="E4">
            <v>1.2833000000000001</v>
          </cell>
          <cell r="F4">
            <v>1.3086</v>
          </cell>
          <cell r="G4">
            <v>1.2887</v>
          </cell>
          <cell r="H4">
            <v>1.3165</v>
          </cell>
          <cell r="I4">
            <v>1.3306</v>
          </cell>
          <cell r="J4">
            <v>1.3320000000000001</v>
          </cell>
          <cell r="K4">
            <v>0.54979999999999996</v>
          </cell>
          <cell r="L4">
            <v>0.55400000000000005</v>
          </cell>
          <cell r="M4">
            <v>0.55479999999999996</v>
          </cell>
        </row>
        <row r="5">
          <cell r="B5">
            <v>1.9282999999999999</v>
          </cell>
          <cell r="C5">
            <v>1.9535</v>
          </cell>
          <cell r="D5">
            <v>2.0001000000000002</v>
          </cell>
          <cell r="E5">
            <v>1.3452999999999999</v>
          </cell>
          <cell r="F5">
            <v>1.3523000000000001</v>
          </cell>
          <cell r="G5">
            <v>1.3593999999999999</v>
          </cell>
          <cell r="H5">
            <v>0.56999999999999995</v>
          </cell>
          <cell r="I5">
            <v>0.59360000000000002</v>
          </cell>
          <cell r="J5">
            <v>0.57250000000000001</v>
          </cell>
          <cell r="K5">
            <v>0.5504</v>
          </cell>
          <cell r="L5">
            <v>0.54920000000000002</v>
          </cell>
          <cell r="M5">
            <v>0.55149999999999999</v>
          </cell>
        </row>
        <row r="6">
          <cell r="B6">
            <v>0.47449999999999998</v>
          </cell>
          <cell r="C6">
            <v>0.4783</v>
          </cell>
          <cell r="D6">
            <v>0.4738</v>
          </cell>
          <cell r="E6">
            <v>0.97609999999999997</v>
          </cell>
          <cell r="F6">
            <v>1.0045999999999999</v>
          </cell>
          <cell r="G6">
            <v>0.98060000000000003</v>
          </cell>
          <cell r="H6">
            <v>1.7946</v>
          </cell>
          <cell r="I6">
            <v>1.7603</v>
          </cell>
          <cell r="J6">
            <v>1.7621</v>
          </cell>
          <cell r="K6">
            <v>0.4743</v>
          </cell>
          <cell r="L6">
            <v>0.46560000000000001</v>
          </cell>
          <cell r="M6">
            <v>0.46579999999999999</v>
          </cell>
        </row>
        <row r="7">
          <cell r="B7">
            <v>0.52800000000000002</v>
          </cell>
          <cell r="C7">
            <v>0.54410000000000003</v>
          </cell>
          <cell r="D7">
            <v>0.53500000000000003</v>
          </cell>
          <cell r="E7">
            <v>0.66479999999999995</v>
          </cell>
          <cell r="F7">
            <v>0.63949999999999996</v>
          </cell>
          <cell r="G7">
            <v>0.60929999999999995</v>
          </cell>
          <cell r="H7">
            <v>0.60729999999999995</v>
          </cell>
          <cell r="I7">
            <v>0.5988</v>
          </cell>
          <cell r="J7">
            <v>0.59870000000000001</v>
          </cell>
          <cell r="K7">
            <v>0.91610000000000003</v>
          </cell>
          <cell r="L7">
            <v>0.89680000000000004</v>
          </cell>
          <cell r="M7">
            <v>0.89200000000000002</v>
          </cell>
        </row>
        <row r="8">
          <cell r="B8">
            <v>0.65329999999999999</v>
          </cell>
          <cell r="C8">
            <v>0.66500000000000004</v>
          </cell>
          <cell r="D8">
            <v>0.66400000000000003</v>
          </cell>
          <cell r="E8">
            <v>0.60860000000000003</v>
          </cell>
          <cell r="F8">
            <v>0.61760000000000004</v>
          </cell>
          <cell r="G8">
            <v>0.61850000000000005</v>
          </cell>
          <cell r="H8">
            <v>1.0481</v>
          </cell>
          <cell r="I8">
            <v>1.0678000000000001</v>
          </cell>
          <cell r="J8">
            <v>1.0672999999999999</v>
          </cell>
          <cell r="K8">
            <v>0.70079999999999998</v>
          </cell>
          <cell r="L8">
            <v>0.75</v>
          </cell>
          <cell r="M8">
            <v>0.74490000000000001</v>
          </cell>
        </row>
        <row r="9">
          <cell r="B9">
            <v>1.0402</v>
          </cell>
          <cell r="C9">
            <v>1.0510999999999999</v>
          </cell>
          <cell r="D9">
            <v>1.0538000000000001</v>
          </cell>
          <cell r="E9">
            <v>0.34360000000000002</v>
          </cell>
          <cell r="F9">
            <v>0.3342</v>
          </cell>
          <cell r="G9">
            <v>0.68240000000000001</v>
          </cell>
          <cell r="H9">
            <v>0.33479999999999999</v>
          </cell>
          <cell r="I9">
            <v>0.75270000000000004</v>
          </cell>
          <cell r="J9">
            <v>0.7661</v>
          </cell>
          <cell r="K9">
            <v>0.7702</v>
          </cell>
          <cell r="L9">
            <v>0.70009999999999994</v>
          </cell>
          <cell r="M9">
            <v>0.68310000000000004</v>
          </cell>
        </row>
      </sheetData>
      <sheetData sheetId="3">
        <row r="2">
          <cell r="B2">
            <v>4.4299999999999999E-2</v>
          </cell>
          <cell r="C2">
            <v>4.8000000000000001E-2</v>
          </cell>
          <cell r="D2">
            <v>4.4299999999999999E-2</v>
          </cell>
          <cell r="E2">
            <v>0.32429999999999998</v>
          </cell>
          <cell r="F2">
            <v>0.32929999999999998</v>
          </cell>
          <cell r="G2">
            <v>0.28489999999999999</v>
          </cell>
          <cell r="H2">
            <v>0.92989999999999995</v>
          </cell>
          <cell r="I2">
            <v>0.92030000000000001</v>
          </cell>
          <cell r="J2">
            <v>0.93669999999999998</v>
          </cell>
          <cell r="K2">
            <v>0.74750000000000005</v>
          </cell>
          <cell r="L2">
            <v>0.77459999999999996</v>
          </cell>
          <cell r="M2">
            <v>0.76259999999999994</v>
          </cell>
        </row>
        <row r="3">
          <cell r="B3">
            <v>1.2658</v>
          </cell>
          <cell r="C3">
            <v>1.28</v>
          </cell>
          <cell r="D3">
            <v>1.2998000000000001</v>
          </cell>
          <cell r="E3">
            <v>0.72660000000000002</v>
          </cell>
          <cell r="F3">
            <v>0.72809999999999997</v>
          </cell>
          <cell r="G3">
            <v>0.73499999999999999</v>
          </cell>
          <cell r="H3">
            <v>0.64780000000000004</v>
          </cell>
          <cell r="I3">
            <v>0.65559999999999996</v>
          </cell>
          <cell r="J3">
            <v>0.65290000000000004</v>
          </cell>
          <cell r="K3">
            <v>0.3327</v>
          </cell>
          <cell r="L3">
            <v>0.32600000000000001</v>
          </cell>
          <cell r="M3">
            <v>0.33069999999999999</v>
          </cell>
        </row>
        <row r="4">
          <cell r="B4">
            <v>0.57830000000000004</v>
          </cell>
          <cell r="C4">
            <v>0.5756</v>
          </cell>
          <cell r="D4">
            <v>0.59230000000000005</v>
          </cell>
          <cell r="E4">
            <v>1.0483</v>
          </cell>
          <cell r="F4">
            <v>1.0740000000000001</v>
          </cell>
          <cell r="G4">
            <v>1.0597000000000001</v>
          </cell>
          <cell r="H4">
            <v>1.0788</v>
          </cell>
          <cell r="I4">
            <v>1.0866</v>
          </cell>
          <cell r="J4">
            <v>1.0864</v>
          </cell>
          <cell r="K4">
            <v>0.44180000000000003</v>
          </cell>
          <cell r="L4">
            <v>0.44319999999999998</v>
          </cell>
          <cell r="M4">
            <v>0.44590000000000002</v>
          </cell>
        </row>
        <row r="5">
          <cell r="B5">
            <v>1.5943000000000001</v>
          </cell>
          <cell r="C5">
            <v>1.6073999999999999</v>
          </cell>
          <cell r="D5">
            <v>1.6447000000000001</v>
          </cell>
          <cell r="E5">
            <v>1.1243000000000001</v>
          </cell>
          <cell r="F5">
            <v>1.1238999999999999</v>
          </cell>
          <cell r="G5">
            <v>1.1308</v>
          </cell>
          <cell r="H5">
            <v>0.4516</v>
          </cell>
          <cell r="I5">
            <v>0.4733</v>
          </cell>
          <cell r="J5">
            <v>0.45290000000000002</v>
          </cell>
          <cell r="K5">
            <v>0.4501</v>
          </cell>
          <cell r="L5">
            <v>0.4481</v>
          </cell>
          <cell r="M5">
            <v>0.45200000000000001</v>
          </cell>
        </row>
        <row r="6">
          <cell r="B6">
            <v>0.375</v>
          </cell>
          <cell r="C6">
            <v>0.37880000000000003</v>
          </cell>
          <cell r="D6">
            <v>0.376</v>
          </cell>
          <cell r="E6">
            <v>0.77990000000000004</v>
          </cell>
          <cell r="F6">
            <v>0.80430000000000001</v>
          </cell>
          <cell r="G6">
            <v>0.78520000000000001</v>
          </cell>
          <cell r="H6">
            <v>1.5276000000000001</v>
          </cell>
          <cell r="I6">
            <v>1.5013000000000001</v>
          </cell>
          <cell r="J6">
            <v>1.5044</v>
          </cell>
          <cell r="K6">
            <v>0.37840000000000001</v>
          </cell>
          <cell r="L6">
            <v>0.371</v>
          </cell>
          <cell r="M6">
            <v>0.371</v>
          </cell>
        </row>
        <row r="7">
          <cell r="B7">
            <v>0.41670000000000001</v>
          </cell>
          <cell r="C7">
            <v>0.43330000000000002</v>
          </cell>
          <cell r="D7">
            <v>0.42580000000000001</v>
          </cell>
          <cell r="E7">
            <v>0.54079999999999995</v>
          </cell>
          <cell r="F7">
            <v>0.51900000000000002</v>
          </cell>
          <cell r="G7">
            <v>0.49199999999999999</v>
          </cell>
          <cell r="H7">
            <v>0.47889999999999999</v>
          </cell>
          <cell r="I7">
            <v>0.47139999999999999</v>
          </cell>
          <cell r="J7">
            <v>0.47220000000000001</v>
          </cell>
          <cell r="K7">
            <v>0.74399999999999999</v>
          </cell>
          <cell r="L7">
            <v>0.72729999999999995</v>
          </cell>
          <cell r="M7">
            <v>0.72529999999999994</v>
          </cell>
        </row>
        <row r="8">
          <cell r="B8">
            <v>0.51929999999999998</v>
          </cell>
          <cell r="C8">
            <v>0.53310000000000002</v>
          </cell>
          <cell r="D8">
            <v>0.53400000000000003</v>
          </cell>
          <cell r="E8">
            <v>0.49299999999999999</v>
          </cell>
          <cell r="F8">
            <v>0.49959999999999999</v>
          </cell>
          <cell r="G8">
            <v>0.49959999999999999</v>
          </cell>
          <cell r="H8">
            <v>0.83530000000000004</v>
          </cell>
          <cell r="I8">
            <v>0.84909999999999997</v>
          </cell>
          <cell r="J8">
            <v>0.85070000000000001</v>
          </cell>
          <cell r="K8">
            <v>0.5665</v>
          </cell>
          <cell r="L8">
            <v>0.60509999999999997</v>
          </cell>
          <cell r="M8">
            <v>0.60009999999999997</v>
          </cell>
        </row>
        <row r="9">
          <cell r="B9">
            <v>0.85450000000000004</v>
          </cell>
          <cell r="C9">
            <v>0.86129999999999995</v>
          </cell>
          <cell r="D9">
            <v>0.86470000000000002</v>
          </cell>
          <cell r="E9">
            <v>0.27160000000000001</v>
          </cell>
          <cell r="F9">
            <v>0.26169999999999999</v>
          </cell>
          <cell r="G9">
            <v>0.54810000000000003</v>
          </cell>
          <cell r="H9">
            <v>0.26250000000000001</v>
          </cell>
          <cell r="I9">
            <v>0.59619999999999995</v>
          </cell>
          <cell r="J9">
            <v>0.60840000000000005</v>
          </cell>
          <cell r="K9">
            <v>0.60770000000000002</v>
          </cell>
          <cell r="L9">
            <v>0.56579999999999997</v>
          </cell>
          <cell r="M9">
            <v>0.5494</v>
          </cell>
        </row>
      </sheetData>
      <sheetData sheetId="4">
        <row r="2">
          <cell r="B2">
            <v>3.6900000000000002E-2</v>
          </cell>
          <cell r="C2">
            <v>4.1799999999999997E-2</v>
          </cell>
          <cell r="D2">
            <v>3.7499999999999999E-2</v>
          </cell>
          <cell r="E2">
            <v>0.2681</v>
          </cell>
          <cell r="F2">
            <v>0.27279999999999999</v>
          </cell>
          <cell r="G2">
            <v>0.2349</v>
          </cell>
          <cell r="H2">
            <v>0.76419999999999999</v>
          </cell>
          <cell r="I2">
            <v>0.75409999999999999</v>
          </cell>
          <cell r="J2">
            <v>0.76859999999999995</v>
          </cell>
          <cell r="K2">
            <v>0.61899999999999999</v>
          </cell>
          <cell r="L2">
            <v>0.65859999999999996</v>
          </cell>
          <cell r="M2">
            <v>0.62860000000000005</v>
          </cell>
        </row>
        <row r="3">
          <cell r="B3">
            <v>1.0610999999999999</v>
          </cell>
          <cell r="C3">
            <v>1.071</v>
          </cell>
          <cell r="D3">
            <v>1.0894999999999999</v>
          </cell>
          <cell r="E3">
            <v>0.58899999999999997</v>
          </cell>
          <cell r="F3">
            <v>0.59389999999999998</v>
          </cell>
          <cell r="G3">
            <v>0.5948</v>
          </cell>
          <cell r="H3">
            <v>0.55310000000000004</v>
          </cell>
          <cell r="I3">
            <v>0.55920000000000003</v>
          </cell>
          <cell r="J3">
            <v>0.55710000000000004</v>
          </cell>
          <cell r="K3">
            <v>0.28010000000000002</v>
          </cell>
          <cell r="L3">
            <v>0.27739999999999998</v>
          </cell>
          <cell r="M3">
            <v>0.2792</v>
          </cell>
        </row>
        <row r="4">
          <cell r="B4">
            <v>0.49980000000000002</v>
          </cell>
          <cell r="C4">
            <v>0.49390000000000001</v>
          </cell>
          <cell r="D4">
            <v>0.50639999999999996</v>
          </cell>
          <cell r="E4">
            <v>0.89810000000000001</v>
          </cell>
          <cell r="F4">
            <v>0.91920000000000002</v>
          </cell>
          <cell r="G4">
            <v>0.91149999999999998</v>
          </cell>
          <cell r="H4">
            <v>0.9163</v>
          </cell>
          <cell r="I4">
            <v>0.92200000000000004</v>
          </cell>
          <cell r="J4">
            <v>0.92090000000000005</v>
          </cell>
          <cell r="K4">
            <v>0.372</v>
          </cell>
          <cell r="L4">
            <v>0.37340000000000001</v>
          </cell>
          <cell r="M4">
            <v>0.37519999999999998</v>
          </cell>
        </row>
        <row r="5">
          <cell r="B5">
            <v>1.337</v>
          </cell>
          <cell r="C5">
            <v>1.3449</v>
          </cell>
          <cell r="D5">
            <v>1.3786</v>
          </cell>
          <cell r="E5">
            <v>0.97289999999999999</v>
          </cell>
          <cell r="F5">
            <v>0.97119999999999995</v>
          </cell>
          <cell r="G5">
            <v>0.97740000000000005</v>
          </cell>
          <cell r="H5">
            <v>0.35880000000000001</v>
          </cell>
          <cell r="I5">
            <v>0.38019999999999998</v>
          </cell>
          <cell r="J5">
            <v>0.36059999999999998</v>
          </cell>
          <cell r="K5">
            <v>0.38540000000000002</v>
          </cell>
          <cell r="L5">
            <v>0.38279999999999997</v>
          </cell>
          <cell r="M5">
            <v>0.38429999999999997</v>
          </cell>
        </row>
        <row r="6">
          <cell r="B6">
            <v>0.30840000000000001</v>
          </cell>
          <cell r="C6">
            <v>0.31119999999999998</v>
          </cell>
          <cell r="D6">
            <v>0.30730000000000002</v>
          </cell>
          <cell r="E6">
            <v>0.63129999999999997</v>
          </cell>
          <cell r="F6">
            <v>0.64900000000000002</v>
          </cell>
          <cell r="G6">
            <v>0.63739999999999997</v>
          </cell>
          <cell r="H6">
            <v>1.3360000000000001</v>
          </cell>
          <cell r="I6">
            <v>1.3136000000000001</v>
          </cell>
          <cell r="J6">
            <v>1.3162</v>
          </cell>
          <cell r="K6">
            <v>0.31059999999999999</v>
          </cell>
          <cell r="L6">
            <v>0.30430000000000001</v>
          </cell>
          <cell r="M6">
            <v>0.30409999999999998</v>
          </cell>
        </row>
        <row r="7">
          <cell r="B7">
            <v>0.33979999999999999</v>
          </cell>
          <cell r="C7">
            <v>0.35170000000000001</v>
          </cell>
          <cell r="D7">
            <v>0.34649999999999997</v>
          </cell>
          <cell r="E7">
            <v>0.44330000000000003</v>
          </cell>
          <cell r="F7">
            <v>0.42670000000000002</v>
          </cell>
          <cell r="G7">
            <v>0.40360000000000001</v>
          </cell>
          <cell r="H7">
            <v>0.38519999999999999</v>
          </cell>
          <cell r="I7">
            <v>0.38329999999999997</v>
          </cell>
          <cell r="J7">
            <v>0.37990000000000002</v>
          </cell>
          <cell r="K7">
            <v>0.60980000000000001</v>
          </cell>
          <cell r="L7">
            <v>0.59740000000000004</v>
          </cell>
          <cell r="M7">
            <v>0.59340000000000004</v>
          </cell>
        </row>
        <row r="8">
          <cell r="B8">
            <v>0.43380000000000002</v>
          </cell>
          <cell r="C8">
            <v>0.44600000000000001</v>
          </cell>
          <cell r="D8">
            <v>0.44540000000000002</v>
          </cell>
          <cell r="E8">
            <v>0.39879999999999999</v>
          </cell>
          <cell r="F8">
            <v>0.40699999999999997</v>
          </cell>
          <cell r="G8">
            <v>0.40600000000000003</v>
          </cell>
          <cell r="H8">
            <v>0.67769999999999997</v>
          </cell>
          <cell r="I8">
            <v>0.68969999999999998</v>
          </cell>
          <cell r="J8">
            <v>0.69020000000000004</v>
          </cell>
          <cell r="K8">
            <v>0.45440000000000003</v>
          </cell>
          <cell r="L8">
            <v>0.48370000000000002</v>
          </cell>
          <cell r="M8">
            <v>0.48020000000000002</v>
          </cell>
        </row>
        <row r="9">
          <cell r="B9">
            <v>0.71089999999999998</v>
          </cell>
          <cell r="C9">
            <v>0.70960000000000001</v>
          </cell>
          <cell r="D9">
            <v>0.71189999999999998</v>
          </cell>
          <cell r="E9">
            <v>0.23069999999999999</v>
          </cell>
          <cell r="F9">
            <v>0.21920000000000001</v>
          </cell>
          <cell r="G9">
            <v>0.45279999999999998</v>
          </cell>
          <cell r="H9">
            <v>0.21990000000000001</v>
          </cell>
          <cell r="I9">
            <v>0.48709999999999998</v>
          </cell>
          <cell r="J9">
            <v>0.49769999999999998</v>
          </cell>
          <cell r="K9">
            <v>0.4955</v>
          </cell>
          <cell r="L9">
            <v>0.47</v>
          </cell>
          <cell r="M9">
            <v>0.4526</v>
          </cell>
        </row>
      </sheetData>
      <sheetData sheetId="5">
        <row r="2">
          <cell r="B2">
            <v>3.0200000000000001E-2</v>
          </cell>
          <cell r="C2">
            <v>3.4299999999999997E-2</v>
          </cell>
          <cell r="D2">
            <v>3.0700000000000002E-2</v>
          </cell>
          <cell r="E2">
            <v>0.14130000000000001</v>
          </cell>
          <cell r="F2">
            <v>0.14549999999999999</v>
          </cell>
          <cell r="G2">
            <v>0.1255</v>
          </cell>
          <cell r="H2">
            <v>0.37730000000000002</v>
          </cell>
          <cell r="I2">
            <v>0.36659999999999998</v>
          </cell>
          <cell r="J2">
            <v>0.37390000000000001</v>
          </cell>
          <cell r="K2">
            <v>0.29530000000000001</v>
          </cell>
          <cell r="L2">
            <v>0.31659999999999999</v>
          </cell>
          <cell r="M2">
            <v>0.29580000000000001</v>
          </cell>
        </row>
        <row r="3">
          <cell r="B3">
            <v>0.4965</v>
          </cell>
          <cell r="C3">
            <v>0.50019999999999998</v>
          </cell>
          <cell r="D3">
            <v>0.51019999999999999</v>
          </cell>
          <cell r="E3">
            <v>0.26119999999999999</v>
          </cell>
          <cell r="F3">
            <v>0.26229999999999998</v>
          </cell>
          <cell r="G3">
            <v>0.26269999999999999</v>
          </cell>
          <cell r="H3">
            <v>0.28310000000000002</v>
          </cell>
          <cell r="I3">
            <v>0.28520000000000001</v>
          </cell>
          <cell r="J3">
            <v>0.28299999999999997</v>
          </cell>
          <cell r="K3">
            <v>0.15229999999999999</v>
          </cell>
          <cell r="L3">
            <v>0.15</v>
          </cell>
          <cell r="M3">
            <v>0.15090000000000001</v>
          </cell>
        </row>
        <row r="4">
          <cell r="B4">
            <v>0.25219999999999998</v>
          </cell>
          <cell r="C4">
            <v>0.25030000000000002</v>
          </cell>
          <cell r="D4">
            <v>0.25619999999999998</v>
          </cell>
          <cell r="E4">
            <v>0.49320000000000003</v>
          </cell>
          <cell r="F4">
            <v>0.50290000000000001</v>
          </cell>
          <cell r="G4">
            <v>0.4995</v>
          </cell>
          <cell r="H4">
            <v>0.49359999999999998</v>
          </cell>
          <cell r="I4">
            <v>0.48920000000000002</v>
          </cell>
          <cell r="J4">
            <v>0.48709999999999998</v>
          </cell>
          <cell r="K4">
            <v>0.2135</v>
          </cell>
          <cell r="L4">
            <v>0.21299999999999999</v>
          </cell>
          <cell r="M4">
            <v>0.21579999999999999</v>
          </cell>
        </row>
        <row r="5">
          <cell r="B5">
            <v>0.64749999999999996</v>
          </cell>
          <cell r="C5">
            <v>0.65049999999999997</v>
          </cell>
          <cell r="D5">
            <v>0.66400000000000003</v>
          </cell>
          <cell r="E5">
            <v>0.57369999999999999</v>
          </cell>
          <cell r="F5">
            <v>0.57330000000000003</v>
          </cell>
          <cell r="G5">
            <v>0.57640000000000002</v>
          </cell>
          <cell r="H5">
            <v>0.16070000000000001</v>
          </cell>
          <cell r="I5">
            <v>0.1825</v>
          </cell>
          <cell r="J5">
            <v>0.1641</v>
          </cell>
          <cell r="K5">
            <v>0.23319999999999999</v>
          </cell>
          <cell r="L5">
            <v>0.2296</v>
          </cell>
          <cell r="M5">
            <v>0.23050000000000001</v>
          </cell>
        </row>
        <row r="6">
          <cell r="B6">
            <v>0.1641</v>
          </cell>
          <cell r="C6">
            <v>0.1636</v>
          </cell>
          <cell r="D6">
            <v>0.16550000000000001</v>
          </cell>
          <cell r="E6">
            <v>0.29680000000000001</v>
          </cell>
          <cell r="F6">
            <v>0.30299999999999999</v>
          </cell>
          <cell r="G6">
            <v>0.29680000000000001</v>
          </cell>
          <cell r="H6">
            <v>0.69479999999999997</v>
          </cell>
          <cell r="I6">
            <v>0.68979999999999997</v>
          </cell>
          <cell r="J6">
            <v>0.68569999999999998</v>
          </cell>
          <cell r="K6">
            <v>0.1384</v>
          </cell>
          <cell r="L6">
            <v>0.13769999999999999</v>
          </cell>
          <cell r="M6">
            <v>0.13930000000000001</v>
          </cell>
        </row>
        <row r="7">
          <cell r="B7">
            <v>0.15840000000000001</v>
          </cell>
          <cell r="C7">
            <v>0.16389999999999999</v>
          </cell>
          <cell r="D7">
            <v>0.16009999999999999</v>
          </cell>
          <cell r="E7">
            <v>0.2135</v>
          </cell>
          <cell r="F7">
            <v>0.20280000000000001</v>
          </cell>
          <cell r="G7">
            <v>0.19539999999999999</v>
          </cell>
          <cell r="H7">
            <v>0.18110000000000001</v>
          </cell>
          <cell r="I7">
            <v>0.1774</v>
          </cell>
          <cell r="J7">
            <v>0.17749999999999999</v>
          </cell>
          <cell r="K7">
            <v>0.27539999999999998</v>
          </cell>
          <cell r="L7">
            <v>0.27210000000000001</v>
          </cell>
          <cell r="M7">
            <v>0.26750000000000002</v>
          </cell>
        </row>
        <row r="8">
          <cell r="B8">
            <v>0.2291</v>
          </cell>
          <cell r="C8">
            <v>0.2351</v>
          </cell>
          <cell r="D8">
            <v>0.23530000000000001</v>
          </cell>
          <cell r="E8">
            <v>0.1875</v>
          </cell>
          <cell r="F8">
            <v>0.1898</v>
          </cell>
          <cell r="G8">
            <v>0.1895</v>
          </cell>
          <cell r="H8">
            <v>0.28589999999999999</v>
          </cell>
          <cell r="I8">
            <v>0.29060000000000002</v>
          </cell>
          <cell r="J8">
            <v>0.2928</v>
          </cell>
          <cell r="K8">
            <v>0.20830000000000001</v>
          </cell>
          <cell r="L8">
            <v>0.21709999999999999</v>
          </cell>
          <cell r="M8">
            <v>0.2162</v>
          </cell>
        </row>
        <row r="9">
          <cell r="B9">
            <v>0.31230000000000002</v>
          </cell>
          <cell r="C9">
            <v>0.31459999999999999</v>
          </cell>
          <cell r="D9">
            <v>0.31430000000000002</v>
          </cell>
          <cell r="E9">
            <v>0.13569999999999999</v>
          </cell>
          <cell r="F9">
            <v>0.12509999999999999</v>
          </cell>
          <cell r="G9">
            <v>0.20760000000000001</v>
          </cell>
          <cell r="H9">
            <v>0.12479999999999999</v>
          </cell>
          <cell r="I9">
            <v>0.23119999999999999</v>
          </cell>
          <cell r="J9">
            <v>0.23680000000000001</v>
          </cell>
          <cell r="K9">
            <v>0.23419999999999999</v>
          </cell>
          <cell r="L9">
            <v>0.2394</v>
          </cell>
          <cell r="M9">
            <v>0.20530000000000001</v>
          </cell>
        </row>
      </sheetData>
      <sheetData sheetId="6">
        <row r="2">
          <cell r="B2">
            <v>3.0300000000000001E-2</v>
          </cell>
          <cell r="C2">
            <v>3.61E-2</v>
          </cell>
          <cell r="D2">
            <v>3.04E-2</v>
          </cell>
          <cell r="E2">
            <v>0.13950000000000001</v>
          </cell>
          <cell r="F2">
            <v>0.14460000000000001</v>
          </cell>
          <cell r="G2">
            <v>0.12429999999999999</v>
          </cell>
          <cell r="H2">
            <v>0.37330000000000002</v>
          </cell>
          <cell r="I2">
            <v>0.3629</v>
          </cell>
          <cell r="J2">
            <v>0.371</v>
          </cell>
          <cell r="K2">
            <v>0.2908</v>
          </cell>
          <cell r="L2">
            <v>0.29699999999999999</v>
          </cell>
          <cell r="M2">
            <v>0.29509999999999997</v>
          </cell>
        </row>
        <row r="3">
          <cell r="B3">
            <v>0.49159999999999998</v>
          </cell>
          <cell r="C3">
            <v>0.49630000000000002</v>
          </cell>
          <cell r="D3">
            <v>0.50380000000000003</v>
          </cell>
          <cell r="E3">
            <v>0.25740000000000002</v>
          </cell>
          <cell r="F3">
            <v>0.25919999999999999</v>
          </cell>
          <cell r="G3">
            <v>0.26529999999999998</v>
          </cell>
          <cell r="H3">
            <v>0.28399999999999997</v>
          </cell>
          <cell r="I3">
            <v>0.28310000000000002</v>
          </cell>
          <cell r="J3">
            <v>0.28010000000000002</v>
          </cell>
          <cell r="K3">
            <v>0.1517</v>
          </cell>
          <cell r="L3">
            <v>0.1492</v>
          </cell>
          <cell r="M3">
            <v>0.151</v>
          </cell>
        </row>
        <row r="4">
          <cell r="B4">
            <v>0.2495</v>
          </cell>
          <cell r="C4">
            <v>0.24729999999999999</v>
          </cell>
          <cell r="D4">
            <v>0.2606</v>
          </cell>
          <cell r="E4">
            <v>0.48749999999999999</v>
          </cell>
          <cell r="F4">
            <v>0.49759999999999999</v>
          </cell>
          <cell r="G4">
            <v>0.49440000000000001</v>
          </cell>
          <cell r="H4">
            <v>0.48670000000000002</v>
          </cell>
          <cell r="I4">
            <v>0.48520000000000002</v>
          </cell>
          <cell r="J4">
            <v>0.48659999999999998</v>
          </cell>
          <cell r="K4">
            <v>0.21010000000000001</v>
          </cell>
          <cell r="L4">
            <v>0.21249999999999999</v>
          </cell>
          <cell r="M4">
            <v>0.21410000000000001</v>
          </cell>
        </row>
        <row r="5">
          <cell r="B5">
            <v>0.6401</v>
          </cell>
          <cell r="C5">
            <v>0.64300000000000002</v>
          </cell>
          <cell r="D5">
            <v>0.65669999999999995</v>
          </cell>
          <cell r="E5">
            <v>0.56859999999999999</v>
          </cell>
          <cell r="F5">
            <v>0.56989999999999996</v>
          </cell>
          <cell r="G5">
            <v>0.57220000000000004</v>
          </cell>
          <cell r="H5">
            <v>0.16300000000000001</v>
          </cell>
          <cell r="I5">
            <v>0.17929999999999999</v>
          </cell>
          <cell r="J5">
            <v>0.1646</v>
          </cell>
          <cell r="K5">
            <v>0.23150000000000001</v>
          </cell>
          <cell r="L5">
            <v>0.2283</v>
          </cell>
          <cell r="M5">
            <v>0.22839999999999999</v>
          </cell>
        </row>
        <row r="6">
          <cell r="B6">
            <v>0.16250000000000001</v>
          </cell>
          <cell r="C6">
            <v>0.16259999999999999</v>
          </cell>
          <cell r="D6">
            <v>0.16139999999999999</v>
          </cell>
          <cell r="E6">
            <v>0.2954</v>
          </cell>
          <cell r="F6">
            <v>0.3014</v>
          </cell>
          <cell r="G6">
            <v>0.29430000000000001</v>
          </cell>
          <cell r="H6">
            <v>0.68779999999999997</v>
          </cell>
          <cell r="I6">
            <v>0.67679999999999996</v>
          </cell>
          <cell r="J6">
            <v>0.67759999999999998</v>
          </cell>
          <cell r="K6">
            <v>0.13850000000000001</v>
          </cell>
          <cell r="L6">
            <v>0.1368</v>
          </cell>
          <cell r="M6">
            <v>0.13830000000000001</v>
          </cell>
        </row>
        <row r="7">
          <cell r="B7">
            <v>0.16059999999999999</v>
          </cell>
          <cell r="C7">
            <v>0.1618</v>
          </cell>
          <cell r="D7">
            <v>0.1588</v>
          </cell>
          <cell r="E7">
            <v>0.2117</v>
          </cell>
          <cell r="F7">
            <v>0.20150000000000001</v>
          </cell>
          <cell r="G7">
            <v>0.19220000000000001</v>
          </cell>
          <cell r="H7">
            <v>0.1774</v>
          </cell>
          <cell r="I7">
            <v>0.17949999999999999</v>
          </cell>
          <cell r="J7">
            <v>0.17580000000000001</v>
          </cell>
          <cell r="K7">
            <v>0.27379999999999999</v>
          </cell>
          <cell r="L7">
            <v>0.26989999999999997</v>
          </cell>
          <cell r="M7">
            <v>0.26490000000000002</v>
          </cell>
        </row>
        <row r="8">
          <cell r="B8">
            <v>0.22720000000000001</v>
          </cell>
          <cell r="C8">
            <v>0.2329</v>
          </cell>
          <cell r="D8">
            <v>0.23230000000000001</v>
          </cell>
          <cell r="E8">
            <v>0.18479999999999999</v>
          </cell>
          <cell r="F8">
            <v>0.1888</v>
          </cell>
          <cell r="G8">
            <v>0.18820000000000001</v>
          </cell>
          <cell r="H8">
            <v>0.28270000000000001</v>
          </cell>
          <cell r="I8">
            <v>0.28699999999999998</v>
          </cell>
          <cell r="J8">
            <v>0.2893</v>
          </cell>
          <cell r="K8">
            <v>0.2041</v>
          </cell>
          <cell r="L8">
            <v>0.21479999999999999</v>
          </cell>
          <cell r="M8">
            <v>0.21310000000000001</v>
          </cell>
        </row>
        <row r="9">
          <cell r="B9">
            <v>0.313</v>
          </cell>
          <cell r="C9">
            <v>0.30959999999999999</v>
          </cell>
          <cell r="D9">
            <v>0.31140000000000001</v>
          </cell>
          <cell r="E9">
            <v>0.13450000000000001</v>
          </cell>
          <cell r="F9">
            <v>0.124</v>
          </cell>
          <cell r="G9">
            <v>0.20569999999999999</v>
          </cell>
          <cell r="H9">
            <v>0.1239</v>
          </cell>
          <cell r="I9">
            <v>0.22850000000000001</v>
          </cell>
          <cell r="J9">
            <v>0.2349</v>
          </cell>
          <cell r="K9">
            <v>0.23219999999999999</v>
          </cell>
          <cell r="L9">
            <v>0.23599999999999999</v>
          </cell>
          <cell r="M9">
            <v>0.2034</v>
          </cell>
        </row>
      </sheetData>
      <sheetData sheetId="7">
        <row r="2">
          <cell r="B2">
            <v>2.86E-2</v>
          </cell>
          <cell r="C2">
            <v>3.04E-2</v>
          </cell>
          <cell r="D2">
            <v>2.8799999999999999E-2</v>
          </cell>
          <cell r="E2">
            <v>6.4600000000000005E-2</v>
          </cell>
          <cell r="F2">
            <v>6.8199999999999997E-2</v>
          </cell>
          <cell r="G2">
            <v>6.0699999999999997E-2</v>
          </cell>
          <cell r="H2">
            <v>0.1343</v>
          </cell>
          <cell r="I2">
            <v>0.13189999999999999</v>
          </cell>
          <cell r="J2">
            <v>0.13450000000000001</v>
          </cell>
          <cell r="K2">
            <v>0.1143</v>
          </cell>
          <cell r="L2">
            <v>0.1178</v>
          </cell>
          <cell r="M2">
            <v>0.11650000000000001</v>
          </cell>
        </row>
        <row r="3">
          <cell r="B3">
            <v>0.14860000000000001</v>
          </cell>
          <cell r="C3">
            <v>0.14929999999999999</v>
          </cell>
          <cell r="D3">
            <v>0.14979999999999999</v>
          </cell>
          <cell r="E3">
            <v>9.4399999999999998E-2</v>
          </cell>
          <cell r="F3">
            <v>9.5100000000000004E-2</v>
          </cell>
          <cell r="G3">
            <v>9.3899999999999997E-2</v>
          </cell>
          <cell r="H3">
            <v>9.2100000000000001E-2</v>
          </cell>
          <cell r="I3">
            <v>9.6799999999999997E-2</v>
          </cell>
          <cell r="J3">
            <v>9.2999999999999999E-2</v>
          </cell>
          <cell r="K3">
            <v>7.2499999999999995E-2</v>
          </cell>
          <cell r="L3">
            <v>6.93E-2</v>
          </cell>
          <cell r="M3">
            <v>6.83E-2</v>
          </cell>
        </row>
        <row r="4">
          <cell r="B4">
            <v>8.8099999999999998E-2</v>
          </cell>
          <cell r="C4">
            <v>7.8600000000000003E-2</v>
          </cell>
          <cell r="D4">
            <v>8.5699999999999998E-2</v>
          </cell>
          <cell r="E4">
            <v>0.15029999999999999</v>
          </cell>
          <cell r="F4">
            <v>0.1537</v>
          </cell>
          <cell r="G4">
            <v>0.15110000000000001</v>
          </cell>
          <cell r="H4">
            <v>0.1605</v>
          </cell>
          <cell r="I4">
            <v>0.1636</v>
          </cell>
          <cell r="J4">
            <v>0.15909999999999999</v>
          </cell>
          <cell r="K4">
            <v>9.2899999999999996E-2</v>
          </cell>
          <cell r="L4">
            <v>9.0899999999999995E-2</v>
          </cell>
          <cell r="M4">
            <v>9.06E-2</v>
          </cell>
        </row>
        <row r="5">
          <cell r="B5">
            <v>0.2117</v>
          </cell>
          <cell r="C5">
            <v>0.21110000000000001</v>
          </cell>
          <cell r="D5">
            <v>0.2145</v>
          </cell>
          <cell r="E5">
            <v>0.21240000000000001</v>
          </cell>
          <cell r="F5">
            <v>0.21149999999999999</v>
          </cell>
          <cell r="G5">
            <v>0.21149999999999999</v>
          </cell>
          <cell r="H5">
            <v>7.5399999999999995E-2</v>
          </cell>
          <cell r="I5">
            <v>8.9800000000000005E-2</v>
          </cell>
          <cell r="J5">
            <v>6.9000000000000006E-2</v>
          </cell>
          <cell r="K5">
            <v>0.106</v>
          </cell>
          <cell r="L5">
            <v>0.1033</v>
          </cell>
          <cell r="M5">
            <v>0.1037</v>
          </cell>
        </row>
        <row r="6">
          <cell r="B6">
            <v>7.4099999999999999E-2</v>
          </cell>
          <cell r="C6">
            <v>7.2599999999999998E-2</v>
          </cell>
          <cell r="D6">
            <v>7.4499999999999997E-2</v>
          </cell>
          <cell r="E6">
            <v>0.12770000000000001</v>
          </cell>
          <cell r="F6">
            <v>0.1305</v>
          </cell>
          <cell r="G6">
            <v>0.1275</v>
          </cell>
          <cell r="H6">
            <v>0.16039999999999999</v>
          </cell>
          <cell r="I6">
            <v>0.15920000000000001</v>
          </cell>
          <cell r="J6">
            <v>0.15809999999999999</v>
          </cell>
          <cell r="K6">
            <v>6.9000000000000006E-2</v>
          </cell>
          <cell r="L6">
            <v>6.7900000000000002E-2</v>
          </cell>
          <cell r="M6">
            <v>6.7699999999999996E-2</v>
          </cell>
        </row>
        <row r="7">
          <cell r="B7">
            <v>7.7100000000000002E-2</v>
          </cell>
          <cell r="C7">
            <v>7.7100000000000002E-2</v>
          </cell>
          <cell r="D7">
            <v>7.6200000000000004E-2</v>
          </cell>
          <cell r="E7">
            <v>0.10340000000000001</v>
          </cell>
          <cell r="F7">
            <v>9.74E-2</v>
          </cell>
          <cell r="G7">
            <v>9.3799999999999994E-2</v>
          </cell>
          <cell r="H7">
            <v>7.7600000000000002E-2</v>
          </cell>
          <cell r="I7">
            <v>7.5899999999999995E-2</v>
          </cell>
          <cell r="J7">
            <v>7.6100000000000001E-2</v>
          </cell>
          <cell r="K7">
            <v>0.1191</v>
          </cell>
          <cell r="L7">
            <v>0.1171</v>
          </cell>
          <cell r="M7">
            <v>0.1166</v>
          </cell>
        </row>
        <row r="8">
          <cell r="B8">
            <v>8.7900000000000006E-2</v>
          </cell>
          <cell r="C8">
            <v>9.0700000000000003E-2</v>
          </cell>
          <cell r="D8">
            <v>8.9300000000000004E-2</v>
          </cell>
          <cell r="E8">
            <v>9.0300000000000005E-2</v>
          </cell>
          <cell r="F8">
            <v>9.0200000000000002E-2</v>
          </cell>
          <cell r="G8">
            <v>9.0999999999999998E-2</v>
          </cell>
          <cell r="H8">
            <v>0.11310000000000001</v>
          </cell>
          <cell r="I8">
            <v>0.1149</v>
          </cell>
          <cell r="J8">
            <v>0.1164</v>
          </cell>
          <cell r="K8">
            <v>9.4200000000000006E-2</v>
          </cell>
          <cell r="L8">
            <v>9.8000000000000004E-2</v>
          </cell>
          <cell r="M8">
            <v>9.7299999999999998E-2</v>
          </cell>
        </row>
        <row r="9">
          <cell r="B9">
            <v>0.14050000000000001</v>
          </cell>
          <cell r="C9">
            <v>0.13339999999999999</v>
          </cell>
          <cell r="D9">
            <v>0.13339999999999999</v>
          </cell>
          <cell r="E9">
            <v>7.2800000000000004E-2</v>
          </cell>
          <cell r="F9">
            <v>6.1400000000000003E-2</v>
          </cell>
          <cell r="G9">
            <v>9.0399999999999994E-2</v>
          </cell>
          <cell r="H9">
            <v>6.0900000000000003E-2</v>
          </cell>
          <cell r="I9">
            <v>9.6600000000000005E-2</v>
          </cell>
          <cell r="J9">
            <v>0.10050000000000001</v>
          </cell>
          <cell r="K9">
            <v>9.7600000000000006E-2</v>
          </cell>
          <cell r="L9">
            <v>0.1232</v>
          </cell>
          <cell r="M9">
            <v>8.6199999999999999E-2</v>
          </cell>
        </row>
      </sheetData>
      <sheetData sheetId="8">
        <row r="2">
          <cell r="B2">
            <v>2.8400000000000002E-2</v>
          </cell>
          <cell r="C2">
            <v>3.0300000000000001E-2</v>
          </cell>
          <cell r="D2">
            <v>2.8400000000000002E-2</v>
          </cell>
          <cell r="E2">
            <v>6.0400000000000002E-2</v>
          </cell>
          <cell r="F2">
            <v>6.1100000000000002E-2</v>
          </cell>
          <cell r="G2">
            <v>5.8900000000000001E-2</v>
          </cell>
          <cell r="H2">
            <v>0.12379999999999999</v>
          </cell>
          <cell r="I2">
            <v>0.1217</v>
          </cell>
          <cell r="J2">
            <v>0.1241</v>
          </cell>
          <cell r="K2">
            <v>0.10929999999999999</v>
          </cell>
          <cell r="L2">
            <v>0.1082</v>
          </cell>
          <cell r="M2">
            <v>0.1076</v>
          </cell>
        </row>
        <row r="3">
          <cell r="B3">
            <v>0.14149999999999999</v>
          </cell>
          <cell r="C3">
            <v>0.1368</v>
          </cell>
          <cell r="D3">
            <v>0.13730000000000001</v>
          </cell>
          <cell r="E3">
            <v>8.6300000000000002E-2</v>
          </cell>
          <cell r="F3">
            <v>9.01E-2</v>
          </cell>
          <cell r="G3">
            <v>8.8300000000000003E-2</v>
          </cell>
          <cell r="H3">
            <v>8.5500000000000007E-2</v>
          </cell>
          <cell r="I3">
            <v>8.7499999999999994E-2</v>
          </cell>
          <cell r="J3">
            <v>8.6599999999999996E-2</v>
          </cell>
          <cell r="K3">
            <v>6.8699999999999997E-2</v>
          </cell>
          <cell r="L3">
            <v>6.5000000000000002E-2</v>
          </cell>
          <cell r="M3">
            <v>6.4199999999999993E-2</v>
          </cell>
        </row>
        <row r="4">
          <cell r="B4">
            <v>7.4999999999999997E-2</v>
          </cell>
          <cell r="C4">
            <v>7.2700000000000001E-2</v>
          </cell>
          <cell r="D4">
            <v>7.8100000000000003E-2</v>
          </cell>
          <cell r="E4">
            <v>0.13320000000000001</v>
          </cell>
          <cell r="F4">
            <v>0.1363</v>
          </cell>
          <cell r="G4">
            <v>0.13350000000000001</v>
          </cell>
          <cell r="H4">
            <v>0.1502</v>
          </cell>
          <cell r="I4">
            <v>0.14380000000000001</v>
          </cell>
          <cell r="J4">
            <v>0.14249999999999999</v>
          </cell>
          <cell r="K4">
            <v>8.4000000000000005E-2</v>
          </cell>
          <cell r="L4">
            <v>8.3199999999999996E-2</v>
          </cell>
          <cell r="M4">
            <v>8.4900000000000003E-2</v>
          </cell>
        </row>
        <row r="5">
          <cell r="B5">
            <v>0.19089999999999999</v>
          </cell>
          <cell r="C5">
            <v>0.19009999999999999</v>
          </cell>
          <cell r="D5">
            <v>0.19359999999999999</v>
          </cell>
          <cell r="E5">
            <v>0.1893</v>
          </cell>
          <cell r="F5">
            <v>0.18779999999999999</v>
          </cell>
          <cell r="G5">
            <v>0.19109999999999999</v>
          </cell>
          <cell r="H5">
            <v>7.3599999999999999E-2</v>
          </cell>
          <cell r="I5">
            <v>8.3699999999999997E-2</v>
          </cell>
          <cell r="J5">
            <v>6.9500000000000006E-2</v>
          </cell>
          <cell r="K5">
            <v>9.6500000000000002E-2</v>
          </cell>
          <cell r="L5">
            <v>9.3600000000000003E-2</v>
          </cell>
          <cell r="M5">
            <v>9.2899999999999996E-2</v>
          </cell>
        </row>
        <row r="6">
          <cell r="B6">
            <v>6.93E-2</v>
          </cell>
          <cell r="C6">
            <v>6.9099999999999995E-2</v>
          </cell>
          <cell r="D6">
            <v>6.8599999999999994E-2</v>
          </cell>
          <cell r="E6">
            <v>0.1187</v>
          </cell>
          <cell r="F6">
            <v>0.1222</v>
          </cell>
          <cell r="G6">
            <v>0.1205</v>
          </cell>
          <cell r="H6">
            <v>0.14829999999999999</v>
          </cell>
          <cell r="I6">
            <v>0.1484</v>
          </cell>
          <cell r="J6">
            <v>0.14649999999999999</v>
          </cell>
          <cell r="K6">
            <v>6.3500000000000001E-2</v>
          </cell>
          <cell r="L6">
            <v>6.3600000000000004E-2</v>
          </cell>
          <cell r="M6">
            <v>6.2799999999999995E-2</v>
          </cell>
        </row>
        <row r="7">
          <cell r="B7">
            <v>7.6600000000000001E-2</v>
          </cell>
          <cell r="C7">
            <v>7.0900000000000005E-2</v>
          </cell>
          <cell r="D7">
            <v>7.1099999999999997E-2</v>
          </cell>
          <cell r="E7">
            <v>9.5600000000000004E-2</v>
          </cell>
          <cell r="F7">
            <v>9.01E-2</v>
          </cell>
          <cell r="G7">
            <v>8.5999999999999993E-2</v>
          </cell>
          <cell r="H7">
            <v>7.3099999999999998E-2</v>
          </cell>
          <cell r="I7">
            <v>7.0199999999999999E-2</v>
          </cell>
          <cell r="J7">
            <v>7.1400000000000005E-2</v>
          </cell>
          <cell r="K7">
            <v>0.1103</v>
          </cell>
          <cell r="L7">
            <v>0.1086</v>
          </cell>
          <cell r="M7">
            <v>0.11</v>
          </cell>
        </row>
        <row r="8">
          <cell r="B8">
            <v>0.08</v>
          </cell>
          <cell r="C8">
            <v>8.2100000000000006E-2</v>
          </cell>
          <cell r="D8">
            <v>8.1299999999999997E-2</v>
          </cell>
          <cell r="E8">
            <v>8.5599999999999996E-2</v>
          </cell>
          <cell r="F8">
            <v>8.6300000000000002E-2</v>
          </cell>
          <cell r="G8">
            <v>8.5699999999999998E-2</v>
          </cell>
          <cell r="H8">
            <v>0.1042</v>
          </cell>
          <cell r="I8">
            <v>0.107</v>
          </cell>
          <cell r="J8">
            <v>0.1071</v>
          </cell>
          <cell r="K8">
            <v>8.8300000000000003E-2</v>
          </cell>
          <cell r="L8">
            <v>9.2100000000000001E-2</v>
          </cell>
          <cell r="M8">
            <v>9.0800000000000006E-2</v>
          </cell>
        </row>
        <row r="9">
          <cell r="B9">
            <v>0.12690000000000001</v>
          </cell>
          <cell r="C9">
            <v>0.1237</v>
          </cell>
          <cell r="D9">
            <v>0.1239</v>
          </cell>
          <cell r="E9">
            <v>6.93E-2</v>
          </cell>
          <cell r="F9">
            <v>5.7799999999999997E-2</v>
          </cell>
          <cell r="G9">
            <v>8.4500000000000006E-2</v>
          </cell>
          <cell r="H9">
            <v>5.7799999999999997E-2</v>
          </cell>
          <cell r="I9">
            <v>8.9700000000000002E-2</v>
          </cell>
          <cell r="J9">
            <v>9.3299999999999994E-2</v>
          </cell>
          <cell r="K9">
            <v>9.06E-2</v>
          </cell>
          <cell r="L9">
            <v>0.1207</v>
          </cell>
          <cell r="M9">
            <v>0.08</v>
          </cell>
        </row>
      </sheetData>
      <sheetData sheetId="9">
        <row r="2">
          <cell r="B2">
            <v>2.8500000000000001E-2</v>
          </cell>
          <cell r="C2">
            <v>2.98E-2</v>
          </cell>
          <cell r="D2">
            <v>2.87E-2</v>
          </cell>
          <cell r="E2">
            <v>3.6400000000000002E-2</v>
          </cell>
          <cell r="F2">
            <v>3.7400000000000003E-2</v>
          </cell>
          <cell r="G2">
            <v>3.6700000000000003E-2</v>
          </cell>
          <cell r="H2">
            <v>4.5400000000000003E-2</v>
          </cell>
          <cell r="I2">
            <v>4.4900000000000002E-2</v>
          </cell>
          <cell r="J2">
            <v>4.48E-2</v>
          </cell>
          <cell r="K2">
            <v>4.5499999999999999E-2</v>
          </cell>
          <cell r="L2">
            <v>5.4300000000000001E-2</v>
          </cell>
          <cell r="M2">
            <v>4.58E-2</v>
          </cell>
        </row>
        <row r="3">
          <cell r="B3">
            <v>4.99E-2</v>
          </cell>
          <cell r="C3">
            <v>5.2900000000000003E-2</v>
          </cell>
          <cell r="D3">
            <v>4.7399999999999998E-2</v>
          </cell>
          <cell r="E3">
            <v>4.0399999999999998E-2</v>
          </cell>
          <cell r="F3">
            <v>4.02E-2</v>
          </cell>
          <cell r="G3">
            <v>4.0099999999999997E-2</v>
          </cell>
          <cell r="H3">
            <v>3.9300000000000002E-2</v>
          </cell>
          <cell r="I3">
            <v>4.0500000000000001E-2</v>
          </cell>
          <cell r="J3">
            <v>4.0099999999999997E-2</v>
          </cell>
          <cell r="K3">
            <v>4.24E-2</v>
          </cell>
          <cell r="L3">
            <v>3.9199999999999999E-2</v>
          </cell>
          <cell r="M3">
            <v>3.8199999999999998E-2</v>
          </cell>
        </row>
        <row r="4">
          <cell r="B4">
            <v>3.8199999999999998E-2</v>
          </cell>
          <cell r="C4">
            <v>3.6299999999999999E-2</v>
          </cell>
          <cell r="D4">
            <v>4.7300000000000002E-2</v>
          </cell>
          <cell r="E4">
            <v>4.3299999999999998E-2</v>
          </cell>
          <cell r="F4">
            <v>4.4499999999999998E-2</v>
          </cell>
          <cell r="G4">
            <v>4.2500000000000003E-2</v>
          </cell>
          <cell r="H4">
            <v>4.8099999999999997E-2</v>
          </cell>
          <cell r="I4">
            <v>4.6699999999999998E-2</v>
          </cell>
          <cell r="J4">
            <v>4.6699999999999998E-2</v>
          </cell>
          <cell r="K4">
            <v>4.0099999999999997E-2</v>
          </cell>
          <cell r="L4">
            <v>3.9899999999999998E-2</v>
          </cell>
          <cell r="M4">
            <v>3.95E-2</v>
          </cell>
        </row>
        <row r="5">
          <cell r="B5">
            <v>5.7099999999999998E-2</v>
          </cell>
          <cell r="C5">
            <v>5.6000000000000001E-2</v>
          </cell>
          <cell r="D5">
            <v>5.5199999999999999E-2</v>
          </cell>
          <cell r="E5">
            <v>5.2299999999999999E-2</v>
          </cell>
          <cell r="F5">
            <v>5.1999999999999998E-2</v>
          </cell>
          <cell r="G5">
            <v>5.1400000000000001E-2</v>
          </cell>
          <cell r="H5">
            <v>4.4200000000000003E-2</v>
          </cell>
          <cell r="I5">
            <v>5.8799999999999998E-2</v>
          </cell>
          <cell r="J5">
            <v>3.6999999999999998E-2</v>
          </cell>
          <cell r="K5">
            <v>4.4200000000000003E-2</v>
          </cell>
          <cell r="L5">
            <v>4.1500000000000002E-2</v>
          </cell>
          <cell r="M5">
            <v>4.07E-2</v>
          </cell>
        </row>
        <row r="6">
          <cell r="B6">
            <v>3.95E-2</v>
          </cell>
          <cell r="C6">
            <v>3.7699999999999997E-2</v>
          </cell>
          <cell r="D6">
            <v>3.8899999999999997E-2</v>
          </cell>
          <cell r="E6">
            <v>4.6399999999999997E-2</v>
          </cell>
          <cell r="F6">
            <v>4.6699999999999998E-2</v>
          </cell>
          <cell r="G6">
            <v>4.65E-2</v>
          </cell>
          <cell r="H6">
            <v>4.6800000000000001E-2</v>
          </cell>
          <cell r="I6">
            <v>4.8800000000000003E-2</v>
          </cell>
          <cell r="J6">
            <v>4.7E-2</v>
          </cell>
          <cell r="K6">
            <v>3.6900000000000002E-2</v>
          </cell>
          <cell r="L6">
            <v>3.8699999999999998E-2</v>
          </cell>
          <cell r="M6">
            <v>3.6600000000000001E-2</v>
          </cell>
        </row>
        <row r="7">
          <cell r="B7">
            <v>4.1000000000000002E-2</v>
          </cell>
          <cell r="C7">
            <v>3.7400000000000003E-2</v>
          </cell>
          <cell r="D7">
            <v>3.9E-2</v>
          </cell>
          <cell r="E7">
            <v>4.9099999999999998E-2</v>
          </cell>
          <cell r="F7">
            <v>4.5400000000000003E-2</v>
          </cell>
          <cell r="G7">
            <v>4.2900000000000001E-2</v>
          </cell>
          <cell r="H7">
            <v>3.9800000000000002E-2</v>
          </cell>
          <cell r="I7">
            <v>3.85E-2</v>
          </cell>
          <cell r="J7">
            <v>3.9899999999999998E-2</v>
          </cell>
          <cell r="K7">
            <v>4.4499999999999998E-2</v>
          </cell>
          <cell r="L7">
            <v>4.48E-2</v>
          </cell>
          <cell r="M7">
            <v>4.58E-2</v>
          </cell>
        </row>
        <row r="8">
          <cell r="B8">
            <v>3.7900000000000003E-2</v>
          </cell>
          <cell r="C8">
            <v>3.8100000000000002E-2</v>
          </cell>
          <cell r="D8">
            <v>3.7699999999999997E-2</v>
          </cell>
          <cell r="E8">
            <v>4.3799999999999999E-2</v>
          </cell>
          <cell r="F8">
            <v>4.3200000000000002E-2</v>
          </cell>
          <cell r="G8">
            <v>4.3400000000000001E-2</v>
          </cell>
          <cell r="H8">
            <v>4.4499999999999998E-2</v>
          </cell>
          <cell r="I8">
            <v>4.5400000000000003E-2</v>
          </cell>
          <cell r="J8">
            <v>4.58E-2</v>
          </cell>
          <cell r="K8">
            <v>4.4299999999999999E-2</v>
          </cell>
          <cell r="L8">
            <v>4.41E-2</v>
          </cell>
          <cell r="M8">
            <v>4.3700000000000003E-2</v>
          </cell>
        </row>
        <row r="9">
          <cell r="B9">
            <v>5.0200000000000002E-2</v>
          </cell>
          <cell r="C9">
            <v>5.0099999999999999E-2</v>
          </cell>
          <cell r="D9">
            <v>4.9700000000000001E-2</v>
          </cell>
          <cell r="E9">
            <v>4.7500000000000001E-2</v>
          </cell>
          <cell r="F9">
            <v>3.6600000000000001E-2</v>
          </cell>
          <cell r="G9">
            <v>4.4200000000000003E-2</v>
          </cell>
          <cell r="H9">
            <v>3.6700000000000003E-2</v>
          </cell>
          <cell r="I9">
            <v>4.2000000000000003E-2</v>
          </cell>
          <cell r="J9">
            <v>4.5100000000000001E-2</v>
          </cell>
          <cell r="K9">
            <v>4.2500000000000003E-2</v>
          </cell>
          <cell r="L9">
            <v>8.0399999999999999E-2</v>
          </cell>
          <cell r="M9">
            <v>4.0099999999999997E-2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4"/>
      <sheetName val="250"/>
      <sheetName val="275"/>
      <sheetName val="295"/>
      <sheetName val="364"/>
      <sheetName val="365"/>
      <sheetName val="452"/>
      <sheetName val="465"/>
      <sheetName val="665"/>
    </sheetNames>
    <sheetDataSet>
      <sheetData sheetId="0" refreshError="1"/>
      <sheetData sheetId="1">
        <row r="2">
          <cell r="B2">
            <v>6.7199999999999996E-2</v>
          </cell>
          <cell r="C2">
            <v>6.9699999999999998E-2</v>
          </cell>
          <cell r="D2">
            <v>6.88E-2</v>
          </cell>
        </row>
        <row r="4">
          <cell r="E4">
            <v>0.19969999999999999</v>
          </cell>
          <cell r="F4">
            <v>0.185</v>
          </cell>
          <cell r="G4">
            <v>0.18609999999999999</v>
          </cell>
          <cell r="H4">
            <v>0.29780000000000001</v>
          </cell>
          <cell r="I4">
            <v>0.29409999999999997</v>
          </cell>
          <cell r="J4">
            <v>0.29899999999999999</v>
          </cell>
          <cell r="K4">
            <v>0.2288</v>
          </cell>
          <cell r="L4">
            <v>0.2288</v>
          </cell>
          <cell r="M4">
            <v>0.2278</v>
          </cell>
        </row>
        <row r="5">
          <cell r="B5">
            <v>0.45729999999999998</v>
          </cell>
          <cell r="C5">
            <v>0.4632</v>
          </cell>
          <cell r="D5">
            <v>0.47139999999999999</v>
          </cell>
          <cell r="E5">
            <v>0.71350000000000002</v>
          </cell>
          <cell r="F5">
            <v>0.58420000000000005</v>
          </cell>
          <cell r="G5">
            <v>0.72399999999999998</v>
          </cell>
          <cell r="H5">
            <v>8.3699999999999997E-2</v>
          </cell>
          <cell r="I5">
            <v>9.0999999999999998E-2</v>
          </cell>
          <cell r="J5">
            <v>8.14E-2</v>
          </cell>
          <cell r="K5">
            <v>7.9500000000000001E-2</v>
          </cell>
          <cell r="L5">
            <v>7.8799999999999995E-2</v>
          </cell>
          <cell r="M5">
            <v>8.0600000000000005E-2</v>
          </cell>
        </row>
      </sheetData>
      <sheetData sheetId="2">
        <row r="2">
          <cell r="B2">
            <v>4.36E-2</v>
          </cell>
          <cell r="C2">
            <v>4.5499999999999999E-2</v>
          </cell>
          <cell r="D2">
            <v>4.53E-2</v>
          </cell>
        </row>
        <row r="4">
          <cell r="E4">
            <v>0.1482</v>
          </cell>
          <cell r="F4">
            <v>0.13070000000000001</v>
          </cell>
          <cell r="G4">
            <v>0.13159999999999999</v>
          </cell>
          <cell r="H4">
            <v>0.22850000000000001</v>
          </cell>
          <cell r="I4">
            <v>0.22509999999999999</v>
          </cell>
          <cell r="J4">
            <v>0.2293</v>
          </cell>
          <cell r="K4">
            <v>0.16969999999999999</v>
          </cell>
          <cell r="L4">
            <v>0.16980000000000001</v>
          </cell>
          <cell r="M4">
            <v>0.16889999999999999</v>
          </cell>
        </row>
        <row r="5">
          <cell r="B5">
            <v>0.36770000000000003</v>
          </cell>
          <cell r="C5">
            <v>0.37159999999999999</v>
          </cell>
          <cell r="D5">
            <v>0.37890000000000001</v>
          </cell>
          <cell r="E5">
            <v>0.58389999999999997</v>
          </cell>
          <cell r="F5">
            <v>0.4758</v>
          </cell>
          <cell r="G5">
            <v>0.59499999999999997</v>
          </cell>
          <cell r="H5">
            <v>5.96E-2</v>
          </cell>
          <cell r="I5">
            <v>6.3399999999999998E-2</v>
          </cell>
          <cell r="J5">
            <v>5.7200000000000001E-2</v>
          </cell>
          <cell r="K5">
            <v>5.62E-2</v>
          </cell>
          <cell r="L5">
            <v>5.57E-2</v>
          </cell>
          <cell r="M5">
            <v>5.7099999999999998E-2</v>
          </cell>
        </row>
      </sheetData>
      <sheetData sheetId="3">
        <row r="2">
          <cell r="B2">
            <v>3.6999999999999998E-2</v>
          </cell>
          <cell r="C2">
            <v>3.8899999999999997E-2</v>
          </cell>
          <cell r="D2">
            <v>3.8199999999999998E-2</v>
          </cell>
        </row>
        <row r="4">
          <cell r="E4">
            <v>0.12609999999999999</v>
          </cell>
          <cell r="F4">
            <v>0.10589999999999999</v>
          </cell>
          <cell r="G4">
            <v>0.1066</v>
          </cell>
          <cell r="H4">
            <v>0.18970000000000001</v>
          </cell>
          <cell r="I4">
            <v>0.18709999999999999</v>
          </cell>
          <cell r="J4">
            <v>0.1918</v>
          </cell>
          <cell r="K4">
            <v>0.13639999999999999</v>
          </cell>
          <cell r="L4">
            <v>0.1361</v>
          </cell>
          <cell r="M4">
            <v>0.1356</v>
          </cell>
        </row>
        <row r="5">
          <cell r="B5">
            <v>0.30599999999999999</v>
          </cell>
          <cell r="C5">
            <v>0.30909999999999999</v>
          </cell>
          <cell r="D5">
            <v>0.31659999999999999</v>
          </cell>
          <cell r="E5">
            <v>0.49170000000000003</v>
          </cell>
          <cell r="F5">
            <v>0.40139999999999998</v>
          </cell>
          <cell r="G5">
            <v>0.50309999999999999</v>
          </cell>
          <cell r="H5">
            <v>5.4699999999999999E-2</v>
          </cell>
          <cell r="I5">
            <v>6.4799999999999996E-2</v>
          </cell>
          <cell r="J5">
            <v>5.1200000000000002E-2</v>
          </cell>
          <cell r="K5">
            <v>4.8800000000000003E-2</v>
          </cell>
          <cell r="L5">
            <v>4.8399999999999999E-2</v>
          </cell>
          <cell r="M5">
            <v>4.9799999999999997E-2</v>
          </cell>
        </row>
      </sheetData>
      <sheetData sheetId="4">
        <row r="2">
          <cell r="B2">
            <v>3.0300000000000001E-2</v>
          </cell>
          <cell r="C2">
            <v>3.3000000000000002E-2</v>
          </cell>
          <cell r="D2">
            <v>3.1300000000000001E-2</v>
          </cell>
        </row>
        <row r="4">
          <cell r="E4">
            <v>8.4099999999999994E-2</v>
          </cell>
          <cell r="F4">
            <v>6.3600000000000004E-2</v>
          </cell>
          <cell r="G4">
            <v>6.4100000000000004E-2</v>
          </cell>
          <cell r="H4">
            <v>0.1056</v>
          </cell>
          <cell r="I4">
            <v>0.1043</v>
          </cell>
          <cell r="J4">
            <v>0.1084</v>
          </cell>
          <cell r="K4">
            <v>6.9699999999999998E-2</v>
          </cell>
          <cell r="L4">
            <v>6.93E-2</v>
          </cell>
          <cell r="M4">
            <v>6.9099999999999995E-2</v>
          </cell>
        </row>
        <row r="5">
          <cell r="B5">
            <v>0.16689999999999999</v>
          </cell>
          <cell r="C5">
            <v>0.1671</v>
          </cell>
          <cell r="D5">
            <v>0.1734</v>
          </cell>
          <cell r="E5">
            <v>0.25490000000000002</v>
          </cell>
          <cell r="F5">
            <v>0.2094</v>
          </cell>
          <cell r="G5">
            <v>0.2581</v>
          </cell>
          <cell r="H5">
            <v>5.1900000000000002E-2</v>
          </cell>
          <cell r="I5">
            <v>6.8500000000000005E-2</v>
          </cell>
          <cell r="J5">
            <v>4.5199999999999997E-2</v>
          </cell>
          <cell r="K5">
            <v>4.1099999999999998E-2</v>
          </cell>
          <cell r="L5">
            <v>4.0800000000000003E-2</v>
          </cell>
          <cell r="M5">
            <v>4.2099999999999999E-2</v>
          </cell>
        </row>
      </sheetData>
      <sheetData sheetId="5">
        <row r="2">
          <cell r="B2">
            <v>3.04E-2</v>
          </cell>
          <cell r="C2">
            <v>3.2899999999999999E-2</v>
          </cell>
          <cell r="D2">
            <v>3.1399999999999997E-2</v>
          </cell>
        </row>
        <row r="4">
          <cell r="E4">
            <v>8.3599999999999994E-2</v>
          </cell>
          <cell r="F4">
            <v>6.3100000000000003E-2</v>
          </cell>
          <cell r="G4">
            <v>6.3799999999999996E-2</v>
          </cell>
          <cell r="H4">
            <v>0.1046</v>
          </cell>
          <cell r="I4">
            <v>0.1033</v>
          </cell>
          <cell r="J4">
            <v>0.1074</v>
          </cell>
          <cell r="K4">
            <v>6.9400000000000003E-2</v>
          </cell>
          <cell r="L4">
            <v>6.9099999999999995E-2</v>
          </cell>
          <cell r="M4">
            <v>6.8699999999999997E-2</v>
          </cell>
        </row>
        <row r="5">
          <cell r="B5">
            <v>0.1653</v>
          </cell>
          <cell r="C5">
            <v>0.16550000000000001</v>
          </cell>
          <cell r="D5">
            <v>0.17199999999999999</v>
          </cell>
          <cell r="E5">
            <v>0.25209999999999999</v>
          </cell>
          <cell r="F5">
            <v>0.20730000000000001</v>
          </cell>
          <cell r="G5">
            <v>0.25519999999999998</v>
          </cell>
          <cell r="H5">
            <v>5.1700000000000003E-2</v>
          </cell>
          <cell r="I5">
            <v>6.8000000000000005E-2</v>
          </cell>
          <cell r="J5">
            <v>4.5100000000000001E-2</v>
          </cell>
          <cell r="K5">
            <v>4.1099999999999998E-2</v>
          </cell>
          <cell r="L5">
            <v>4.0800000000000003E-2</v>
          </cell>
          <cell r="M5">
            <v>4.2099999999999999E-2</v>
          </cell>
        </row>
      </sheetData>
      <sheetData sheetId="6">
        <row r="2">
          <cell r="B2">
            <v>2.81E-2</v>
          </cell>
          <cell r="C2">
            <v>2.92E-2</v>
          </cell>
          <cell r="D2">
            <v>2.9399999999999999E-2</v>
          </cell>
        </row>
        <row r="4">
          <cell r="E4">
            <v>6.0100000000000001E-2</v>
          </cell>
          <cell r="F4">
            <v>3.9100000000000003E-2</v>
          </cell>
          <cell r="G4">
            <v>3.9399999999999998E-2</v>
          </cell>
          <cell r="H4">
            <v>5.3900000000000003E-2</v>
          </cell>
          <cell r="I4">
            <v>5.2900000000000003E-2</v>
          </cell>
          <cell r="J4">
            <v>5.4199999999999998E-2</v>
          </cell>
          <cell r="K4">
            <v>4.1700000000000001E-2</v>
          </cell>
          <cell r="L4">
            <v>4.1200000000000001E-2</v>
          </cell>
          <cell r="M4">
            <v>4.07E-2</v>
          </cell>
        </row>
        <row r="5">
          <cell r="B5">
            <v>7.22E-2</v>
          </cell>
          <cell r="C5">
            <v>6.9599999999999995E-2</v>
          </cell>
          <cell r="D5">
            <v>7.2599999999999998E-2</v>
          </cell>
          <cell r="E5">
            <v>8.8800000000000004E-2</v>
          </cell>
          <cell r="F5">
            <v>7.6399999999999996E-2</v>
          </cell>
          <cell r="G5">
            <v>8.7099999999999997E-2</v>
          </cell>
          <cell r="H5">
            <v>3.9399999999999998E-2</v>
          </cell>
          <cell r="I5">
            <v>3.6200000000000003E-2</v>
          </cell>
          <cell r="J5">
            <v>3.85E-2</v>
          </cell>
          <cell r="K5">
            <v>3.8600000000000002E-2</v>
          </cell>
          <cell r="L5">
            <v>3.85E-2</v>
          </cell>
          <cell r="M5">
            <v>3.8899999999999997E-2</v>
          </cell>
        </row>
      </sheetData>
      <sheetData sheetId="7">
        <row r="2">
          <cell r="B2">
            <v>2.8000000000000001E-2</v>
          </cell>
          <cell r="C2">
            <v>2.87E-2</v>
          </cell>
          <cell r="D2">
            <v>2.93E-2</v>
          </cell>
        </row>
        <row r="4">
          <cell r="E4">
            <v>5.9299999999999999E-2</v>
          </cell>
          <cell r="F4">
            <v>3.7600000000000001E-2</v>
          </cell>
          <cell r="G4">
            <v>3.7999999999999999E-2</v>
          </cell>
          <cell r="H4">
            <v>5.1499999999999997E-2</v>
          </cell>
          <cell r="I4">
            <v>5.0299999999999997E-2</v>
          </cell>
          <cell r="J4">
            <v>5.1400000000000001E-2</v>
          </cell>
          <cell r="K4">
            <v>4.02E-2</v>
          </cell>
          <cell r="L4">
            <v>3.9800000000000002E-2</v>
          </cell>
          <cell r="M4">
            <v>3.9399999999999998E-2</v>
          </cell>
        </row>
        <row r="5">
          <cell r="B5">
            <v>6.8500000000000005E-2</v>
          </cell>
          <cell r="C5">
            <v>6.59E-2</v>
          </cell>
          <cell r="D5">
            <v>6.8400000000000002E-2</v>
          </cell>
          <cell r="E5">
            <v>8.3900000000000002E-2</v>
          </cell>
          <cell r="F5">
            <v>7.2499999999999995E-2</v>
          </cell>
          <cell r="G5">
            <v>8.1600000000000006E-2</v>
          </cell>
          <cell r="H5">
            <v>3.9100000000000003E-2</v>
          </cell>
          <cell r="I5">
            <v>3.5900000000000001E-2</v>
          </cell>
          <cell r="J5">
            <v>3.8199999999999998E-2</v>
          </cell>
          <cell r="K5">
            <v>3.8300000000000001E-2</v>
          </cell>
          <cell r="L5">
            <v>3.8300000000000001E-2</v>
          </cell>
          <cell r="M5">
            <v>3.8600000000000002E-2</v>
          </cell>
        </row>
      </sheetData>
      <sheetData sheetId="8">
        <row r="2">
          <cell r="B2">
            <v>2.8199999999999999E-2</v>
          </cell>
          <cell r="C2">
            <v>2.9499999999999998E-2</v>
          </cell>
          <cell r="D2">
            <v>2.93E-2</v>
          </cell>
        </row>
        <row r="4">
          <cell r="E4">
            <v>4.8599999999999997E-2</v>
          </cell>
          <cell r="F4">
            <v>3.0200000000000001E-2</v>
          </cell>
          <cell r="G4">
            <v>3.0599999999999999E-2</v>
          </cell>
          <cell r="H4">
            <v>3.5099999999999999E-2</v>
          </cell>
          <cell r="I4">
            <v>3.4000000000000002E-2</v>
          </cell>
          <cell r="J4">
            <v>3.5200000000000002E-2</v>
          </cell>
          <cell r="K4">
            <v>3.2300000000000002E-2</v>
          </cell>
          <cell r="L4">
            <v>3.2199999999999999E-2</v>
          </cell>
          <cell r="M4">
            <v>3.1699999999999999E-2</v>
          </cell>
        </row>
        <row r="5">
          <cell r="B5">
            <v>4.0800000000000003E-2</v>
          </cell>
          <cell r="C5">
            <v>3.78E-2</v>
          </cell>
          <cell r="D5">
            <v>3.9300000000000002E-2</v>
          </cell>
          <cell r="E5">
            <v>4.3099999999999999E-2</v>
          </cell>
          <cell r="F5">
            <v>3.9699999999999999E-2</v>
          </cell>
          <cell r="G5">
            <v>3.8800000000000001E-2</v>
          </cell>
          <cell r="H5">
            <v>3.7499999999999999E-2</v>
          </cell>
          <cell r="I5">
            <v>3.4599999999999999E-2</v>
          </cell>
          <cell r="J5">
            <v>3.6900000000000002E-2</v>
          </cell>
          <cell r="K5">
            <v>3.6700000000000003E-2</v>
          </cell>
          <cell r="L5">
            <v>3.6799999999999999E-2</v>
          </cell>
          <cell r="M5">
            <v>3.6900000000000002E-2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B59-1988-4B18-A3D0-9CF695306E65}">
  <dimension ref="A1:AG55"/>
  <sheetViews>
    <sheetView zoomScale="70" zoomScaleNormal="70" workbookViewId="0">
      <selection activeCell="L1" sqref="L1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254</v>
      </c>
      <c r="F2" s="10">
        <v>5</v>
      </c>
      <c r="G2" s="10">
        <v>3</v>
      </c>
      <c r="H2" s="10">
        <v>360</v>
      </c>
      <c r="I2" s="10">
        <v>2.8661000728607178</v>
      </c>
      <c r="J2" s="10">
        <v>2.86080002784729</v>
      </c>
      <c r="K2" s="10">
        <v>2.8631999492645264</v>
      </c>
      <c r="L2" s="10">
        <f>AVERAGE(I2:K2)</f>
        <v>2.8633666833241782</v>
      </c>
      <c r="M2" s="10">
        <f>STDEV(I2:K2)</f>
        <v>2.6539535548076192E-3</v>
      </c>
      <c r="N2" s="10">
        <f>M2/L2 * 100</f>
        <v>9.2686471846719812E-2</v>
      </c>
      <c r="O2" s="10">
        <f>VAR(I2:K2)</f>
        <v>7.0434694710759986E-6</v>
      </c>
      <c r="P2" s="10">
        <f>M2/SQRT(3)</f>
        <v>1.5322607992849433E-3</v>
      </c>
      <c r="Q2" s="10">
        <f t="shared" ref="Q2:Q19" si="0">L2-$Z$2</f>
        <v>2.7902833484113216</v>
      </c>
      <c r="R2" s="11"/>
      <c r="U2" s="1" t="s">
        <v>24</v>
      </c>
      <c r="V2" s="1">
        <v>254</v>
      </c>
      <c r="W2" s="1">
        <v>5</v>
      </c>
      <c r="X2" s="1">
        <v>6.8300001323223114E-2</v>
      </c>
      <c r="Y2" s="1"/>
      <c r="Z2" s="4">
        <f>AVERAGE(X2:X7)</f>
        <v>7.3083334912856415E-2</v>
      </c>
      <c r="AA2" s="1">
        <f>STDEV(X2:X7)</f>
        <v>5.7499258764648741E-3</v>
      </c>
      <c r="AB2" s="1">
        <f>AA2/Z2 * 100</f>
        <v>7.8676293074488299</v>
      </c>
      <c r="AC2" s="1">
        <f>VAR(X2:X7)</f>
        <v>3.3061647584840347E-5</v>
      </c>
      <c r="AD2" s="1">
        <f>COUNT(X2:X7)</f>
        <v>6</v>
      </c>
      <c r="AE2" s="1">
        <f>AA2/SQRT(AD2)</f>
        <v>2.3473974093607144E-3</v>
      </c>
      <c r="AF2" s="1">
        <f>$Z$2+3*$AA$2</f>
        <v>9.0333112542251043E-2</v>
      </c>
      <c r="AG2" s="1">
        <f>$Z$2+10*$AA$2</f>
        <v>0.13058259367750516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254</v>
      </c>
      <c r="F3" s="1">
        <v>5</v>
      </c>
      <c r="G3" s="1">
        <v>3</v>
      </c>
      <c r="H3" s="1">
        <v>360</v>
      </c>
      <c r="I3" s="1">
        <v>3.8396999835968018</v>
      </c>
      <c r="J3" s="1">
        <v>3.8668999671936035</v>
      </c>
      <c r="K3" s="1">
        <v>3.9282000064849854</v>
      </c>
      <c r="L3" s="1">
        <f t="shared" ref="L3:L19" si="1">AVERAGE(I3:K3)</f>
        <v>3.8782666524251304</v>
      </c>
      <c r="M3" s="1">
        <f t="shared" ref="M3:M19" si="2">STDEV(I3:K3)</f>
        <v>4.5331718064360961E-2</v>
      </c>
      <c r="N3" s="1">
        <f t="shared" ref="N3:N19" si="3">M3/L3 * 100</f>
        <v>1.1688654269302099</v>
      </c>
      <c r="O3" s="1">
        <f t="shared" ref="O3:O19" si="4">VAR(I3:K3)</f>
        <v>2.05496466266671E-3</v>
      </c>
      <c r="P3" s="1">
        <f t="shared" ref="P3:P19" si="5">M3/SQRT(3)</f>
        <v>2.6172279627287024E-2</v>
      </c>
      <c r="Q3" s="1">
        <f t="shared" si="0"/>
        <v>3.8051833175122738</v>
      </c>
      <c r="R3" s="13"/>
      <c r="U3" s="1" t="s">
        <v>24</v>
      </c>
      <c r="V3" s="1">
        <v>254</v>
      </c>
      <c r="W3" s="1">
        <v>5</v>
      </c>
      <c r="X3" s="1">
        <v>6.8400003015995026E-2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254</v>
      </c>
      <c r="F4" s="1">
        <v>5</v>
      </c>
      <c r="G4" s="1">
        <v>3</v>
      </c>
      <c r="H4" s="1">
        <v>360</v>
      </c>
      <c r="I4" s="1">
        <v>2.1700000762939453</v>
      </c>
      <c r="J4" s="1">
        <v>2.1695001125335693</v>
      </c>
      <c r="K4" s="1">
        <v>2.1568999290466309</v>
      </c>
      <c r="L4" s="1">
        <f t="shared" si="1"/>
        <v>2.1654667059580484</v>
      </c>
      <c r="M4" s="1">
        <f t="shared" si="2"/>
        <v>7.4232567602044545E-3</v>
      </c>
      <c r="N4" s="1">
        <f t="shared" si="3"/>
        <v>0.3428017036595466</v>
      </c>
      <c r="O4" s="1">
        <f t="shared" si="4"/>
        <v>5.5104740927921135E-5</v>
      </c>
      <c r="P4" s="1">
        <f t="shared" si="5"/>
        <v>4.2858192887677516E-3</v>
      </c>
      <c r="Q4" s="1">
        <f t="shared" si="0"/>
        <v>2.0923833710451918</v>
      </c>
      <c r="R4" s="13"/>
      <c r="U4" s="1" t="s">
        <v>24</v>
      </c>
      <c r="V4" s="1">
        <v>254</v>
      </c>
      <c r="W4" s="1">
        <v>5</v>
      </c>
      <c r="X4" s="1">
        <v>7.0200003683567047E-2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254</v>
      </c>
      <c r="F5" s="1">
        <v>5</v>
      </c>
      <c r="G5" s="1">
        <v>3</v>
      </c>
      <c r="H5" s="1">
        <v>360</v>
      </c>
      <c r="I5" s="1">
        <v>0.93330001831054688</v>
      </c>
      <c r="J5" s="1">
        <v>0.92869997024536133</v>
      </c>
      <c r="K5" s="1">
        <v>0.94779998064041138</v>
      </c>
      <c r="L5" s="1">
        <f t="shared" si="1"/>
        <v>0.93659998973210656</v>
      </c>
      <c r="M5" s="1">
        <f t="shared" si="2"/>
        <v>9.9684481144302391E-3</v>
      </c>
      <c r="N5" s="1">
        <f t="shared" si="3"/>
        <v>1.0643228938408904</v>
      </c>
      <c r="O5" s="1">
        <f t="shared" si="4"/>
        <v>9.9369957810087797E-5</v>
      </c>
      <c r="P5" s="1">
        <f t="shared" si="5"/>
        <v>5.7552862022691165E-3</v>
      </c>
      <c r="Q5" s="1">
        <f t="shared" si="0"/>
        <v>0.86351665481925011</v>
      </c>
      <c r="R5" s="13"/>
      <c r="U5" s="1" t="s">
        <v>24</v>
      </c>
      <c r="V5" s="1">
        <v>254</v>
      </c>
      <c r="W5" s="1">
        <v>5</v>
      </c>
      <c r="X5" s="1">
        <v>7.3100000619888306E-2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254</v>
      </c>
      <c r="F6" s="1">
        <v>5</v>
      </c>
      <c r="G6" s="1">
        <v>3</v>
      </c>
      <c r="H6" s="1">
        <v>360</v>
      </c>
      <c r="I6" s="1">
        <v>0.8629000186920166</v>
      </c>
      <c r="J6" s="1">
        <v>0.85820001363754272</v>
      </c>
      <c r="K6" s="1">
        <v>0.86080002784729004</v>
      </c>
      <c r="L6" s="1">
        <f t="shared" si="1"/>
        <v>0.86063335339228308</v>
      </c>
      <c r="M6" s="1">
        <f t="shared" si="2"/>
        <v>2.354431387508221E-3</v>
      </c>
      <c r="N6" s="1">
        <f t="shared" si="3"/>
        <v>0.27356961919125777</v>
      </c>
      <c r="O6" s="1">
        <f t="shared" si="4"/>
        <v>5.5433471584838872E-6</v>
      </c>
      <c r="P6" s="1">
        <f t="shared" si="5"/>
        <v>1.3593315953663756E-3</v>
      </c>
      <c r="Q6" s="1">
        <f t="shared" si="0"/>
        <v>0.78755001847942663</v>
      </c>
      <c r="R6" s="13"/>
      <c r="U6" s="1" t="s">
        <v>24</v>
      </c>
      <c r="V6" s="1">
        <v>254</v>
      </c>
      <c r="W6" s="1">
        <v>5</v>
      </c>
      <c r="X6" s="1">
        <v>7.5000002980232239E-2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254</v>
      </c>
      <c r="F7" s="1">
        <v>5</v>
      </c>
      <c r="G7" s="1">
        <v>3</v>
      </c>
      <c r="H7" s="1">
        <v>360</v>
      </c>
      <c r="I7" s="1">
        <v>1.7430000305175781</v>
      </c>
      <c r="J7" s="1">
        <v>1.7623000144958496</v>
      </c>
      <c r="K7" s="1">
        <v>1.3968000411987305</v>
      </c>
      <c r="L7" s="1">
        <f t="shared" si="1"/>
        <v>1.6340333620707195</v>
      </c>
      <c r="M7" s="1">
        <f t="shared" si="2"/>
        <v>0.20567658773996161</v>
      </c>
      <c r="N7" s="1">
        <f t="shared" si="3"/>
        <v>12.587049476108561</v>
      </c>
      <c r="O7" s="1">
        <f t="shared" si="4"/>
        <v>4.2302858744354133E-2</v>
      </c>
      <c r="P7" s="1">
        <f t="shared" si="5"/>
        <v>0.11874743329767053</v>
      </c>
      <c r="Q7" s="1">
        <f t="shared" si="0"/>
        <v>1.5609500271578631</v>
      </c>
      <c r="R7" s="13" t="s">
        <v>25</v>
      </c>
      <c r="U7" s="1" t="s">
        <v>24</v>
      </c>
      <c r="V7" s="1">
        <v>254</v>
      </c>
      <c r="W7" s="1">
        <v>5</v>
      </c>
      <c r="X7" s="1">
        <v>8.3499997854232788E-2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254</v>
      </c>
      <c r="F8" s="1">
        <v>5</v>
      </c>
      <c r="G8" s="1">
        <v>3</v>
      </c>
      <c r="H8" s="1">
        <v>360</v>
      </c>
      <c r="I8" s="1">
        <v>1.2716000080108643</v>
      </c>
      <c r="J8" s="1">
        <v>1.2580000162124634</v>
      </c>
      <c r="K8" s="1">
        <v>1.2569999694824219</v>
      </c>
      <c r="L8" s="1">
        <f t="shared" si="1"/>
        <v>1.2621999979019165</v>
      </c>
      <c r="M8" s="1">
        <f t="shared" si="2"/>
        <v>8.155989572198253E-3</v>
      </c>
      <c r="N8" s="1">
        <f t="shared" si="3"/>
        <v>0.64617252303561179</v>
      </c>
      <c r="O8" s="1">
        <f t="shared" si="4"/>
        <v>6.6520165901806649E-5</v>
      </c>
      <c r="P8" s="1">
        <f t="shared" si="5"/>
        <v>4.7088627750164419E-3</v>
      </c>
      <c r="Q8" s="1">
        <f t="shared" si="0"/>
        <v>1.1891166629890602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254</v>
      </c>
      <c r="F9" s="1">
        <v>5</v>
      </c>
      <c r="G9" s="1">
        <v>3</v>
      </c>
      <c r="H9" s="1">
        <v>360</v>
      </c>
      <c r="I9" s="1">
        <v>1.8566999435424805</v>
      </c>
      <c r="J9" s="1">
        <v>1.8578000068664551</v>
      </c>
      <c r="K9" s="1">
        <v>1.8696000576019287</v>
      </c>
      <c r="L9" s="1">
        <f t="shared" si="1"/>
        <v>1.8613666693369548</v>
      </c>
      <c r="M9" s="1">
        <f t="shared" si="2"/>
        <v>7.1515065944559326E-3</v>
      </c>
      <c r="N9" s="1">
        <f t="shared" si="3"/>
        <v>0.38420729844718882</v>
      </c>
      <c r="O9" s="1">
        <f t="shared" si="4"/>
        <v>5.1144046570546685E-5</v>
      </c>
      <c r="P9" s="1">
        <f t="shared" si="5"/>
        <v>4.1289242574205172E-3</v>
      </c>
      <c r="Q9" s="1">
        <f t="shared" si="0"/>
        <v>1.7882833344240985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254</v>
      </c>
      <c r="F10" s="1">
        <v>5</v>
      </c>
      <c r="G10" s="1">
        <v>3</v>
      </c>
      <c r="H10" s="1">
        <v>360</v>
      </c>
      <c r="I10" s="1">
        <v>3.9145998954772949</v>
      </c>
      <c r="J10" s="1">
        <v>3.8603999614715576</v>
      </c>
      <c r="K10" s="1">
        <v>3.8729000091552734</v>
      </c>
      <c r="L10" s="1">
        <f t="shared" si="1"/>
        <v>3.8826332887013755</v>
      </c>
      <c r="M10" s="1">
        <f t="shared" si="2"/>
        <v>2.8380640577663038E-2</v>
      </c>
      <c r="N10" s="1">
        <f t="shared" si="3"/>
        <v>0.73096371630696833</v>
      </c>
      <c r="O10" s="1">
        <f t="shared" si="4"/>
        <v>8.0546075959849373E-4</v>
      </c>
      <c r="P10" s="1">
        <f t="shared" si="5"/>
        <v>1.638557047728777E-2</v>
      </c>
      <c r="Q10" s="1">
        <f t="shared" si="0"/>
        <v>3.8095499537885189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254</v>
      </c>
      <c r="F11" s="1">
        <v>5</v>
      </c>
      <c r="G11" s="1">
        <v>3</v>
      </c>
      <c r="H11" s="1">
        <v>360</v>
      </c>
      <c r="I11" s="1">
        <v>1.4925999641418457</v>
      </c>
      <c r="J11" s="1">
        <v>1.4983999729156494</v>
      </c>
      <c r="K11" s="1">
        <v>1.503000020980835</v>
      </c>
      <c r="L11" s="1">
        <f t="shared" si="1"/>
        <v>1.4979999860127766</v>
      </c>
      <c r="M11" s="1">
        <f t="shared" si="2"/>
        <v>5.2115532910452034E-3</v>
      </c>
      <c r="N11" s="1">
        <f t="shared" si="3"/>
        <v>0.34790075698977702</v>
      </c>
      <c r="O11" s="1">
        <f t="shared" si="4"/>
        <v>2.7160287705404094E-5</v>
      </c>
      <c r="P11" s="1">
        <f t="shared" si="5"/>
        <v>3.0088916954810283E-3</v>
      </c>
      <c r="Q11" s="1">
        <f t="shared" si="0"/>
        <v>1.4249166510999203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254</v>
      </c>
      <c r="F12" s="1">
        <v>5</v>
      </c>
      <c r="G12" s="1">
        <v>3</v>
      </c>
      <c r="H12" s="1">
        <v>360</v>
      </c>
      <c r="I12" s="1">
        <v>1.8371000289916992</v>
      </c>
      <c r="J12" s="1">
        <v>1.8438999652862549</v>
      </c>
      <c r="K12" s="1">
        <v>1.8235000371932983</v>
      </c>
      <c r="L12" s="1">
        <f t="shared" si="1"/>
        <v>1.8348333438237507</v>
      </c>
      <c r="M12" s="1">
        <f t="shared" si="2"/>
        <v>1.0387139297583206E-2</v>
      </c>
      <c r="N12" s="1">
        <f t="shared" si="3"/>
        <v>0.56610805185917568</v>
      </c>
      <c r="O12" s="1">
        <f t="shared" si="4"/>
        <v>1.0789266278739736E-4</v>
      </c>
      <c r="P12" s="1">
        <f t="shared" si="5"/>
        <v>5.9970176695698044E-3</v>
      </c>
      <c r="Q12" s="1">
        <f t="shared" si="0"/>
        <v>1.7617500089108944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254</v>
      </c>
      <c r="F13" s="1">
        <v>5</v>
      </c>
      <c r="G13" s="1">
        <v>3</v>
      </c>
      <c r="H13" s="1">
        <v>360</v>
      </c>
      <c r="I13" s="1">
        <v>1.9696999788284302</v>
      </c>
      <c r="J13" s="1">
        <v>1.9880000352859497</v>
      </c>
      <c r="K13" s="1">
        <v>1.9724999666213989</v>
      </c>
      <c r="L13" s="1">
        <f t="shared" si="1"/>
        <v>1.9767333269119263</v>
      </c>
      <c r="M13" s="1">
        <f t="shared" si="2"/>
        <v>9.8571811943963424E-3</v>
      </c>
      <c r="N13" s="1">
        <f t="shared" si="3"/>
        <v>0.49866014096070993</v>
      </c>
      <c r="O13" s="1">
        <f t="shared" si="4"/>
        <v>9.7164021099160891E-5</v>
      </c>
      <c r="P13" s="1">
        <f t="shared" si="5"/>
        <v>5.6910462160356451E-3</v>
      </c>
      <c r="Q13" s="1">
        <f t="shared" si="0"/>
        <v>1.9036499919990699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254</v>
      </c>
      <c r="F14" s="1">
        <v>5</v>
      </c>
      <c r="G14" s="1">
        <v>3</v>
      </c>
      <c r="H14" s="1">
        <v>360</v>
      </c>
      <c r="I14" s="1">
        <v>1.3796999454498291</v>
      </c>
      <c r="J14" s="1">
        <v>1.3565000295639038</v>
      </c>
      <c r="K14" s="1">
        <v>1.3616000413894653</v>
      </c>
      <c r="L14" s="1">
        <f t="shared" si="1"/>
        <v>1.3659333388010662</v>
      </c>
      <c r="M14" s="1">
        <f t="shared" si="2"/>
        <v>1.2191887635700284E-2</v>
      </c>
      <c r="N14" s="1">
        <f t="shared" si="3"/>
        <v>0.8925682747008421</v>
      </c>
      <c r="O14" s="1">
        <f t="shared" si="4"/>
        <v>1.4864212412154149E-4</v>
      </c>
      <c r="P14" s="1">
        <f t="shared" si="5"/>
        <v>7.0389896084012294E-3</v>
      </c>
      <c r="Q14" s="1">
        <f t="shared" si="0"/>
        <v>1.2928500038882098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254</v>
      </c>
      <c r="F15" s="1">
        <v>5</v>
      </c>
      <c r="G15" s="1">
        <v>3</v>
      </c>
      <c r="H15" s="1">
        <v>360</v>
      </c>
      <c r="I15" s="1">
        <v>3.1682999134063721</v>
      </c>
      <c r="J15" s="1">
        <v>3.1758999824523926</v>
      </c>
      <c r="K15" s="1">
        <v>3.1438000202178955</v>
      </c>
      <c r="L15" s="1">
        <f t="shared" si="1"/>
        <v>3.1626666386922202</v>
      </c>
      <c r="M15" s="1">
        <f t="shared" si="2"/>
        <v>1.6775047894651833E-2</v>
      </c>
      <c r="N15" s="1">
        <f t="shared" si="3"/>
        <v>0.5304083487467528</v>
      </c>
      <c r="O15" s="1">
        <f t="shared" si="4"/>
        <v>2.814022318678629E-4</v>
      </c>
      <c r="P15" s="1">
        <f t="shared" si="5"/>
        <v>9.6850784176461015E-3</v>
      </c>
      <c r="Q15" s="1">
        <f t="shared" si="0"/>
        <v>3.0895833037793636</v>
      </c>
      <c r="R15" s="13"/>
      <c r="U15" s="1" t="s">
        <v>28</v>
      </c>
      <c r="V15" s="1">
        <v>254</v>
      </c>
      <c r="W15" s="1">
        <v>5</v>
      </c>
      <c r="X15">
        <v>6.2799999999999995E-2</v>
      </c>
      <c r="Y15" s="1"/>
      <c r="Z15" s="4">
        <f>AVERAGE(X15:X23)</f>
        <v>7.2966666666666666E-2</v>
      </c>
      <c r="AA15" s="1">
        <f>STDEV(X15:X23)</f>
        <v>7.1079181199560819E-3</v>
      </c>
      <c r="AB15" s="1">
        <f>AA15/Z15 * 100</f>
        <v>9.7413222292682722</v>
      </c>
      <c r="AC15" s="1">
        <f>VAR(X15:X23)</f>
        <v>5.0522500000000003E-5</v>
      </c>
      <c r="AD15" s="1">
        <f>COUNT(X15:X23)</f>
        <v>9</v>
      </c>
      <c r="AE15" s="1">
        <f>AA15/SQRT(AD15)</f>
        <v>2.3693060399853608E-3</v>
      </c>
      <c r="AF15" s="1">
        <f>$Z$15+3*$AA$15</f>
        <v>9.4290421026534912E-2</v>
      </c>
      <c r="AG15" s="1">
        <f>$Z$15+10*$AA$15</f>
        <v>0.14404584786622748</v>
      </c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254</v>
      </c>
      <c r="F16" s="1">
        <v>5</v>
      </c>
      <c r="G16" s="1">
        <v>3</v>
      </c>
      <c r="H16" s="1">
        <v>360</v>
      </c>
      <c r="I16" s="1">
        <v>2.336899995803833</v>
      </c>
      <c r="J16" s="1">
        <v>2.3269000053405762</v>
      </c>
      <c r="K16" s="1">
        <v>2.3036999702453613</v>
      </c>
      <c r="L16" s="1">
        <f t="shared" si="1"/>
        <v>2.3224999904632568</v>
      </c>
      <c r="M16" s="1">
        <f t="shared" si="2"/>
        <v>1.7031750422703676E-2</v>
      </c>
      <c r="N16" s="1">
        <f t="shared" si="3"/>
        <v>0.73333694263251392</v>
      </c>
      <c r="O16" s="1">
        <f t="shared" si="4"/>
        <v>2.9008052246126681E-4</v>
      </c>
      <c r="P16" s="1">
        <f t="shared" si="5"/>
        <v>9.8332856913184909E-3</v>
      </c>
      <c r="Q16" s="1">
        <f t="shared" si="0"/>
        <v>2.2494166555504003</v>
      </c>
      <c r="R16" s="13"/>
      <c r="U16" s="1" t="s">
        <v>28</v>
      </c>
      <c r="V16" s="1">
        <v>254</v>
      </c>
      <c r="W16" s="1">
        <v>5</v>
      </c>
      <c r="X16">
        <v>6.4899999999999999E-2</v>
      </c>
      <c r="Y16" s="1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254</v>
      </c>
      <c r="F17" s="1">
        <v>5</v>
      </c>
      <c r="G17" s="1">
        <v>3</v>
      </c>
      <c r="H17" s="1">
        <v>360</v>
      </c>
      <c r="I17" s="1">
        <v>0.47999998927116394</v>
      </c>
      <c r="J17" s="1">
        <v>0.48159998655319214</v>
      </c>
      <c r="K17" s="1">
        <v>0.47720000147819519</v>
      </c>
      <c r="L17" s="1">
        <f t="shared" si="1"/>
        <v>0.47959999243418378</v>
      </c>
      <c r="M17" s="1">
        <f t="shared" si="2"/>
        <v>2.2270979473845757E-3</v>
      </c>
      <c r="N17" s="1">
        <f t="shared" si="3"/>
        <v>0.46436571778933117</v>
      </c>
      <c r="O17" s="1">
        <f t="shared" si="4"/>
        <v>4.9599652672445895E-6</v>
      </c>
      <c r="P17" s="1">
        <f t="shared" si="5"/>
        <v>1.2858155994341478E-3</v>
      </c>
      <c r="Q17" s="1">
        <f t="shared" si="0"/>
        <v>0.40651665752132737</v>
      </c>
      <c r="R17" s="13"/>
      <c r="U17" s="1" t="s">
        <v>28</v>
      </c>
      <c r="V17" s="1">
        <v>254</v>
      </c>
      <c r="W17" s="1">
        <v>5</v>
      </c>
      <c r="X17">
        <v>6.4399999999999999E-2</v>
      </c>
      <c r="Y17" s="1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254</v>
      </c>
      <c r="F18" s="1">
        <v>5</v>
      </c>
      <c r="G18" s="1">
        <v>3</v>
      </c>
      <c r="H18" s="1">
        <v>360</v>
      </c>
      <c r="I18" s="1">
        <v>0.79589998722076416</v>
      </c>
      <c r="J18" s="1">
        <v>0.79400002956390381</v>
      </c>
      <c r="K18" s="1">
        <v>0.79509997367858887</v>
      </c>
      <c r="L18" s="1">
        <f t="shared" si="1"/>
        <v>0.79499999682108557</v>
      </c>
      <c r="M18" s="1">
        <f t="shared" si="2"/>
        <v>9.5391629794900712E-4</v>
      </c>
      <c r="N18" s="1">
        <f t="shared" si="3"/>
        <v>0.11998947191992074</v>
      </c>
      <c r="O18" s="1">
        <f t="shared" si="4"/>
        <v>9.0995630349273893E-7</v>
      </c>
      <c r="P18" s="1">
        <f t="shared" si="5"/>
        <v>5.507438314052306E-4</v>
      </c>
      <c r="Q18" s="1">
        <f t="shared" si="0"/>
        <v>0.72191666190822912</v>
      </c>
      <c r="R18" s="13"/>
      <c r="U18" s="1" t="s">
        <v>28</v>
      </c>
      <c r="V18" s="1">
        <v>254</v>
      </c>
      <c r="W18" s="1">
        <v>5</v>
      </c>
      <c r="X18">
        <v>7.8799999999999995E-2</v>
      </c>
      <c r="Y18" s="1"/>
    </row>
    <row r="19" spans="1:33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254</v>
      </c>
      <c r="F19" s="15">
        <v>5</v>
      </c>
      <c r="G19" s="15">
        <v>3</v>
      </c>
      <c r="H19" s="15">
        <v>360</v>
      </c>
      <c r="I19" s="15">
        <v>1.2793999910354614</v>
      </c>
      <c r="J19" s="15">
        <v>1.2683999538421631</v>
      </c>
      <c r="K19" s="15">
        <v>1.2736999988555908</v>
      </c>
      <c r="L19" s="15">
        <f t="shared" si="1"/>
        <v>1.2738333145777385</v>
      </c>
      <c r="M19" s="15">
        <f t="shared" si="2"/>
        <v>5.5012302601159593E-3</v>
      </c>
      <c r="N19" s="15">
        <f t="shared" si="3"/>
        <v>0.43186421623299714</v>
      </c>
      <c r="O19" s="15">
        <f t="shared" si="4"/>
        <v>3.026353437481551E-5</v>
      </c>
      <c r="P19" s="15">
        <f t="shared" si="5"/>
        <v>3.1761367715520644E-3</v>
      </c>
      <c r="Q19" s="15">
        <f t="shared" si="0"/>
        <v>1.2007499796648822</v>
      </c>
      <c r="R19" s="16"/>
      <c r="U19" s="1" t="s">
        <v>28</v>
      </c>
      <c r="V19" s="1">
        <v>254</v>
      </c>
      <c r="W19" s="1">
        <v>5</v>
      </c>
      <c r="X19">
        <v>8.2699999999999996E-2</v>
      </c>
      <c r="Y19" s="1"/>
    </row>
    <row r="20" spans="1:33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254</v>
      </c>
      <c r="F20" s="10">
        <v>5</v>
      </c>
      <c r="G20" s="10"/>
      <c r="H20" s="10">
        <v>340</v>
      </c>
      <c r="I20" s="10">
        <v>0.18920000000000001</v>
      </c>
      <c r="J20" s="10">
        <v>0.17430000000000001</v>
      </c>
      <c r="K20" s="10">
        <v>0.1754</v>
      </c>
      <c r="L20" s="10">
        <f t="shared" ref="L20:L24" si="6">AVERAGE(I20:K20)</f>
        <v>0.17963333333333334</v>
      </c>
      <c r="M20" s="10">
        <f t="shared" ref="M20:M24" si="7">STDEV(I20:K20)</f>
        <v>8.3032122298140332E-3</v>
      </c>
      <c r="N20" s="10">
        <f t="shared" ref="N20:N24" si="8">M20/L20 * 100</f>
        <v>4.6223115029582669</v>
      </c>
      <c r="O20" s="10">
        <f t="shared" ref="O20:O23" si="9">VAR(I20:K20)</f>
        <v>6.8943333333333341E-5</v>
      </c>
      <c r="P20" s="10">
        <f t="shared" ref="P20:P24" si="10">M20/SQRT(3)</f>
        <v>4.793861816021725E-3</v>
      </c>
      <c r="Q20" s="10">
        <f t="shared" ref="Q20:Q24" si="11">L20-$Z$2</f>
        <v>0.10654999842047692</v>
      </c>
      <c r="R20" s="11"/>
      <c r="U20" s="1" t="s">
        <v>28</v>
      </c>
      <c r="V20" s="1">
        <v>254</v>
      </c>
      <c r="W20" s="1">
        <v>5</v>
      </c>
      <c r="X20">
        <v>7.6600000000000001E-2</v>
      </c>
      <c r="Y20" s="1"/>
    </row>
    <row r="21" spans="1:33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254</v>
      </c>
      <c r="F21" s="1">
        <v>5</v>
      </c>
      <c r="G21" s="1"/>
      <c r="H21" s="1">
        <v>340</v>
      </c>
      <c r="I21" s="1">
        <v>0.69030000000000002</v>
      </c>
      <c r="J21" s="1">
        <v>0.56820000000000004</v>
      </c>
      <c r="K21" s="1">
        <v>0.70030000000000003</v>
      </c>
      <c r="L21" s="1">
        <f t="shared" si="6"/>
        <v>0.65293333333333337</v>
      </c>
      <c r="M21" s="1">
        <f t="shared" si="7"/>
        <v>7.3551365271715602E-2</v>
      </c>
      <c r="N21" s="1">
        <f t="shared" si="8"/>
        <v>11.264758822500857</v>
      </c>
      <c r="O21" s="1">
        <f t="shared" si="9"/>
        <v>5.4098033333333326E-3</v>
      </c>
      <c r="P21" s="1">
        <f t="shared" si="10"/>
        <v>4.2464900538889495E-2</v>
      </c>
      <c r="Q21" s="1">
        <f t="shared" si="11"/>
        <v>0.57984999842047691</v>
      </c>
      <c r="R21" s="13" t="s">
        <v>29</v>
      </c>
      <c r="U21" s="1" t="s">
        <v>28</v>
      </c>
      <c r="V21" s="1">
        <v>254</v>
      </c>
      <c r="W21" s="1">
        <v>5</v>
      </c>
      <c r="X21">
        <v>7.5399999999999995E-2</v>
      </c>
      <c r="Y21" s="1"/>
    </row>
    <row r="22" spans="1:33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254</v>
      </c>
      <c r="F22" s="1">
        <v>5</v>
      </c>
      <c r="G22" s="1"/>
      <c r="H22" s="1">
        <v>340</v>
      </c>
      <c r="I22" s="1">
        <v>0.28560000000000002</v>
      </c>
      <c r="J22" s="1">
        <v>0.28179999999999999</v>
      </c>
      <c r="K22" s="1">
        <v>0.28620000000000001</v>
      </c>
      <c r="L22" s="1">
        <f t="shared" si="6"/>
        <v>0.28453333333333336</v>
      </c>
      <c r="M22" s="1">
        <f t="shared" si="7"/>
        <v>2.3860706890897819E-3</v>
      </c>
      <c r="N22" s="1">
        <f t="shared" si="8"/>
        <v>0.83859091697157284</v>
      </c>
      <c r="O22" s="1">
        <f t="shared" si="9"/>
        <v>5.6933333333333861E-6</v>
      </c>
      <c r="P22" s="1">
        <f t="shared" si="10"/>
        <v>1.3775985546514615E-3</v>
      </c>
      <c r="Q22" s="1">
        <f t="shared" si="11"/>
        <v>0.21144999842047696</v>
      </c>
      <c r="R22" s="13"/>
      <c r="U22" s="1" t="s">
        <v>28</v>
      </c>
      <c r="V22" s="1">
        <v>254</v>
      </c>
      <c r="W22" s="1">
        <v>5</v>
      </c>
      <c r="X22">
        <v>7.4800000000000005E-2</v>
      </c>
      <c r="Y22" s="1"/>
    </row>
    <row r="23" spans="1:33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254</v>
      </c>
      <c r="F23" s="1">
        <v>5</v>
      </c>
      <c r="G23" s="1"/>
      <c r="H23" s="1">
        <v>340</v>
      </c>
      <c r="I23" s="1">
        <v>0.21690000000000001</v>
      </c>
      <c r="J23" s="1">
        <v>0.2167</v>
      </c>
      <c r="K23" s="1">
        <v>0.21579999999999999</v>
      </c>
      <c r="L23" s="1">
        <f t="shared" si="6"/>
        <v>0.21646666666666667</v>
      </c>
      <c r="M23" s="1">
        <f t="shared" si="7"/>
        <v>5.8594652770824044E-4</v>
      </c>
      <c r="N23" s="1">
        <f t="shared" si="8"/>
        <v>0.27068672361021268</v>
      </c>
      <c r="O23" s="1">
        <f t="shared" si="9"/>
        <v>3.4333333333334374E-7</v>
      </c>
      <c r="P23" s="1">
        <f t="shared" si="10"/>
        <v>3.3829638550307914E-4</v>
      </c>
      <c r="Q23" s="1">
        <f t="shared" si="11"/>
        <v>0.14338333175381024</v>
      </c>
      <c r="R23" s="13"/>
      <c r="U23" s="1" t="s">
        <v>28</v>
      </c>
      <c r="V23" s="1">
        <v>254</v>
      </c>
      <c r="W23" s="1">
        <v>5</v>
      </c>
      <c r="X23">
        <v>7.6300000000000007E-2</v>
      </c>
      <c r="Y23" s="1"/>
    </row>
    <row r="24" spans="1:33" ht="15.75" thickBot="1" x14ac:dyDescent="0.3">
      <c r="A24" s="14">
        <v>0</v>
      </c>
      <c r="B24" s="15">
        <v>100</v>
      </c>
      <c r="C24" s="15" t="s">
        <v>27</v>
      </c>
      <c r="D24" s="15" t="s">
        <v>28</v>
      </c>
      <c r="E24" s="15">
        <v>254</v>
      </c>
      <c r="F24" s="15">
        <v>5</v>
      </c>
      <c r="G24" s="15"/>
      <c r="H24" s="15">
        <v>340</v>
      </c>
      <c r="I24" s="15">
        <v>0.44500000000000001</v>
      </c>
      <c r="J24" s="15">
        <v>0.44969999999999999</v>
      </c>
      <c r="K24" s="15">
        <v>0.45610000000000001</v>
      </c>
      <c r="L24" s="15">
        <f t="shared" si="6"/>
        <v>0.45026666666666665</v>
      </c>
      <c r="M24" s="15">
        <f t="shared" si="7"/>
        <v>5.5716544520755537E-3</v>
      </c>
      <c r="N24" s="15">
        <f t="shared" si="8"/>
        <v>1.2374121525190007</v>
      </c>
      <c r="O24" s="15">
        <f>VAR(I24:K24)</f>
        <v>3.1043333333333335E-5</v>
      </c>
      <c r="P24" s="15">
        <f t="shared" si="10"/>
        <v>3.2167961977373981E-3</v>
      </c>
      <c r="Q24" s="15">
        <f t="shared" si="11"/>
        <v>0.37718333175381025</v>
      </c>
      <c r="R24" s="16"/>
    </row>
    <row r="25" spans="1:33" x14ac:dyDescent="0.25">
      <c r="A25" s="9">
        <v>10</v>
      </c>
      <c r="B25" s="10">
        <v>60</v>
      </c>
      <c r="C25" s="10" t="s">
        <v>27</v>
      </c>
      <c r="D25" s="17" t="s">
        <v>28</v>
      </c>
      <c r="E25" s="10">
        <v>254</v>
      </c>
      <c r="F25" s="10">
        <v>5</v>
      </c>
      <c r="G25" s="10">
        <v>3</v>
      </c>
      <c r="H25" s="10">
        <v>360</v>
      </c>
      <c r="I25" s="10">
        <f>'[1]Magellan Sheet 1'!B3</f>
        <v>1.4883999999999999</v>
      </c>
      <c r="J25" s="10">
        <f>'[1]Magellan Sheet 1'!C3</f>
        <v>1.5157</v>
      </c>
      <c r="K25" s="10">
        <f>'[1]Magellan Sheet 1'!D3</f>
        <v>1.5397000000000001</v>
      </c>
      <c r="L25" s="10">
        <f t="shared" ref="L25:L55" si="12">AVERAGE(I25:K25)</f>
        <v>1.5145999999999999</v>
      </c>
      <c r="M25" s="10">
        <f t="shared" ref="M25:M55" si="13">STDEV(I25:K25)</f>
        <v>2.5667683962523835E-2</v>
      </c>
      <c r="N25" s="10">
        <f t="shared" ref="N25:N55" si="14">M25/L25 * 100</f>
        <v>1.6946840065049409</v>
      </c>
      <c r="O25" s="10">
        <f t="shared" ref="O25:O55" si="15">VAR(I25:K25)</f>
        <v>6.5883000000000326E-4</v>
      </c>
      <c r="P25" s="10">
        <f t="shared" ref="P25:P55" si="16">M25/SQRT(3)</f>
        <v>1.4819244245237378E-2</v>
      </c>
      <c r="Q25" s="10">
        <f t="shared" ref="Q25:Q55" si="17">L25-$Z$2</f>
        <v>1.4415166650871436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7" t="s">
        <v>28</v>
      </c>
      <c r="E26" s="1">
        <v>254</v>
      </c>
      <c r="F26" s="1">
        <v>5</v>
      </c>
      <c r="G26" s="1">
        <v>3</v>
      </c>
      <c r="H26" s="1">
        <v>360</v>
      </c>
      <c r="I26" s="1">
        <f>'[1]Magellan Sheet 1'!B4</f>
        <v>0.68840000000000001</v>
      </c>
      <c r="J26" s="1">
        <f>'[1]Magellan Sheet 1'!C4</f>
        <v>0.69110000000000005</v>
      </c>
      <c r="K26" s="1">
        <f>'[1]Magellan Sheet 1'!D4</f>
        <v>0.7046</v>
      </c>
      <c r="L26" s="1">
        <f t="shared" si="12"/>
        <v>0.6947000000000001</v>
      </c>
      <c r="M26" s="1">
        <f t="shared" si="13"/>
        <v>8.6792856848936471E-3</v>
      </c>
      <c r="N26" s="1">
        <f t="shared" si="14"/>
        <v>1.2493573751106444</v>
      </c>
      <c r="O26" s="1">
        <f t="shared" si="15"/>
        <v>7.5329999999999795E-5</v>
      </c>
      <c r="P26" s="1">
        <f t="shared" si="16"/>
        <v>5.0109879265470125E-3</v>
      </c>
      <c r="Q26" s="1">
        <f t="shared" si="17"/>
        <v>0.62161666508714364</v>
      </c>
      <c r="R26" s="13"/>
      <c r="U26" s="1" t="s">
        <v>28</v>
      </c>
      <c r="V26" s="1">
        <v>254</v>
      </c>
      <c r="W26" s="1">
        <v>5</v>
      </c>
      <c r="X26">
        <f>'[1]Magellan Sheet 1'!$B$2</f>
        <v>6.2700000000000006E-2</v>
      </c>
      <c r="Y26" s="1"/>
      <c r="Z26" s="4">
        <f>AVERAGE(X26:X28)</f>
        <v>6.4199999999999993E-2</v>
      </c>
      <c r="AA26" s="1">
        <f>STDEV(X26:X28)</f>
        <v>1.8734993995195154E-3</v>
      </c>
      <c r="AB26" s="1">
        <f>AA26/Z26 * 100</f>
        <v>2.9182233637375634</v>
      </c>
      <c r="AC26" s="1">
        <f>VAR(X26:X28)</f>
        <v>3.5099999999999846E-6</v>
      </c>
      <c r="AD26" s="1">
        <f>COUNT(X26:X28)</f>
        <v>3</v>
      </c>
      <c r="AE26" s="1">
        <f>AA26/SQRT(AD26)</f>
        <v>1.0816653826391945E-3</v>
      </c>
      <c r="AF26" s="1">
        <f>$Z$26+3*$AA$26</f>
        <v>6.9820498198558539E-2</v>
      </c>
      <c r="AG26" s="1">
        <f>$Z$26+10*$AA$26</f>
        <v>8.2934993995195147E-2</v>
      </c>
    </row>
    <row r="27" spans="1:33" x14ac:dyDescent="0.25">
      <c r="A27" s="12">
        <v>10</v>
      </c>
      <c r="B27" s="1">
        <v>70</v>
      </c>
      <c r="C27" s="1" t="s">
        <v>23</v>
      </c>
      <c r="D27" s="7" t="s">
        <v>28</v>
      </c>
      <c r="E27" s="1">
        <v>254</v>
      </c>
      <c r="F27" s="1">
        <v>5</v>
      </c>
      <c r="G27" s="1">
        <v>3</v>
      </c>
      <c r="H27" s="1">
        <v>360</v>
      </c>
      <c r="I27" s="1">
        <f>'[1]Magellan Sheet 1'!B5</f>
        <v>1.8767</v>
      </c>
      <c r="J27" s="1">
        <f>'[1]Magellan Sheet 1'!C5</f>
        <v>1.8996999999999999</v>
      </c>
      <c r="K27" s="1">
        <f>'[1]Magellan Sheet 1'!D5</f>
        <v>1.9440999999999999</v>
      </c>
      <c r="L27" s="1">
        <f t="shared" si="12"/>
        <v>1.9068333333333332</v>
      </c>
      <c r="M27" s="1">
        <f t="shared" si="13"/>
        <v>3.4261543067020936E-2</v>
      </c>
      <c r="N27" s="1">
        <f t="shared" si="14"/>
        <v>1.7967770160136847</v>
      </c>
      <c r="O27" s="1">
        <f t="shared" si="15"/>
        <v>1.1738533333333304E-3</v>
      </c>
      <c r="P27" s="1">
        <f t="shared" si="16"/>
        <v>1.9780911112596496E-2</v>
      </c>
      <c r="Q27" s="1">
        <f t="shared" si="17"/>
        <v>1.8337499984204768</v>
      </c>
      <c r="R27" s="13"/>
      <c r="U27" s="1" t="s">
        <v>28</v>
      </c>
      <c r="V27" s="1">
        <v>254</v>
      </c>
      <c r="W27" s="1">
        <v>5</v>
      </c>
      <c r="X27">
        <f>'[1]Magellan Sheet 1'!$C$2</f>
        <v>6.6299999999999998E-2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7" t="s">
        <v>28</v>
      </c>
      <c r="E28" s="1">
        <v>254</v>
      </c>
      <c r="F28" s="1">
        <v>5</v>
      </c>
      <c r="G28" s="1">
        <v>3</v>
      </c>
      <c r="H28" s="1">
        <v>360</v>
      </c>
      <c r="I28" s="1">
        <f>'[1]Magellan Sheet 1'!B6</f>
        <v>0.46250000000000002</v>
      </c>
      <c r="J28" s="1">
        <f>'[1]Magellan Sheet 1'!C6</f>
        <v>0.46300000000000002</v>
      </c>
      <c r="K28" s="1">
        <f>'[1]Magellan Sheet 1'!D6</f>
        <v>0.45679999999999998</v>
      </c>
      <c r="L28" s="1">
        <f t="shared" si="12"/>
        <v>0.4607666666666666</v>
      </c>
      <c r="M28" s="1">
        <f t="shared" si="13"/>
        <v>3.4443189941312765E-3</v>
      </c>
      <c r="N28" s="1">
        <f t="shared" si="14"/>
        <v>0.74751913350168775</v>
      </c>
      <c r="O28" s="1">
        <f t="shared" si="15"/>
        <v>1.1863333333333488E-5</v>
      </c>
      <c r="P28" s="1">
        <f t="shared" si="16"/>
        <v>1.9885784984366335E-3</v>
      </c>
      <c r="Q28" s="1">
        <f t="shared" si="17"/>
        <v>0.3876833317538102</v>
      </c>
      <c r="R28" s="13"/>
      <c r="U28" s="1" t="s">
        <v>28</v>
      </c>
      <c r="V28" s="1">
        <v>254</v>
      </c>
      <c r="W28" s="1">
        <v>5</v>
      </c>
      <c r="X28">
        <f>'[1]Magellan Sheet 1'!$D$2</f>
        <v>6.3600000000000004E-2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7" t="s">
        <v>28</v>
      </c>
      <c r="E29" s="1">
        <v>254</v>
      </c>
      <c r="F29" s="1">
        <v>5</v>
      </c>
      <c r="G29" s="1">
        <v>3</v>
      </c>
      <c r="H29" s="1">
        <v>360</v>
      </c>
      <c r="I29" s="1">
        <f>'[1]Magellan Sheet 1'!B7</f>
        <v>0.50729999999999997</v>
      </c>
      <c r="J29" s="1">
        <f>'[1]Magellan Sheet 1'!C7</f>
        <v>0.5232</v>
      </c>
      <c r="K29" s="1">
        <f>'[1]Magellan Sheet 1'!D7</f>
        <v>0.51590000000000003</v>
      </c>
      <c r="L29" s="1">
        <f t="shared" si="12"/>
        <v>0.51546666666666663</v>
      </c>
      <c r="M29" s="1">
        <f t="shared" si="13"/>
        <v>7.9588525136060628E-3</v>
      </c>
      <c r="N29" s="1">
        <f t="shared" si="14"/>
        <v>1.544009152924094</v>
      </c>
      <c r="O29" s="1">
        <f t="shared" si="15"/>
        <v>6.3343333333333544E-5</v>
      </c>
      <c r="P29" s="1">
        <f t="shared" si="16"/>
        <v>4.5950456411709903E-3</v>
      </c>
      <c r="Q29" s="1">
        <f t="shared" si="17"/>
        <v>0.44238333175381023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7" t="s">
        <v>28</v>
      </c>
      <c r="E30" s="1">
        <v>254</v>
      </c>
      <c r="F30" s="1">
        <v>5</v>
      </c>
      <c r="G30" s="1">
        <v>3</v>
      </c>
      <c r="H30" s="1">
        <v>360</v>
      </c>
      <c r="I30" s="1">
        <f>'[1]Magellan Sheet 1'!B8</f>
        <v>0.63370000000000004</v>
      </c>
      <c r="J30" s="1">
        <f>'[1]Magellan Sheet 1'!C8</f>
        <v>0.64280000000000004</v>
      </c>
      <c r="K30" s="1">
        <f>'[1]Magellan Sheet 1'!D8</f>
        <v>0.64119999999999999</v>
      </c>
      <c r="L30" s="1">
        <f t="shared" si="12"/>
        <v>0.63923333333333332</v>
      </c>
      <c r="M30" s="1">
        <f t="shared" si="13"/>
        <v>4.8583261863869567E-3</v>
      </c>
      <c r="N30" s="1">
        <f t="shared" si="14"/>
        <v>0.7600239119341331</v>
      </c>
      <c r="O30" s="1">
        <f t="shared" si="15"/>
        <v>2.3603333333333226E-5</v>
      </c>
      <c r="P30" s="1">
        <f t="shared" si="16"/>
        <v>2.8049559315215175E-3</v>
      </c>
      <c r="Q30" s="1">
        <f t="shared" si="17"/>
        <v>0.56614999842047686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7" t="s">
        <v>28</v>
      </c>
      <c r="E31" s="1">
        <v>254</v>
      </c>
      <c r="F31" s="1">
        <v>5</v>
      </c>
      <c r="G31" s="1">
        <v>3</v>
      </c>
      <c r="H31" s="1">
        <v>360</v>
      </c>
      <c r="I31" s="1">
        <f>'[1]Magellan Sheet 1'!B9</f>
        <v>1.0048999999999999</v>
      </c>
      <c r="J31" s="1">
        <f>'[1]Magellan Sheet 1'!C9</f>
        <v>1.0147999999999999</v>
      </c>
      <c r="K31" s="1">
        <f>'[1]Magellan Sheet 1'!D9</f>
        <v>1.0168999999999999</v>
      </c>
      <c r="L31" s="1">
        <f t="shared" si="12"/>
        <v>1.0122</v>
      </c>
      <c r="M31" s="1">
        <f t="shared" si="13"/>
        <v>6.4085879880048536E-3</v>
      </c>
      <c r="N31" s="1">
        <f t="shared" si="14"/>
        <v>0.63313455720261347</v>
      </c>
      <c r="O31" s="1">
        <f t="shared" si="15"/>
        <v>4.10700000000001E-5</v>
      </c>
      <c r="P31" s="1">
        <f t="shared" si="16"/>
        <v>3.7000000000000045E-3</v>
      </c>
      <c r="Q31" s="1">
        <f t="shared" si="17"/>
        <v>0.93911666508714353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7" t="s">
        <v>28</v>
      </c>
      <c r="E32" s="1">
        <v>254</v>
      </c>
      <c r="F32" s="1">
        <v>5</v>
      </c>
      <c r="G32" s="1">
        <v>3</v>
      </c>
      <c r="H32" s="1">
        <v>360</v>
      </c>
      <c r="I32" s="1">
        <f>'[1]Magellan Sheet 1'!E2</f>
        <v>0.40100000000000002</v>
      </c>
      <c r="J32" s="1">
        <f>'[1]Magellan Sheet 1'!F2</f>
        <v>0.40679999999999999</v>
      </c>
      <c r="K32" s="1">
        <f>'[1]Magellan Sheet 1'!G2</f>
        <v>0.35249999999999998</v>
      </c>
      <c r="L32" s="1">
        <f t="shared" si="12"/>
        <v>0.3867666666666667</v>
      </c>
      <c r="M32" s="1">
        <f t="shared" si="13"/>
        <v>2.9817165078748421E-2</v>
      </c>
      <c r="N32" s="1">
        <f t="shared" si="14"/>
        <v>7.7093420008829838</v>
      </c>
      <c r="O32" s="1">
        <f t="shared" si="15"/>
        <v>8.8906333333333429E-4</v>
      </c>
      <c r="P32" s="1">
        <f t="shared" si="16"/>
        <v>1.721494828468691E-2</v>
      </c>
      <c r="Q32" s="1">
        <f t="shared" si="17"/>
        <v>0.3136833317538103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7" t="s">
        <v>28</v>
      </c>
      <c r="E33" s="1">
        <v>254</v>
      </c>
      <c r="F33" s="1">
        <v>5</v>
      </c>
      <c r="G33" s="1">
        <v>3</v>
      </c>
      <c r="H33" s="1">
        <v>360</v>
      </c>
      <c r="I33" s="1">
        <f>'[1]Magellan Sheet 1'!E3</f>
        <v>0.87050000000000005</v>
      </c>
      <c r="J33" s="1">
        <f>'[1]Magellan Sheet 1'!F3</f>
        <v>0.87709999999999999</v>
      </c>
      <c r="K33" s="1">
        <f>'[1]Magellan Sheet 1'!G3</f>
        <v>0.88139999999999996</v>
      </c>
      <c r="L33" s="1">
        <f t="shared" si="12"/>
        <v>0.8763333333333333</v>
      </c>
      <c r="M33" s="1">
        <f t="shared" si="13"/>
        <v>5.4902944669054706E-3</v>
      </c>
      <c r="N33" s="1">
        <f t="shared" si="14"/>
        <v>0.62650754662291419</v>
      </c>
      <c r="O33" s="1">
        <f t="shared" si="15"/>
        <v>3.0143333333332828E-5</v>
      </c>
      <c r="P33" s="1">
        <f t="shared" si="16"/>
        <v>3.1698229883981867E-3</v>
      </c>
      <c r="Q33" s="1">
        <f t="shared" si="17"/>
        <v>0.80324999842047684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7" t="s">
        <v>28</v>
      </c>
      <c r="E34" s="1">
        <v>254</v>
      </c>
      <c r="F34" s="1">
        <v>5</v>
      </c>
      <c r="G34" s="1">
        <v>3</v>
      </c>
      <c r="H34" s="1">
        <v>360</v>
      </c>
      <c r="I34" s="1">
        <f>'[1]Magellan Sheet 1'!E4</f>
        <v>1.2546999999999999</v>
      </c>
      <c r="J34" s="1">
        <f>'[1]Magellan Sheet 1'!F4</f>
        <v>1.2797000000000001</v>
      </c>
      <c r="K34" s="1">
        <f>'[1]Magellan Sheet 1'!G4</f>
        <v>1.2597</v>
      </c>
      <c r="L34" s="1">
        <f t="shared" si="12"/>
        <v>1.2646999999999999</v>
      </c>
      <c r="M34" s="1">
        <f t="shared" si="13"/>
        <v>1.3228756555323006E-2</v>
      </c>
      <c r="N34" s="1">
        <f t="shared" si="14"/>
        <v>1.0459995694886539</v>
      </c>
      <c r="O34" s="1">
        <f t="shared" si="15"/>
        <v>1.7500000000000141E-4</v>
      </c>
      <c r="P34" s="1">
        <f t="shared" si="16"/>
        <v>7.6376261582597645E-3</v>
      </c>
      <c r="Q34" s="1">
        <f t="shared" si="17"/>
        <v>1.1916166650871436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7" t="s">
        <v>28</v>
      </c>
      <c r="E35" s="1">
        <v>254</v>
      </c>
      <c r="F35" s="1">
        <v>5</v>
      </c>
      <c r="G35" s="1">
        <v>3</v>
      </c>
      <c r="H35" s="1">
        <v>360</v>
      </c>
      <c r="I35" s="1">
        <f>'[1]Magellan Sheet 1'!E5</f>
        <v>1.3132999999999999</v>
      </c>
      <c r="J35" s="1">
        <f>'[1]Magellan Sheet 1'!F5</f>
        <v>1.3211999999999999</v>
      </c>
      <c r="K35" s="1">
        <f>'[1]Magellan Sheet 1'!G5</f>
        <v>1.3274999999999999</v>
      </c>
      <c r="L35" s="1">
        <f t="shared" si="12"/>
        <v>1.3206666666666667</v>
      </c>
      <c r="M35" s="1">
        <f t="shared" si="13"/>
        <v>7.1150076130200501E-3</v>
      </c>
      <c r="N35" s="1">
        <f t="shared" si="14"/>
        <v>0.5387436355138856</v>
      </c>
      <c r="O35" s="1">
        <f t="shared" si="15"/>
        <v>5.0623333333333273E-5</v>
      </c>
      <c r="P35" s="1">
        <f t="shared" si="16"/>
        <v>4.107851560663363E-3</v>
      </c>
      <c r="Q35" s="1">
        <f t="shared" si="17"/>
        <v>1.2475833317538103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7" t="s">
        <v>28</v>
      </c>
      <c r="E36" s="1">
        <v>254</v>
      </c>
      <c r="F36" s="1">
        <v>5</v>
      </c>
      <c r="G36" s="1">
        <v>3</v>
      </c>
      <c r="H36" s="1">
        <v>360</v>
      </c>
      <c r="I36" s="1">
        <f>'[1]Magellan Sheet 1'!E6</f>
        <v>0.94740000000000002</v>
      </c>
      <c r="J36" s="1">
        <f>'[1]Magellan Sheet 1'!F6</f>
        <v>0.97009999999999996</v>
      </c>
      <c r="K36" s="1">
        <f>'[1]Magellan Sheet 1'!G6</f>
        <v>0.95309999999999995</v>
      </c>
      <c r="L36" s="1">
        <f t="shared" si="12"/>
        <v>0.95686666666666664</v>
      </c>
      <c r="M36" s="1">
        <f t="shared" si="13"/>
        <v>1.1809459485231863E-2</v>
      </c>
      <c r="N36" s="1">
        <f t="shared" si="14"/>
        <v>1.2341802569391622</v>
      </c>
      <c r="O36" s="1">
        <f t="shared" si="15"/>
        <v>1.3946333333333282E-4</v>
      </c>
      <c r="P36" s="1">
        <f t="shared" si="16"/>
        <v>6.818194612782596E-3</v>
      </c>
      <c r="Q36" s="1">
        <f t="shared" si="17"/>
        <v>0.88378333175381019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7" t="s">
        <v>28</v>
      </c>
      <c r="E37" s="1">
        <v>254</v>
      </c>
      <c r="F37" s="1">
        <v>5</v>
      </c>
      <c r="G37" s="1">
        <v>3</v>
      </c>
      <c r="H37" s="1">
        <v>360</v>
      </c>
      <c r="I37" s="1">
        <f>'[1]Magellan Sheet 1'!E7</f>
        <v>0.64600000000000002</v>
      </c>
      <c r="J37" s="1">
        <f>'[1]Magellan Sheet 1'!F7</f>
        <v>0.61860000000000004</v>
      </c>
      <c r="K37" s="1">
        <f>'[1]Magellan Sheet 1'!G7</f>
        <v>0.58789999999999998</v>
      </c>
      <c r="L37" s="1">
        <f t="shared" si="12"/>
        <v>0.61750000000000005</v>
      </c>
      <c r="M37" s="1">
        <f t="shared" si="13"/>
        <v>2.9065615424415173E-2</v>
      </c>
      <c r="N37" s="1">
        <f t="shared" si="14"/>
        <v>4.7069822549660199</v>
      </c>
      <c r="O37" s="1">
        <f t="shared" si="15"/>
        <v>8.4481000000000118E-4</v>
      </c>
      <c r="P37" s="1">
        <f t="shared" si="16"/>
        <v>1.6781040889448241E-2</v>
      </c>
      <c r="Q37" s="1">
        <f t="shared" si="17"/>
        <v>0.54441666508714359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7" t="s">
        <v>28</v>
      </c>
      <c r="E38" s="1">
        <v>254</v>
      </c>
      <c r="F38" s="1">
        <v>5</v>
      </c>
      <c r="G38" s="1">
        <v>3</v>
      </c>
      <c r="H38" s="1">
        <v>360</v>
      </c>
      <c r="I38" s="1">
        <f>'[1]Magellan Sheet 1'!E8</f>
        <v>0.5867</v>
      </c>
      <c r="J38" s="1">
        <f>'[1]Magellan Sheet 1'!F8</f>
        <v>0.59730000000000005</v>
      </c>
      <c r="K38" s="1">
        <f>'[1]Magellan Sheet 1'!G8</f>
        <v>0.5978</v>
      </c>
      <c r="L38" s="1">
        <f t="shared" si="12"/>
        <v>0.59393333333333331</v>
      </c>
      <c r="M38" s="1">
        <f t="shared" si="13"/>
        <v>6.2692370615038562E-3</v>
      </c>
      <c r="N38" s="1">
        <f t="shared" si="14"/>
        <v>1.0555455822489375</v>
      </c>
      <c r="O38" s="1">
        <f t="shared" si="15"/>
        <v>3.930333333333351E-5</v>
      </c>
      <c r="P38" s="1">
        <f t="shared" si="16"/>
        <v>3.61954570507283E-3</v>
      </c>
      <c r="Q38" s="1">
        <f t="shared" si="17"/>
        <v>0.52084999842047686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7" t="s">
        <v>28</v>
      </c>
      <c r="E39" s="1">
        <v>254</v>
      </c>
      <c r="F39" s="1">
        <v>5</v>
      </c>
      <c r="G39" s="1">
        <v>3</v>
      </c>
      <c r="H39" s="1">
        <v>360</v>
      </c>
      <c r="I39" s="1">
        <f>'[1]Magellan Sheet 1'!H2</f>
        <v>1.143</v>
      </c>
      <c r="J39" s="1">
        <f>'[1]Magellan Sheet 1'!I2</f>
        <v>1.1126</v>
      </c>
      <c r="K39" s="1">
        <f>'[1]Magellan Sheet 1'!J2</f>
        <v>1.1420999999999999</v>
      </c>
      <c r="L39" s="1">
        <f t="shared" si="12"/>
        <v>1.1325666666666667</v>
      </c>
      <c r="M39" s="1">
        <f t="shared" si="13"/>
        <v>1.7297495001685412E-2</v>
      </c>
      <c r="N39" s="1">
        <f t="shared" si="14"/>
        <v>1.5272827208127921</v>
      </c>
      <c r="O39" s="1">
        <f t="shared" si="15"/>
        <v>2.992033333333318E-4</v>
      </c>
      <c r="P39" s="1">
        <f t="shared" si="16"/>
        <v>9.986713395529279E-3</v>
      </c>
      <c r="Q39" s="1">
        <f t="shared" si="17"/>
        <v>1.0594833317538104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7" t="s">
        <v>28</v>
      </c>
      <c r="E40" s="1">
        <v>254</v>
      </c>
      <c r="F40" s="1">
        <v>5</v>
      </c>
      <c r="G40" s="1">
        <v>3</v>
      </c>
      <c r="H40" s="1">
        <v>360</v>
      </c>
      <c r="I40" s="1">
        <f>'[1]Magellan Sheet 1'!H3</f>
        <v>0.77849999999999997</v>
      </c>
      <c r="J40" s="1">
        <f>'[1]Magellan Sheet 1'!I3</f>
        <v>0.77769999999999995</v>
      </c>
      <c r="K40" s="1">
        <f>'[1]Magellan Sheet 1'!J3</f>
        <v>0.7782</v>
      </c>
      <c r="L40" s="1">
        <f t="shared" si="12"/>
        <v>0.77813333333333334</v>
      </c>
      <c r="M40" s="1">
        <f t="shared" si="13"/>
        <v>4.0414518843275303E-4</v>
      </c>
      <c r="N40" s="1">
        <f t="shared" si="14"/>
        <v>5.1937781241357915E-2</v>
      </c>
      <c r="O40" s="1">
        <f t="shared" si="15"/>
        <v>1.6333333333334546E-7</v>
      </c>
      <c r="P40" s="1">
        <f t="shared" si="16"/>
        <v>2.33333333333342E-4</v>
      </c>
      <c r="Q40" s="1">
        <f t="shared" si="17"/>
        <v>0.70504999842047689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7" t="s">
        <v>28</v>
      </c>
      <c r="E41" s="1">
        <v>254</v>
      </c>
      <c r="F41" s="1">
        <v>5</v>
      </c>
      <c r="G41" s="1">
        <v>3</v>
      </c>
      <c r="H41" s="1">
        <v>360</v>
      </c>
      <c r="I41" s="1">
        <f>'[1]Magellan Sheet 1'!H4</f>
        <v>1.2830999999999999</v>
      </c>
      <c r="J41" s="1">
        <f>'[1]Magellan Sheet 1'!I4</f>
        <v>1.2968999999999999</v>
      </c>
      <c r="K41" s="1">
        <f>'[1]Magellan Sheet 1'!J4</f>
        <v>1.2994000000000001</v>
      </c>
      <c r="L41" s="1">
        <f t="shared" si="12"/>
        <v>1.2931333333333335</v>
      </c>
      <c r="M41" s="1">
        <f t="shared" si="13"/>
        <v>8.778572397225801E-3</v>
      </c>
      <c r="N41" s="1">
        <f t="shared" si="14"/>
        <v>0.67886057616325712</v>
      </c>
      <c r="O41" s="1">
        <f t="shared" si="15"/>
        <v>7.7063333333334734E-5</v>
      </c>
      <c r="P41" s="1">
        <f t="shared" si="16"/>
        <v>5.0683111366389352E-3</v>
      </c>
      <c r="Q41" s="1">
        <f t="shared" si="17"/>
        <v>1.2200499984204771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7" t="s">
        <v>28</v>
      </c>
      <c r="E42" s="1">
        <v>254</v>
      </c>
      <c r="F42" s="1">
        <v>5</v>
      </c>
      <c r="G42" s="1">
        <v>3</v>
      </c>
      <c r="H42" s="1">
        <v>360</v>
      </c>
      <c r="I42" s="1">
        <f>'[1]Magellan Sheet 1'!H5</f>
        <v>0.55159999999999998</v>
      </c>
      <c r="J42" s="1">
        <f>'[1]Magellan Sheet 1'!I5</f>
        <v>0.58489999999999998</v>
      </c>
      <c r="K42" s="1">
        <f>'[1]Magellan Sheet 1'!J5</f>
        <v>0.5554</v>
      </c>
      <c r="L42" s="1">
        <f t="shared" si="12"/>
        <v>0.56396666666666662</v>
      </c>
      <c r="M42" s="1">
        <f t="shared" si="13"/>
        <v>1.8228091873076925E-2</v>
      </c>
      <c r="N42" s="1">
        <f t="shared" si="14"/>
        <v>3.2321222069407636</v>
      </c>
      <c r="O42" s="1">
        <f t="shared" si="15"/>
        <v>3.3226333333333301E-4</v>
      </c>
      <c r="P42" s="1">
        <f t="shared" si="16"/>
        <v>1.0523993749734194E-2</v>
      </c>
      <c r="Q42" s="1">
        <f t="shared" si="17"/>
        <v>0.49088333175381021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7" t="s">
        <v>28</v>
      </c>
      <c r="E43" s="1">
        <v>254</v>
      </c>
      <c r="F43" s="1">
        <v>5</v>
      </c>
      <c r="G43" s="1">
        <v>3</v>
      </c>
      <c r="H43" s="1">
        <v>360</v>
      </c>
      <c r="I43" s="1">
        <f>'[1]Magellan Sheet 1'!H6</f>
        <v>1.7529999999999999</v>
      </c>
      <c r="J43" s="1">
        <f>'[1]Magellan Sheet 1'!I6</f>
        <v>1.7212000000000001</v>
      </c>
      <c r="K43" s="1">
        <f>'[1]Magellan Sheet 1'!J6</f>
        <v>1.7266999999999999</v>
      </c>
      <c r="L43" s="1">
        <f t="shared" si="12"/>
        <v>1.7336333333333334</v>
      </c>
      <c r="M43" s="1">
        <f t="shared" si="13"/>
        <v>1.6995979916831248E-2</v>
      </c>
      <c r="N43" s="1">
        <f t="shared" si="14"/>
        <v>0.9803676238822846</v>
      </c>
      <c r="O43" s="1">
        <f t="shared" si="15"/>
        <v>2.8886333333333114E-4</v>
      </c>
      <c r="P43" s="1">
        <f t="shared" si="16"/>
        <v>9.8126335801239951E-3</v>
      </c>
      <c r="Q43" s="1">
        <f t="shared" si="17"/>
        <v>1.660549998420477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7" t="s">
        <v>28</v>
      </c>
      <c r="E44" s="1">
        <v>254</v>
      </c>
      <c r="F44" s="1">
        <v>5</v>
      </c>
      <c r="G44" s="1">
        <v>3</v>
      </c>
      <c r="H44" s="1">
        <v>360</v>
      </c>
      <c r="I44" s="1">
        <f>'[1]Magellan Sheet 1'!H7</f>
        <v>0.58830000000000005</v>
      </c>
      <c r="J44" s="1">
        <f>'[1]Magellan Sheet 1'!I7</f>
        <v>0.57909999999999995</v>
      </c>
      <c r="K44" s="1">
        <f>'[1]Magellan Sheet 1'!J7</f>
        <v>0.57840000000000003</v>
      </c>
      <c r="L44" s="1">
        <f t="shared" si="12"/>
        <v>0.5819333333333333</v>
      </c>
      <c r="M44" s="1">
        <f t="shared" si="13"/>
        <v>5.524792605458931E-3</v>
      </c>
      <c r="N44" s="1">
        <f t="shared" si="14"/>
        <v>0.94938582978444241</v>
      </c>
      <c r="O44" s="1">
        <f t="shared" si="15"/>
        <v>3.0523333333333679E-5</v>
      </c>
      <c r="P44" s="1">
        <f t="shared" si="16"/>
        <v>3.189740497978568E-3</v>
      </c>
      <c r="Q44" s="1">
        <f t="shared" si="17"/>
        <v>0.50884999842047685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7" t="s">
        <v>28</v>
      </c>
      <c r="E45" s="1">
        <v>254</v>
      </c>
      <c r="F45" s="1">
        <v>5</v>
      </c>
      <c r="G45" s="1">
        <v>3</v>
      </c>
      <c r="H45" s="1">
        <v>360</v>
      </c>
      <c r="I45" s="1">
        <f>'[1]Magellan Sheet 1'!H8</f>
        <v>1.0111000000000001</v>
      </c>
      <c r="J45" s="1">
        <f>'[1]Magellan Sheet 1'!I8</f>
        <v>1.0349999999999999</v>
      </c>
      <c r="K45" s="1">
        <f>'[1]Magellan Sheet 1'!J8</f>
        <v>1.0336000000000001</v>
      </c>
      <c r="L45" s="1">
        <f t="shared" si="12"/>
        <v>1.0265666666666666</v>
      </c>
      <c r="M45" s="1">
        <f t="shared" si="13"/>
        <v>1.3412804827228774E-2</v>
      </c>
      <c r="N45" s="1">
        <f t="shared" si="14"/>
        <v>1.3065692918688938</v>
      </c>
      <c r="O45" s="1">
        <f t="shared" si="15"/>
        <v>1.7990333333333148E-4</v>
      </c>
      <c r="P45" s="1">
        <f t="shared" si="16"/>
        <v>7.7438864775884447E-3</v>
      </c>
      <c r="Q45" s="1">
        <f t="shared" si="17"/>
        <v>0.95348333175381017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7" t="s">
        <v>28</v>
      </c>
      <c r="E46" s="1">
        <v>254</v>
      </c>
      <c r="F46" s="1">
        <v>5</v>
      </c>
      <c r="G46" s="1">
        <v>3</v>
      </c>
      <c r="H46" s="1">
        <v>360</v>
      </c>
      <c r="I46" s="1">
        <f>'[1]Magellan Sheet 1'!K2</f>
        <v>0.90069999999999995</v>
      </c>
      <c r="J46" s="1">
        <f>'[1]Magellan Sheet 1'!L2</f>
        <v>0.93240000000000001</v>
      </c>
      <c r="K46" s="1">
        <f>'[1]Magellan Sheet 1'!M2</f>
        <v>0.92369999999999997</v>
      </c>
      <c r="L46" s="1">
        <f t="shared" si="12"/>
        <v>0.91893333333333338</v>
      </c>
      <c r="M46" s="1">
        <f t="shared" si="13"/>
        <v>1.637874639077528E-2</v>
      </c>
      <c r="N46" s="1">
        <f t="shared" si="14"/>
        <v>1.782365030917217</v>
      </c>
      <c r="O46" s="1">
        <f t="shared" si="15"/>
        <v>2.6826333333333422E-4</v>
      </c>
      <c r="P46" s="1">
        <f t="shared" si="16"/>
        <v>9.4562736377027199E-3</v>
      </c>
      <c r="Q46" s="1">
        <f t="shared" si="17"/>
        <v>0.84584999842047692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7" t="s">
        <v>28</v>
      </c>
      <c r="E47" s="1">
        <v>254</v>
      </c>
      <c r="F47" s="1">
        <v>5</v>
      </c>
      <c r="G47" s="1">
        <v>3</v>
      </c>
      <c r="H47" s="1">
        <v>360</v>
      </c>
      <c r="I47" s="1">
        <f>'[1]Magellan Sheet 1'!K3</f>
        <v>0.39</v>
      </c>
      <c r="J47" s="1">
        <f>'[1]Magellan Sheet 1'!L3</f>
        <v>0.39489999999999997</v>
      </c>
      <c r="K47" s="1">
        <f>'[1]Magellan Sheet 1'!M3</f>
        <v>0.39679999999999999</v>
      </c>
      <c r="L47" s="1">
        <f t="shared" si="12"/>
        <v>0.39389999999999997</v>
      </c>
      <c r="M47" s="1">
        <f t="shared" si="13"/>
        <v>3.5085609585697496E-3</v>
      </c>
      <c r="N47" s="1">
        <f t="shared" si="14"/>
        <v>0.89072377724543017</v>
      </c>
      <c r="O47" s="1">
        <f t="shared" si="15"/>
        <v>1.230999999999988E-5</v>
      </c>
      <c r="P47" s="1">
        <f t="shared" si="16"/>
        <v>2.0256686138984564E-3</v>
      </c>
      <c r="Q47" s="1">
        <f t="shared" si="17"/>
        <v>0.32081666508714357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7" t="s">
        <v>28</v>
      </c>
      <c r="E48" s="1">
        <v>254</v>
      </c>
      <c r="F48" s="1">
        <v>5</v>
      </c>
      <c r="G48" s="1">
        <v>3</v>
      </c>
      <c r="H48" s="1">
        <v>360</v>
      </c>
      <c r="I48" s="1">
        <f>'[1]Magellan Sheet 1'!K4</f>
        <v>0.53369999999999995</v>
      </c>
      <c r="J48" s="1">
        <f>'[1]Magellan Sheet 1'!L4</f>
        <v>0.53580000000000005</v>
      </c>
      <c r="K48" s="1">
        <f>'[1]Magellan Sheet 1'!M4</f>
        <v>0.53849999999999998</v>
      </c>
      <c r="L48" s="1">
        <f t="shared" si="12"/>
        <v>0.53600000000000003</v>
      </c>
      <c r="M48" s="1">
        <f t="shared" si="13"/>
        <v>2.4062418831032025E-3</v>
      </c>
      <c r="N48" s="1">
        <f t="shared" si="14"/>
        <v>0.4489257244595527</v>
      </c>
      <c r="O48" s="1">
        <f t="shared" si="15"/>
        <v>5.7900000000000462E-6</v>
      </c>
      <c r="P48" s="1">
        <f t="shared" si="16"/>
        <v>1.389244398944986E-3</v>
      </c>
      <c r="Q48" s="1">
        <f t="shared" si="17"/>
        <v>0.46291666508714363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7" t="s">
        <v>28</v>
      </c>
      <c r="E49" s="1">
        <v>254</v>
      </c>
      <c r="F49" s="1">
        <v>5</v>
      </c>
      <c r="G49" s="1">
        <v>3</v>
      </c>
      <c r="H49" s="1">
        <v>360</v>
      </c>
      <c r="I49" s="1">
        <f>'[1]Magellan Sheet 1'!K5</f>
        <v>0.53410000000000002</v>
      </c>
      <c r="J49" s="1">
        <f>'[1]Magellan Sheet 1'!L5</f>
        <v>0.53080000000000005</v>
      </c>
      <c r="K49" s="1">
        <f>'[1]Magellan Sheet 1'!M5</f>
        <v>0.53520000000000001</v>
      </c>
      <c r="L49" s="1">
        <f t="shared" si="12"/>
        <v>0.53336666666666677</v>
      </c>
      <c r="M49" s="1">
        <f t="shared" si="13"/>
        <v>2.2898325994127251E-3</v>
      </c>
      <c r="N49" s="1">
        <f t="shared" si="14"/>
        <v>0.42931678009113011</v>
      </c>
      <c r="O49" s="1">
        <f t="shared" si="15"/>
        <v>5.2433333333332371E-6</v>
      </c>
      <c r="P49" s="1">
        <f t="shared" si="16"/>
        <v>1.3220354676701173E-3</v>
      </c>
      <c r="Q49" s="1">
        <f t="shared" si="17"/>
        <v>0.46028333175381037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7" t="s">
        <v>28</v>
      </c>
      <c r="E50" s="1">
        <v>254</v>
      </c>
      <c r="F50" s="1">
        <v>5</v>
      </c>
      <c r="G50" s="1">
        <v>3</v>
      </c>
      <c r="H50" s="1">
        <v>360</v>
      </c>
      <c r="I50" s="1">
        <f>'[1]Magellan Sheet 1'!K6</f>
        <v>0.45540000000000003</v>
      </c>
      <c r="J50" s="1">
        <f>'[1]Magellan Sheet 1'!L6</f>
        <v>0.44550000000000001</v>
      </c>
      <c r="K50" s="1">
        <f>'[1]Magellan Sheet 1'!M6</f>
        <v>0.44669999999999999</v>
      </c>
      <c r="L50" s="1">
        <f t="shared" si="12"/>
        <v>0.44919999999999999</v>
      </c>
      <c r="M50" s="1">
        <f t="shared" si="13"/>
        <v>5.4027770636960563E-3</v>
      </c>
      <c r="N50" s="1">
        <f t="shared" si="14"/>
        <v>1.2027553570115888</v>
      </c>
      <c r="O50" s="1">
        <f t="shared" si="15"/>
        <v>2.9190000000000176E-5</v>
      </c>
      <c r="P50" s="1">
        <f t="shared" si="16"/>
        <v>3.1192947920964543E-3</v>
      </c>
      <c r="Q50" s="1">
        <f t="shared" si="17"/>
        <v>0.37611666508714359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7" t="s">
        <v>28</v>
      </c>
      <c r="E51" s="1">
        <v>254</v>
      </c>
      <c r="F51" s="1">
        <v>5</v>
      </c>
      <c r="G51" s="1">
        <v>3</v>
      </c>
      <c r="H51" s="1">
        <v>360</v>
      </c>
      <c r="I51" s="1">
        <f>'[1]Magellan Sheet 1'!K7</f>
        <v>0.89049999999999996</v>
      </c>
      <c r="J51" s="1">
        <f>'[1]Magellan Sheet 1'!L7</f>
        <v>0.86919999999999997</v>
      </c>
      <c r="K51" s="1">
        <f>'[1]Magellan Sheet 1'!M7</f>
        <v>0.86309999999999998</v>
      </c>
      <c r="L51" s="1">
        <f t="shared" si="12"/>
        <v>0.87426666666666664</v>
      </c>
      <c r="M51" s="1">
        <f t="shared" si="13"/>
        <v>1.4385525132345119E-2</v>
      </c>
      <c r="N51" s="1">
        <f t="shared" si="14"/>
        <v>1.6454390497573339</v>
      </c>
      <c r="O51" s="1">
        <f t="shared" si="15"/>
        <v>2.0694333333333304E-4</v>
      </c>
      <c r="P51" s="1">
        <f t="shared" si="16"/>
        <v>8.3054868075935814E-3</v>
      </c>
      <c r="Q51" s="1">
        <f t="shared" si="17"/>
        <v>0.80118333175381018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7" t="s">
        <v>28</v>
      </c>
      <c r="E52" s="1">
        <v>254</v>
      </c>
      <c r="F52" s="1">
        <v>5</v>
      </c>
      <c r="G52" s="1">
        <v>3</v>
      </c>
      <c r="H52" s="1">
        <v>360</v>
      </c>
      <c r="I52" s="1">
        <f>'[1]Magellan Sheet 1'!K8</f>
        <v>0.67530000000000001</v>
      </c>
      <c r="J52" s="1">
        <f>'[1]Magellan Sheet 1'!L8</f>
        <v>0.72299999999999998</v>
      </c>
      <c r="K52" s="1">
        <f>'[1]Magellan Sheet 1'!M8</f>
        <v>0.7208</v>
      </c>
      <c r="L52" s="1">
        <f t="shared" si="12"/>
        <v>0.7063666666666667</v>
      </c>
      <c r="M52" s="1">
        <f t="shared" si="13"/>
        <v>2.6927000080464451E-2</v>
      </c>
      <c r="N52" s="1">
        <f t="shared" si="14"/>
        <v>3.8120428597703433</v>
      </c>
      <c r="O52" s="1">
        <f t="shared" si="15"/>
        <v>7.2506333333333258E-4</v>
      </c>
      <c r="P52" s="1">
        <f t="shared" si="16"/>
        <v>1.5546310744925226E-2</v>
      </c>
      <c r="Q52" s="1">
        <f t="shared" si="17"/>
        <v>0.63328333175381024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7" t="s">
        <v>28</v>
      </c>
      <c r="E53" s="1">
        <v>254</v>
      </c>
      <c r="F53" s="1">
        <v>5</v>
      </c>
      <c r="G53" s="1">
        <v>3</v>
      </c>
      <c r="H53" s="1">
        <v>360</v>
      </c>
      <c r="I53" s="1">
        <f>'[1]Magellan Sheet 1'!$E$9</f>
        <v>0.33139999999999997</v>
      </c>
      <c r="J53" s="1">
        <f>'[1]Magellan Sheet 1'!$F$9</f>
        <v>0.3226</v>
      </c>
      <c r="K53" s="1">
        <f>'[1]Magellan Sheet 1'!$H$9</f>
        <v>0.32350000000000001</v>
      </c>
      <c r="L53" s="1">
        <f t="shared" si="12"/>
        <v>0.32583333333333331</v>
      </c>
      <c r="M53" s="1">
        <f t="shared" si="13"/>
        <v>4.8418316093533408E-3</v>
      </c>
      <c r="N53" s="1">
        <f t="shared" si="14"/>
        <v>1.4859841256327391</v>
      </c>
      <c r="O53" s="1">
        <f t="shared" si="15"/>
        <v>2.3443333333333164E-5</v>
      </c>
      <c r="P53" s="1">
        <f t="shared" si="16"/>
        <v>2.7954327830309903E-3</v>
      </c>
      <c r="Q53" s="1">
        <f t="shared" si="17"/>
        <v>0.25274999842047691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7" t="s">
        <v>28</v>
      </c>
      <c r="E54" s="1">
        <v>254</v>
      </c>
      <c r="F54" s="1">
        <v>5</v>
      </c>
      <c r="G54" s="1">
        <v>3</v>
      </c>
      <c r="H54" s="1">
        <v>360</v>
      </c>
      <c r="I54" s="1">
        <f>'[1]Magellan Sheet 1'!$I$9</f>
        <v>0.73029999999999995</v>
      </c>
      <c r="J54" s="1">
        <f>'[1]Magellan Sheet 1'!$J$9</f>
        <v>0.74480000000000002</v>
      </c>
      <c r="K54" s="1">
        <f>'[1]Magellan Sheet 1'!$K$9</f>
        <v>0.74519999999999997</v>
      </c>
      <c r="L54" s="1">
        <f t="shared" si="12"/>
        <v>0.74009999999999998</v>
      </c>
      <c r="M54" s="1">
        <f t="shared" si="13"/>
        <v>8.489405161729557E-3</v>
      </c>
      <c r="N54" s="1">
        <f t="shared" si="14"/>
        <v>1.1470619053816455</v>
      </c>
      <c r="O54" s="1">
        <f t="shared" si="15"/>
        <v>7.207000000000044E-5</v>
      </c>
      <c r="P54" s="1">
        <f t="shared" si="16"/>
        <v>4.9013603553843587E-3</v>
      </c>
      <c r="Q54" s="1">
        <f t="shared" si="17"/>
        <v>0.66701666508714352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8" t="s">
        <v>28</v>
      </c>
      <c r="E55" s="15">
        <v>254</v>
      </c>
      <c r="F55" s="15">
        <v>5</v>
      </c>
      <c r="G55" s="15">
        <v>3</v>
      </c>
      <c r="H55" s="15">
        <v>360</v>
      </c>
      <c r="I55" s="15">
        <f>'[1]Magellan Sheet 1'!$L$9</f>
        <v>0.66849999999999998</v>
      </c>
      <c r="J55" s="15">
        <f>'[1]Magellan Sheet 1'!$M$9</f>
        <v>0.65700000000000003</v>
      </c>
      <c r="K55" s="15">
        <f>'[1]Magellan Sheet 1'!$G$9</f>
        <v>0.65749999999999997</v>
      </c>
      <c r="L55" s="15">
        <f t="shared" si="12"/>
        <v>0.66099999999999992</v>
      </c>
      <c r="M55" s="15">
        <f t="shared" si="13"/>
        <v>6.4999999999999884E-3</v>
      </c>
      <c r="N55" s="15">
        <f t="shared" si="14"/>
        <v>0.98335854765506636</v>
      </c>
      <c r="O55" s="15">
        <f t="shared" si="15"/>
        <v>4.2249999999999855E-5</v>
      </c>
      <c r="P55" s="15">
        <f t="shared" si="16"/>
        <v>3.752776749732561E-3</v>
      </c>
      <c r="Q55" s="15">
        <f t="shared" si="17"/>
        <v>0.58791666508714346</v>
      </c>
      <c r="R55" s="16" t="s">
        <v>31</v>
      </c>
    </row>
  </sheetData>
  <phoneticPr fontId="4" type="noConversion"/>
  <conditionalFormatting sqref="X2:X7">
    <cfRule type="cellIs" dxfId="80" priority="6" operator="lessThan">
      <formula>$AF$2</formula>
    </cfRule>
  </conditionalFormatting>
  <conditionalFormatting sqref="X15:X20">
    <cfRule type="cellIs" dxfId="79" priority="4" operator="lessThan">
      <formula>$AF$2</formula>
    </cfRule>
  </conditionalFormatting>
  <conditionalFormatting sqref="X15:X23">
    <cfRule type="cellIs" dxfId="78" priority="3" operator="lessThan">
      <formula>$AF$15</formula>
    </cfRule>
  </conditionalFormatting>
  <conditionalFormatting sqref="X26:X28 Q2:Q55">
    <cfRule type="cellIs" dxfId="77" priority="1" operator="lessThan">
      <formula>$AF$26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25B3-165B-4FDD-9C97-53CB42101D43}">
  <dimension ref="A1:AG55"/>
  <sheetViews>
    <sheetView topLeftCell="L1" zoomScale="55" zoomScaleNormal="55" workbookViewId="0">
      <selection activeCell="Q7" sqref="Q7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665</v>
      </c>
      <c r="F2" s="10">
        <v>9</v>
      </c>
      <c r="G2" s="10">
        <v>3</v>
      </c>
      <c r="H2" s="10">
        <v>360</v>
      </c>
      <c r="I2" s="23">
        <v>8.0799996852874756E-2</v>
      </c>
      <c r="J2" s="23">
        <v>8.0499999225139618E-2</v>
      </c>
      <c r="K2" s="23">
        <v>8.3400003612041473E-2</v>
      </c>
      <c r="L2" s="10">
        <f>AVERAGE(I2:K2)</f>
        <v>8.1566666563351944E-2</v>
      </c>
      <c r="M2" s="10">
        <f>STDEV(I2:K2)</f>
        <v>1.5947862536198666E-3</v>
      </c>
      <c r="N2" s="10">
        <f>M2/L2 * 100</f>
        <v>1.9551936113279968</v>
      </c>
      <c r="O2" s="10">
        <f>VAR(I2:K2)</f>
        <v>2.5433431947348892E-6</v>
      </c>
      <c r="P2" s="10">
        <f>M2/SQRT(3)</f>
        <v>9.2075027282734483E-4</v>
      </c>
      <c r="Q2" s="10">
        <f t="shared" ref="Q2:Q19" si="0">L2-$Z$2</f>
        <v>4.7133333360155419E-2</v>
      </c>
      <c r="R2" s="11"/>
      <c r="U2" s="1" t="s">
        <v>24</v>
      </c>
      <c r="V2" s="1">
        <v>665</v>
      </c>
      <c r="W2" s="1">
        <v>9</v>
      </c>
      <c r="X2">
        <v>3.2699998468160629E-2</v>
      </c>
      <c r="Y2" s="1"/>
      <c r="Z2" s="4">
        <f>AVERAGE(X2:X7)</f>
        <v>3.4433333203196526E-2</v>
      </c>
      <c r="AA2" s="1">
        <f>STDEV(X2:X7)</f>
        <v>3.7929760557735212E-3</v>
      </c>
      <c r="AB2" s="1">
        <f>AA2/Z2 * 100</f>
        <v>11.015419371080261</v>
      </c>
      <c r="AC2" s="1">
        <f>VAR(X2:X7)</f>
        <v>1.4386667359671257E-5</v>
      </c>
      <c r="AD2" s="1">
        <f>COUNT(X2:X7)</f>
        <v>6</v>
      </c>
      <c r="AE2" s="1">
        <f>AA2/SQRT(AD2)</f>
        <v>1.5484759905399061E-3</v>
      </c>
      <c r="AF2" s="1">
        <f>$Z$2+3*$AA$2</f>
        <v>4.5812261370517089E-2</v>
      </c>
      <c r="AG2" s="1">
        <f>$Z$2+10*$AA$2</f>
        <v>7.2363093760931738E-2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665</v>
      </c>
      <c r="F3" s="1">
        <v>9</v>
      </c>
      <c r="G3" s="1">
        <v>3</v>
      </c>
      <c r="H3" s="1">
        <v>360</v>
      </c>
      <c r="I3">
        <v>0.10019999742507935</v>
      </c>
      <c r="J3">
        <v>0.10849999636411667</v>
      </c>
      <c r="K3">
        <v>0.11349999904632568</v>
      </c>
      <c r="L3" s="1">
        <f t="shared" ref="L3:L55" si="1">AVERAGE(I3:K3)</f>
        <v>0.10739999761184056</v>
      </c>
      <c r="M3" s="1">
        <f t="shared" ref="M3:M55" si="2">STDEV(I3:K3)</f>
        <v>6.7178872216304393E-3</v>
      </c>
      <c r="N3" s="1">
        <f t="shared" ref="N3:N55" si="3">M3/L3 * 100</f>
        <v>6.255016174124953</v>
      </c>
      <c r="O3" s="1">
        <f t="shared" ref="O3:O55" si="4">VAR(I3:K3)</f>
        <v>4.5130008722545543E-5</v>
      </c>
      <c r="P3" s="1">
        <f t="shared" ref="P3:P55" si="5">M3/SQRT(3)</f>
        <v>3.8785739957938816E-3</v>
      </c>
      <c r="Q3" s="1">
        <f t="shared" si="0"/>
        <v>7.2966664408644036E-2</v>
      </c>
      <c r="R3" s="13"/>
      <c r="U3" s="1" t="s">
        <v>24</v>
      </c>
      <c r="V3" s="1">
        <v>665</v>
      </c>
      <c r="W3" s="1">
        <v>9</v>
      </c>
      <c r="X3">
        <v>3.1399998813867569E-2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665</v>
      </c>
      <c r="F4" s="1">
        <v>9</v>
      </c>
      <c r="G4" s="1">
        <v>3</v>
      </c>
      <c r="H4" s="1">
        <v>360</v>
      </c>
      <c r="I4">
        <v>6.7400000989437103E-2</v>
      </c>
      <c r="J4">
        <v>6.6600002348423004E-2</v>
      </c>
      <c r="K4">
        <v>6.6299997270107269E-2</v>
      </c>
      <c r="L4" s="1">
        <f t="shared" si="1"/>
        <v>6.6766666869322464E-2</v>
      </c>
      <c r="M4" s="1">
        <f t="shared" si="2"/>
        <v>5.6862539736618402E-4</v>
      </c>
      <c r="N4" s="1">
        <f t="shared" si="3"/>
        <v>0.85166060255653186</v>
      </c>
      <c r="O4" s="1">
        <f t="shared" si="4"/>
        <v>3.2333484252985062E-7</v>
      </c>
      <c r="P4" s="1">
        <f t="shared" si="5"/>
        <v>3.2829602623742429E-4</v>
      </c>
      <c r="Q4" s="1">
        <f t="shared" si="0"/>
        <v>3.2333333666125938E-2</v>
      </c>
      <c r="R4" s="13"/>
      <c r="U4" s="1" t="s">
        <v>24</v>
      </c>
      <c r="V4" s="1">
        <v>665</v>
      </c>
      <c r="W4" s="1">
        <v>9</v>
      </c>
      <c r="X4">
        <v>3.3100001513957977E-2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665</v>
      </c>
      <c r="F5" s="1">
        <v>9</v>
      </c>
      <c r="G5" s="1">
        <v>3</v>
      </c>
      <c r="H5" s="1">
        <v>360</v>
      </c>
      <c r="I5">
        <v>4.439999908208847E-2</v>
      </c>
      <c r="J5">
        <v>4.2899999767541885E-2</v>
      </c>
      <c r="K5">
        <v>4.14000004529953E-2</v>
      </c>
      <c r="L5" s="1">
        <f t="shared" si="1"/>
        <v>4.2899999767541885E-2</v>
      </c>
      <c r="M5" s="1">
        <f t="shared" si="2"/>
        <v>1.4999993145465851E-3</v>
      </c>
      <c r="N5" s="1">
        <f t="shared" si="3"/>
        <v>3.4965019176561483</v>
      </c>
      <c r="O5" s="1">
        <f t="shared" si="4"/>
        <v>2.2499979436402251E-6</v>
      </c>
      <c r="P5" s="1">
        <f t="shared" si="5"/>
        <v>8.6602500803772508E-4</v>
      </c>
      <c r="Q5" s="1">
        <f t="shared" si="0"/>
        <v>8.4666665643453598E-3</v>
      </c>
      <c r="R5" s="13"/>
      <c r="U5" s="1" t="s">
        <v>24</v>
      </c>
      <c r="V5" s="1">
        <v>665</v>
      </c>
      <c r="W5" s="1">
        <v>9</v>
      </c>
      <c r="X5">
        <v>3.2600000500679016E-2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665</v>
      </c>
      <c r="F6" s="1">
        <v>9</v>
      </c>
      <c r="G6" s="1">
        <v>3</v>
      </c>
      <c r="H6" s="1">
        <v>360</v>
      </c>
      <c r="I6">
        <v>4.6300001442432404E-2</v>
      </c>
      <c r="J6">
        <v>4.9199998378753662E-2</v>
      </c>
      <c r="K6">
        <v>4.9699999392032623E-2</v>
      </c>
      <c r="L6" s="1">
        <f t="shared" si="1"/>
        <v>4.8399999737739563E-2</v>
      </c>
      <c r="M6" s="1">
        <f t="shared" si="2"/>
        <v>1.8357545815113E-3</v>
      </c>
      <c r="N6" s="1">
        <f t="shared" si="3"/>
        <v>3.7928813873110068</v>
      </c>
      <c r="O6" s="1">
        <f t="shared" si="4"/>
        <v>3.3699948835397286E-6</v>
      </c>
      <c r="P6" s="1">
        <f t="shared" si="5"/>
        <v>1.059873401801638E-3</v>
      </c>
      <c r="Q6" s="1">
        <f t="shared" si="0"/>
        <v>1.3966666534543037E-2</v>
      </c>
      <c r="R6" s="13"/>
      <c r="U6" s="1" t="s">
        <v>24</v>
      </c>
      <c r="V6" s="1">
        <v>665</v>
      </c>
      <c r="W6" s="1">
        <v>9</v>
      </c>
      <c r="X6">
        <v>3.5000000149011612E-2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665</v>
      </c>
      <c r="F7" s="1">
        <v>9</v>
      </c>
      <c r="G7" s="1">
        <v>3</v>
      </c>
      <c r="H7" s="1">
        <v>360</v>
      </c>
      <c r="I7">
        <v>6.1000000685453415E-2</v>
      </c>
      <c r="J7">
        <v>6.3699997961521149E-2</v>
      </c>
      <c r="K7">
        <v>6.210000067949295E-2</v>
      </c>
      <c r="L7" s="1">
        <f t="shared" si="1"/>
        <v>6.2266666442155838E-2</v>
      </c>
      <c r="M7" s="1">
        <f t="shared" si="2"/>
        <v>1.3576926861504032E-3</v>
      </c>
      <c r="N7" s="1">
        <f t="shared" si="3"/>
        <v>2.1804486472897429</v>
      </c>
      <c r="O7" s="1">
        <f t="shared" si="4"/>
        <v>1.843329430026297E-6</v>
      </c>
      <c r="P7" s="1">
        <f t="shared" si="5"/>
        <v>7.8386423782572136E-4</v>
      </c>
      <c r="Q7" s="1">
        <f t="shared" si="0"/>
        <v>2.7833333238959312E-2</v>
      </c>
      <c r="R7" s="13" t="s">
        <v>25</v>
      </c>
      <c r="U7" s="1" t="s">
        <v>24</v>
      </c>
      <c r="V7" s="1">
        <v>665</v>
      </c>
      <c r="W7" s="1">
        <v>9</v>
      </c>
      <c r="X7">
        <v>4.179999977350235E-2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665</v>
      </c>
      <c r="F8" s="1">
        <v>9</v>
      </c>
      <c r="G8" s="1">
        <v>3</v>
      </c>
      <c r="H8" s="1">
        <v>360</v>
      </c>
      <c r="I8">
        <v>4.9400001764297485E-2</v>
      </c>
      <c r="J8">
        <v>5.2299998700618744E-2</v>
      </c>
      <c r="K8">
        <v>5.2299998700618744E-2</v>
      </c>
      <c r="L8" s="1">
        <f t="shared" si="1"/>
        <v>5.1333333055178322E-2</v>
      </c>
      <c r="M8" s="1">
        <f t="shared" si="2"/>
        <v>1.6743140118341687E-3</v>
      </c>
      <c r="N8" s="1">
        <f t="shared" si="3"/>
        <v>3.2616506900778184</v>
      </c>
      <c r="O8" s="1">
        <f t="shared" si="4"/>
        <v>2.8033274102242287E-6</v>
      </c>
      <c r="P8" s="1">
        <f t="shared" si="5"/>
        <v>9.6666564544041966E-4</v>
      </c>
      <c r="Q8" s="1">
        <f t="shared" si="0"/>
        <v>1.6899999851981796E-2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665</v>
      </c>
      <c r="F9" s="1">
        <v>9</v>
      </c>
      <c r="G9" s="1">
        <v>3</v>
      </c>
      <c r="H9" s="1">
        <v>360</v>
      </c>
      <c r="I9">
        <v>5.7900000363588333E-2</v>
      </c>
      <c r="J9">
        <v>6.1799999326467514E-2</v>
      </c>
      <c r="K9">
        <v>6.3000001013278961E-2</v>
      </c>
      <c r="L9" s="1">
        <f t="shared" si="1"/>
        <v>6.0900000234444938E-2</v>
      </c>
      <c r="M9" s="1">
        <f t="shared" si="2"/>
        <v>2.6664584060026712E-3</v>
      </c>
      <c r="N9" s="1">
        <f t="shared" si="3"/>
        <v>4.378421011063522</v>
      </c>
      <c r="O9" s="1">
        <f t="shared" si="4"/>
        <v>7.1100004309423061E-6</v>
      </c>
      <c r="P9" s="1">
        <f t="shared" si="5"/>
        <v>1.5394804784885827E-3</v>
      </c>
      <c r="Q9" s="1">
        <f t="shared" si="0"/>
        <v>2.6466667031248413E-2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665</v>
      </c>
      <c r="F10" s="1">
        <v>9</v>
      </c>
      <c r="G10" s="1">
        <v>3</v>
      </c>
      <c r="H10" s="1">
        <v>360</v>
      </c>
      <c r="I10">
        <v>8.5199996829032898E-2</v>
      </c>
      <c r="J10">
        <v>8.3099998533725739E-2</v>
      </c>
      <c r="K10">
        <v>8.2800000905990601E-2</v>
      </c>
      <c r="L10" s="1">
        <f t="shared" si="1"/>
        <v>8.3699998756249741E-2</v>
      </c>
      <c r="M10" s="1">
        <f t="shared" si="2"/>
        <v>1.3076678890018504E-3</v>
      </c>
      <c r="N10" s="1">
        <f t="shared" si="3"/>
        <v>1.562327250218996</v>
      </c>
      <c r="O10" s="1">
        <f t="shared" si="4"/>
        <v>1.709995307926556E-6</v>
      </c>
      <c r="P10" s="1">
        <f t="shared" si="5"/>
        <v>7.5498240772584805E-4</v>
      </c>
      <c r="Q10" s="1">
        <f t="shared" si="0"/>
        <v>4.9266665553053215E-2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665</v>
      </c>
      <c r="F11" s="1">
        <v>9</v>
      </c>
      <c r="G11" s="1">
        <v>3</v>
      </c>
      <c r="H11" s="1">
        <v>360</v>
      </c>
      <c r="I11">
        <v>5.559999868273735E-2</v>
      </c>
      <c r="J11">
        <v>5.559999868273735E-2</v>
      </c>
      <c r="K11">
        <v>5.5799998342990875E-2</v>
      </c>
      <c r="L11" s="1">
        <f t="shared" si="1"/>
        <v>5.566666523615519E-2</v>
      </c>
      <c r="M11" s="1">
        <f t="shared" si="2"/>
        <v>1.1546985768520622E-4</v>
      </c>
      <c r="N11" s="1">
        <f t="shared" si="3"/>
        <v>0.20743088739975249</v>
      </c>
      <c r="O11" s="1">
        <f t="shared" si="4"/>
        <v>1.333328803384178E-8</v>
      </c>
      <c r="P11" s="1">
        <f t="shared" si="5"/>
        <v>6.6666553417841598E-5</v>
      </c>
      <c r="Q11" s="1">
        <f t="shared" si="0"/>
        <v>2.1233332032958664E-2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665</v>
      </c>
      <c r="F12" s="1">
        <v>9</v>
      </c>
      <c r="G12" s="1">
        <v>3</v>
      </c>
      <c r="H12" s="1">
        <v>360</v>
      </c>
      <c r="I12">
        <v>6.1000000685453415E-2</v>
      </c>
      <c r="J12">
        <v>6.1500001698732376E-2</v>
      </c>
      <c r="K12">
        <v>5.7999998331069946E-2</v>
      </c>
      <c r="L12" s="1">
        <f t="shared" si="1"/>
        <v>6.0166666905085243E-2</v>
      </c>
      <c r="M12" s="1">
        <f t="shared" si="2"/>
        <v>1.8929711528544526E-3</v>
      </c>
      <c r="N12" s="1">
        <f t="shared" si="3"/>
        <v>3.1462124299500793</v>
      </c>
      <c r="O12" s="1">
        <f t="shared" si="4"/>
        <v>3.5833397855391152E-6</v>
      </c>
      <c r="P12" s="1">
        <f t="shared" si="5"/>
        <v>1.0929074046687145E-3</v>
      </c>
      <c r="Q12" s="1">
        <f t="shared" si="0"/>
        <v>2.5733333701888718E-2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665</v>
      </c>
      <c r="F13" s="1">
        <v>9</v>
      </c>
      <c r="G13" s="1">
        <v>3</v>
      </c>
      <c r="H13" s="1">
        <v>360</v>
      </c>
      <c r="I13">
        <v>6.1900001019239426E-2</v>
      </c>
      <c r="J13">
        <v>6.080000102519989E-2</v>
      </c>
      <c r="K13">
        <v>6.1599999666213989E-2</v>
      </c>
      <c r="L13" s="1">
        <f t="shared" si="1"/>
        <v>6.1433333903551102E-2</v>
      </c>
      <c r="M13" s="1">
        <f t="shared" si="2"/>
        <v>5.6862386869946466E-4</v>
      </c>
      <c r="N13" s="1">
        <f t="shared" si="3"/>
        <v>0.92559500285657759</v>
      </c>
      <c r="O13" s="1">
        <f t="shared" si="4"/>
        <v>3.2333310405474602E-7</v>
      </c>
      <c r="P13" s="1">
        <f t="shared" si="5"/>
        <v>3.2829514366128235E-4</v>
      </c>
      <c r="Q13" s="1">
        <f t="shared" si="0"/>
        <v>2.7000000700354576E-2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665</v>
      </c>
      <c r="F14" s="1">
        <v>9</v>
      </c>
      <c r="G14" s="1">
        <v>3</v>
      </c>
      <c r="H14" s="1">
        <v>360</v>
      </c>
      <c r="I14">
        <v>5.000000074505806E-2</v>
      </c>
      <c r="J14">
        <v>5.1899999380111694E-2</v>
      </c>
      <c r="K14">
        <v>5.169999971985817E-2</v>
      </c>
      <c r="L14" s="1">
        <f t="shared" si="1"/>
        <v>5.1199999948342644E-2</v>
      </c>
      <c r="M14" s="1">
        <f t="shared" si="2"/>
        <v>1.044029947816682E-3</v>
      </c>
      <c r="N14" s="1">
        <f t="shared" si="3"/>
        <v>2.0391209938867934</v>
      </c>
      <c r="O14" s="1">
        <f t="shared" si="4"/>
        <v>1.089998531938104E-6</v>
      </c>
      <c r="P14" s="1">
        <f t="shared" si="5"/>
        <v>6.0277097141399241E-4</v>
      </c>
      <c r="Q14" s="1">
        <f t="shared" si="0"/>
        <v>1.6766666745146118E-2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665</v>
      </c>
      <c r="F15" s="1">
        <v>9</v>
      </c>
      <c r="G15" s="1">
        <v>3</v>
      </c>
      <c r="H15" s="1">
        <v>360</v>
      </c>
      <c r="I15">
        <v>7.850000262260437E-2</v>
      </c>
      <c r="J15">
        <v>7.980000227689743E-2</v>
      </c>
      <c r="K15">
        <v>7.8599996864795685E-2</v>
      </c>
      <c r="L15" s="1">
        <f t="shared" si="1"/>
        <v>7.8966667254765824E-2</v>
      </c>
      <c r="M15" s="1">
        <f t="shared" si="2"/>
        <v>7.2341907387845532E-4</v>
      </c>
      <c r="N15" s="1">
        <f t="shared" si="3"/>
        <v>0.91610688285036523</v>
      </c>
      <c r="O15" s="1">
        <f t="shared" si="4"/>
        <v>5.2333515645116202E-7</v>
      </c>
      <c r="P15" s="1">
        <f t="shared" si="5"/>
        <v>4.1766619704063595E-4</v>
      </c>
      <c r="Q15" s="1">
        <f t="shared" si="0"/>
        <v>4.4533334051569298E-2</v>
      </c>
      <c r="R15" s="13"/>
      <c r="U15" s="1" t="s">
        <v>28</v>
      </c>
      <c r="V15" s="1">
        <v>665</v>
      </c>
      <c r="W15" s="1">
        <v>9</v>
      </c>
      <c r="X15">
        <f>'[2]665'!$B$2</f>
        <v>2.8199999999999999E-2</v>
      </c>
      <c r="Y15" s="1"/>
      <c r="Z15" s="4">
        <f>AVERAGE(X15:X23)</f>
        <v>3.4044444444444447E-2</v>
      </c>
      <c r="AA15" s="1">
        <f>STDEV(X15:X23)</f>
        <v>3.8814015223599045E-3</v>
      </c>
      <c r="AB15" s="1">
        <f>AA15/Z15 * 100</f>
        <v>11.400983583955332</v>
      </c>
      <c r="AC15" s="1">
        <f>VAR(X15:X23)</f>
        <v>1.5065277777777785E-5</v>
      </c>
      <c r="AD15" s="1">
        <f>COUNT(X15:X23)</f>
        <v>9</v>
      </c>
      <c r="AE15" s="1">
        <f>AA15/SQRT(AD15)</f>
        <v>1.2938005074533015E-3</v>
      </c>
      <c r="AF15" s="1">
        <f>$Z$15+3*$AA$15</f>
        <v>4.5688649011524161E-2</v>
      </c>
      <c r="AG15" s="1">
        <f>$Z$15+10*$AA$15</f>
        <v>7.2858459668043496E-2</v>
      </c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665</v>
      </c>
      <c r="F16" s="1">
        <v>9</v>
      </c>
      <c r="G16" s="1">
        <v>3</v>
      </c>
      <c r="H16" s="1">
        <v>360</v>
      </c>
      <c r="I16">
        <v>6.1799999326467514E-2</v>
      </c>
      <c r="J16">
        <v>6.3900001347064972E-2</v>
      </c>
      <c r="K16">
        <v>6.1900001019239426E-2</v>
      </c>
      <c r="L16" s="1">
        <f t="shared" si="1"/>
        <v>6.2533333897590637E-2</v>
      </c>
      <c r="M16" s="1">
        <f t="shared" si="2"/>
        <v>1.1846244226457702E-3</v>
      </c>
      <c r="N16" s="1">
        <f t="shared" si="3"/>
        <v>1.8943887184806132</v>
      </c>
      <c r="O16" s="1">
        <f t="shared" si="4"/>
        <v>1.4033350227288244E-6</v>
      </c>
      <c r="P16" s="1">
        <f t="shared" si="5"/>
        <v>6.839432293031405E-4</v>
      </c>
      <c r="Q16" s="1">
        <f t="shared" si="0"/>
        <v>2.8100000694394112E-2</v>
      </c>
      <c r="R16" s="13"/>
      <c r="U16" s="1" t="s">
        <v>28</v>
      </c>
      <c r="V16" s="1">
        <v>665</v>
      </c>
      <c r="W16" s="1">
        <v>9</v>
      </c>
      <c r="X16">
        <f>'[2]665'!$C$2</f>
        <v>2.9499999999999998E-2</v>
      </c>
      <c r="Y16" s="1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665</v>
      </c>
      <c r="F17" s="1">
        <v>9</v>
      </c>
      <c r="G17" s="1">
        <v>3</v>
      </c>
      <c r="H17" s="1">
        <v>360</v>
      </c>
      <c r="I17">
        <v>3.9799999445676804E-2</v>
      </c>
      <c r="J17">
        <v>3.4499999135732651E-2</v>
      </c>
      <c r="K17">
        <v>3.5900000482797623E-2</v>
      </c>
      <c r="L17" s="1">
        <f t="shared" si="1"/>
        <v>3.6733333021402359E-2</v>
      </c>
      <c r="M17" s="1">
        <f t="shared" si="2"/>
        <v>2.7465129093589002E-3</v>
      </c>
      <c r="N17" s="1">
        <f t="shared" si="3"/>
        <v>7.4768954610208338</v>
      </c>
      <c r="O17" s="1">
        <f t="shared" si="4"/>
        <v>7.5433331612750898E-6</v>
      </c>
      <c r="P17" s="1">
        <f t="shared" si="5"/>
        <v>1.5856999675511435E-3</v>
      </c>
      <c r="Q17" s="1">
        <f t="shared" si="0"/>
        <v>2.2999998182058334E-3</v>
      </c>
      <c r="R17" s="13"/>
      <c r="U17" s="1" t="s">
        <v>28</v>
      </c>
      <c r="V17" s="1">
        <v>665</v>
      </c>
      <c r="W17" s="1">
        <v>9</v>
      </c>
      <c r="X17">
        <f>'[2]665'!$D$2</f>
        <v>2.93E-2</v>
      </c>
      <c r="Y17" s="1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665</v>
      </c>
      <c r="F18" s="1">
        <v>9</v>
      </c>
      <c r="G18" s="1">
        <v>3</v>
      </c>
      <c r="H18" s="1">
        <v>360</v>
      </c>
      <c r="I18">
        <v>3.8499999791383743E-2</v>
      </c>
      <c r="J18">
        <v>4.14000004529953E-2</v>
      </c>
      <c r="K18">
        <v>4.3600000441074371E-2</v>
      </c>
      <c r="L18" s="1">
        <f t="shared" si="1"/>
        <v>4.1166666895151138E-2</v>
      </c>
      <c r="M18" s="1">
        <f t="shared" si="2"/>
        <v>2.5579943449162215E-3</v>
      </c>
      <c r="N18" s="1">
        <f t="shared" si="3"/>
        <v>6.2137514106528693</v>
      </c>
      <c r="O18" s="1">
        <f t="shared" si="4"/>
        <v>6.5433350686233682E-6</v>
      </c>
      <c r="P18" s="1">
        <f t="shared" si="5"/>
        <v>1.4768587236229211E-3</v>
      </c>
      <c r="Q18" s="1">
        <f t="shared" si="0"/>
        <v>6.7333336919546127E-3</v>
      </c>
      <c r="R18" s="13"/>
      <c r="U18" s="1" t="s">
        <v>28</v>
      </c>
      <c r="V18" s="1">
        <v>665</v>
      </c>
      <c r="W18" s="1">
        <v>9</v>
      </c>
      <c r="X18">
        <f>'[2]665'!$H$5</f>
        <v>3.7499999999999999E-2</v>
      </c>
      <c r="Y18" s="1"/>
    </row>
    <row r="19" spans="1:33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665</v>
      </c>
      <c r="F19" s="15">
        <v>9</v>
      </c>
      <c r="G19" s="15">
        <v>3</v>
      </c>
      <c r="H19" s="15">
        <v>360</v>
      </c>
      <c r="I19" s="24">
        <v>5.0400000065565109E-2</v>
      </c>
      <c r="J19" s="24">
        <v>5.169999971985817E-2</v>
      </c>
      <c r="K19" s="24">
        <v>5.1100000739097595E-2</v>
      </c>
      <c r="L19" s="15">
        <f t="shared" si="1"/>
        <v>5.1066666841506958E-2</v>
      </c>
      <c r="M19" s="15">
        <f t="shared" si="2"/>
        <v>6.5064055886253846E-4</v>
      </c>
      <c r="N19" s="15">
        <f t="shared" si="3"/>
        <v>1.2741003067263013</v>
      </c>
      <c r="O19" s="15">
        <f t="shared" si="4"/>
        <v>4.2333313683695639E-7</v>
      </c>
      <c r="P19" s="15">
        <f t="shared" si="5"/>
        <v>3.7564750180497513E-4</v>
      </c>
      <c r="Q19" s="15">
        <f t="shared" si="0"/>
        <v>1.6633333638310432E-2</v>
      </c>
      <c r="R19" s="16"/>
      <c r="U19" s="1" t="s">
        <v>28</v>
      </c>
      <c r="V19" s="1">
        <v>665</v>
      </c>
      <c r="W19" s="1">
        <v>9</v>
      </c>
      <c r="X19">
        <f>'[2]665'!$I$5</f>
        <v>3.4599999999999999E-2</v>
      </c>
      <c r="Y19" s="1"/>
    </row>
    <row r="20" spans="1:33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665</v>
      </c>
      <c r="F20" s="10">
        <v>9</v>
      </c>
      <c r="G20" s="10"/>
      <c r="H20" s="10">
        <v>340</v>
      </c>
      <c r="I20" s="10">
        <f>'[2]665'!E4</f>
        <v>4.8599999999999997E-2</v>
      </c>
      <c r="J20" s="10">
        <f>'[2]665'!F4</f>
        <v>3.0200000000000001E-2</v>
      </c>
      <c r="K20" s="10">
        <f>'[2]665'!G4</f>
        <v>3.0599999999999999E-2</v>
      </c>
      <c r="L20" s="10">
        <f t="shared" si="1"/>
        <v>3.6466666666666668E-2</v>
      </c>
      <c r="M20" s="10">
        <f t="shared" si="2"/>
        <v>1.0509678079433905E-2</v>
      </c>
      <c r="N20" s="10">
        <f t="shared" si="3"/>
        <v>28.819958170294075</v>
      </c>
      <c r="O20" s="10">
        <f t="shared" si="4"/>
        <v>1.1045333333333353E-4</v>
      </c>
      <c r="P20" s="10">
        <f t="shared" si="5"/>
        <v>6.0677654682574746E-3</v>
      </c>
      <c r="Q20" s="10">
        <f t="shared" ref="Q20:Q55" si="6">L20-$Z$2</f>
        <v>2.0333334634701425E-3</v>
      </c>
      <c r="R20" s="11"/>
      <c r="U20" s="1" t="s">
        <v>28</v>
      </c>
      <c r="V20" s="1">
        <v>665</v>
      </c>
      <c r="W20" s="1">
        <v>9</v>
      </c>
      <c r="X20">
        <f>'[2]665'!$J$5</f>
        <v>3.6900000000000002E-2</v>
      </c>
      <c r="Y20" s="1"/>
    </row>
    <row r="21" spans="1:33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665</v>
      </c>
      <c r="F21" s="1">
        <v>9</v>
      </c>
      <c r="G21" s="1"/>
      <c r="H21" s="1">
        <v>340</v>
      </c>
      <c r="I21" s="1">
        <f>'[2]665'!E5</f>
        <v>4.3099999999999999E-2</v>
      </c>
      <c r="J21" s="1">
        <f>'[2]665'!F5</f>
        <v>3.9699999999999999E-2</v>
      </c>
      <c r="K21" s="1">
        <f>'[2]665'!G5</f>
        <v>3.8800000000000001E-2</v>
      </c>
      <c r="L21" s="1">
        <f t="shared" si="1"/>
        <v>4.0533333333333331E-2</v>
      </c>
      <c r="M21" s="1">
        <f t="shared" si="2"/>
        <v>2.2678918257565397E-3</v>
      </c>
      <c r="N21" s="1">
        <f t="shared" si="3"/>
        <v>5.5951278595967269</v>
      </c>
      <c r="O21" s="1">
        <f t="shared" si="4"/>
        <v>5.1433333333333304E-6</v>
      </c>
      <c r="P21" s="1">
        <f t="shared" si="5"/>
        <v>1.3093679560934901E-3</v>
      </c>
      <c r="Q21" s="1">
        <f t="shared" si="6"/>
        <v>6.1000001301368054E-3</v>
      </c>
      <c r="R21" s="13" t="s">
        <v>29</v>
      </c>
      <c r="U21" s="1" t="s">
        <v>28</v>
      </c>
      <c r="V21" s="1">
        <v>665</v>
      </c>
      <c r="W21" s="1">
        <v>9</v>
      </c>
      <c r="X21">
        <f>'[2]665'!$K$5</f>
        <v>3.6700000000000003E-2</v>
      </c>
      <c r="Y21" s="1"/>
    </row>
    <row r="22" spans="1:33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665</v>
      </c>
      <c r="F22" s="1">
        <v>9</v>
      </c>
      <c r="G22" s="1"/>
      <c r="H22" s="1">
        <v>340</v>
      </c>
      <c r="I22" s="1">
        <f>'[2]665'!H4</f>
        <v>3.5099999999999999E-2</v>
      </c>
      <c r="J22" s="1">
        <f>'[2]665'!I4</f>
        <v>3.4000000000000002E-2</v>
      </c>
      <c r="K22" s="1">
        <f>'[2]665'!J4</f>
        <v>3.5200000000000002E-2</v>
      </c>
      <c r="L22" s="1">
        <f t="shared" si="1"/>
        <v>3.4766666666666668E-2</v>
      </c>
      <c r="M22" s="1">
        <f t="shared" si="2"/>
        <v>6.6583281184793848E-4</v>
      </c>
      <c r="N22" s="1">
        <f t="shared" si="3"/>
        <v>1.9151471098214912</v>
      </c>
      <c r="O22" s="1">
        <f t="shared" si="4"/>
        <v>4.4333333333333219E-7</v>
      </c>
      <c r="P22" s="1">
        <f t="shared" si="5"/>
        <v>3.8441875315569274E-4</v>
      </c>
      <c r="Q22" s="1">
        <f t="shared" si="6"/>
        <v>3.3333346347014237E-4</v>
      </c>
      <c r="R22" s="13"/>
      <c r="U22" s="1" t="s">
        <v>28</v>
      </c>
      <c r="V22" s="1">
        <v>665</v>
      </c>
      <c r="W22" s="1">
        <v>9</v>
      </c>
      <c r="X22">
        <f>'[2]665'!$L$5</f>
        <v>3.6799999999999999E-2</v>
      </c>
      <c r="Y22" s="1"/>
    </row>
    <row r="23" spans="1:33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665</v>
      </c>
      <c r="F23" s="1">
        <v>9</v>
      </c>
      <c r="G23" s="1"/>
      <c r="H23" s="1">
        <v>340</v>
      </c>
      <c r="I23" s="1">
        <f>'[2]665'!K4</f>
        <v>3.2300000000000002E-2</v>
      </c>
      <c r="J23" s="1">
        <f>'[2]665'!L4</f>
        <v>3.2199999999999999E-2</v>
      </c>
      <c r="K23" s="1">
        <f>'[2]665'!M4</f>
        <v>3.1699999999999999E-2</v>
      </c>
      <c r="L23" s="1">
        <f t="shared" si="1"/>
        <v>3.2066666666666667E-2</v>
      </c>
      <c r="M23" s="1">
        <f t="shared" si="2"/>
        <v>3.2145502536643313E-4</v>
      </c>
      <c r="N23" s="1">
        <f t="shared" si="3"/>
        <v>1.0024584990637206</v>
      </c>
      <c r="O23" s="1">
        <f t="shared" si="4"/>
        <v>1.0333333333333417E-7</v>
      </c>
      <c r="P23" s="1">
        <f t="shared" si="5"/>
        <v>1.8559214542766817E-4</v>
      </c>
      <c r="Q23" s="1">
        <f t="shared" si="6"/>
        <v>-2.3666665365298586E-3</v>
      </c>
      <c r="R23" s="13"/>
      <c r="U23" s="1" t="s">
        <v>28</v>
      </c>
      <c r="V23" s="1">
        <v>665</v>
      </c>
      <c r="W23" s="1">
        <v>9</v>
      </c>
      <c r="X23">
        <f>'[2]665'!$M$5</f>
        <v>3.6900000000000002E-2</v>
      </c>
      <c r="Y23" s="1"/>
    </row>
    <row r="24" spans="1:33" ht="15.75" thickBot="1" x14ac:dyDescent="0.3">
      <c r="A24" s="14">
        <v>0</v>
      </c>
      <c r="B24" s="15">
        <v>100</v>
      </c>
      <c r="C24" s="15" t="s">
        <v>27</v>
      </c>
      <c r="D24" s="15" t="s">
        <v>28</v>
      </c>
      <c r="E24" s="15">
        <v>665</v>
      </c>
      <c r="F24" s="15">
        <v>9</v>
      </c>
      <c r="G24" s="15"/>
      <c r="H24" s="15">
        <v>340</v>
      </c>
      <c r="I24" s="15">
        <f>'[2]665'!B5</f>
        <v>4.0800000000000003E-2</v>
      </c>
      <c r="J24" s="15">
        <f>'[2]665'!C5</f>
        <v>3.78E-2</v>
      </c>
      <c r="K24" s="15">
        <f>'[2]665'!D5</f>
        <v>3.9300000000000002E-2</v>
      </c>
      <c r="L24" s="15">
        <f t="shared" si="1"/>
        <v>3.9300000000000002E-2</v>
      </c>
      <c r="M24" s="15">
        <f t="shared" si="2"/>
        <v>1.5000000000000013E-3</v>
      </c>
      <c r="N24" s="15">
        <f t="shared" si="3"/>
        <v>3.8167938931297747</v>
      </c>
      <c r="O24" s="15">
        <f t="shared" si="4"/>
        <v>2.2500000000000039E-6</v>
      </c>
      <c r="P24" s="15">
        <f t="shared" si="5"/>
        <v>8.6602540378443945E-4</v>
      </c>
      <c r="Q24" s="15">
        <f t="shared" si="6"/>
        <v>4.866666796803476E-3</v>
      </c>
      <c r="R24" s="16"/>
    </row>
    <row r="25" spans="1:33" x14ac:dyDescent="0.25">
      <c r="A25" s="19">
        <v>10</v>
      </c>
      <c r="B25" s="8">
        <v>60</v>
      </c>
      <c r="C25" s="8" t="s">
        <v>27</v>
      </c>
      <c r="D25" s="8" t="s">
        <v>28</v>
      </c>
      <c r="E25" s="8">
        <v>665</v>
      </c>
      <c r="F25" s="8">
        <v>9</v>
      </c>
      <c r="G25" s="8">
        <v>3</v>
      </c>
      <c r="H25" s="8">
        <v>360</v>
      </c>
      <c r="I25" s="8">
        <f>'[1]Magellan Sheet 1 (10)'!B3</f>
        <v>4.99E-2</v>
      </c>
      <c r="J25" s="8">
        <f>'[1]Magellan Sheet 1 (10)'!C3</f>
        <v>5.2900000000000003E-2</v>
      </c>
      <c r="K25" s="8">
        <f>'[1]Magellan Sheet 1 (10)'!D3</f>
        <v>4.7399999999999998E-2</v>
      </c>
      <c r="L25" s="8">
        <f t="shared" si="1"/>
        <v>5.0066666666666669E-2</v>
      </c>
      <c r="M25" s="8">
        <f t="shared" si="2"/>
        <v>2.7537852736430534E-3</v>
      </c>
      <c r="N25" s="8">
        <f t="shared" si="3"/>
        <v>5.5002368980886551</v>
      </c>
      <c r="O25" s="8">
        <f t="shared" si="4"/>
        <v>7.5833333333333468E-6</v>
      </c>
      <c r="P25" s="8">
        <f t="shared" si="5"/>
        <v>1.5898986690282442E-3</v>
      </c>
      <c r="Q25" s="8">
        <f t="shared" si="6"/>
        <v>1.5633333463470143E-2</v>
      </c>
      <c r="R25" s="20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1" t="s">
        <v>28</v>
      </c>
      <c r="E26" s="1">
        <v>665</v>
      </c>
      <c r="F26" s="1">
        <v>9</v>
      </c>
      <c r="G26" s="1">
        <v>3</v>
      </c>
      <c r="H26" s="1">
        <v>360</v>
      </c>
      <c r="I26" s="1">
        <f>'[1]Magellan Sheet 1 (10)'!B4</f>
        <v>3.8199999999999998E-2</v>
      </c>
      <c r="J26" s="1">
        <f>'[1]Magellan Sheet 1 (10)'!C4</f>
        <v>3.6299999999999999E-2</v>
      </c>
      <c r="K26" s="1">
        <f>'[1]Magellan Sheet 1 (10)'!D4</f>
        <v>4.7300000000000002E-2</v>
      </c>
      <c r="L26" s="1">
        <f t="shared" si="1"/>
        <v>4.0599999999999997E-2</v>
      </c>
      <c r="M26" s="1">
        <f t="shared" si="2"/>
        <v>5.8796258384356415E-3</v>
      </c>
      <c r="N26" s="1">
        <f t="shared" si="3"/>
        <v>14.481837040481876</v>
      </c>
      <c r="O26" s="1">
        <f t="shared" si="4"/>
        <v>3.4570000000000016E-5</v>
      </c>
      <c r="P26" s="1">
        <f t="shared" si="5"/>
        <v>3.3946035605550971E-3</v>
      </c>
      <c r="Q26" s="1">
        <f t="shared" si="6"/>
        <v>6.1666667968034716E-3</v>
      </c>
      <c r="R26" s="13"/>
      <c r="U26" s="1" t="s">
        <v>28</v>
      </c>
      <c r="V26" s="1">
        <v>365</v>
      </c>
      <c r="W26" s="1">
        <v>9</v>
      </c>
      <c r="X26">
        <f>'[1]Magellan Sheet 1 (10)'!$B$2</f>
        <v>2.8500000000000001E-2</v>
      </c>
      <c r="Y26" s="1"/>
      <c r="Z26" s="4">
        <f>AVERAGE(X26:X28)</f>
        <v>2.9000000000000001E-2</v>
      </c>
      <c r="AA26" s="1">
        <f>STDEV(X26:X28)</f>
        <v>6.9999999999999978E-4</v>
      </c>
      <c r="AB26" s="1">
        <f>AA26/Z26 * 100</f>
        <v>2.4137931034482749</v>
      </c>
      <c r="AC26" s="1">
        <f>VAR(X26:X28)</f>
        <v>4.8999999999999965E-7</v>
      </c>
      <c r="AD26" s="1">
        <f>COUNT(X26:X28)</f>
        <v>3</v>
      </c>
      <c r="AE26" s="1">
        <f>AA26/SQRT(AD26)</f>
        <v>4.0414518843273791E-4</v>
      </c>
      <c r="AF26" s="1">
        <f>$Z$26+3*$AA$26</f>
        <v>3.1100000000000003E-2</v>
      </c>
      <c r="AG26" s="1">
        <f>$Z$26+10*$AA$26</f>
        <v>3.5999999999999997E-2</v>
      </c>
    </row>
    <row r="27" spans="1:33" x14ac:dyDescent="0.25">
      <c r="A27" s="12">
        <v>10</v>
      </c>
      <c r="B27" s="1">
        <v>70</v>
      </c>
      <c r="C27" s="1" t="s">
        <v>23</v>
      </c>
      <c r="D27" s="1" t="s">
        <v>28</v>
      </c>
      <c r="E27" s="1">
        <v>665</v>
      </c>
      <c r="F27" s="1">
        <v>9</v>
      </c>
      <c r="G27" s="1">
        <v>3</v>
      </c>
      <c r="H27" s="1">
        <v>360</v>
      </c>
      <c r="I27" s="1">
        <f>'[1]Magellan Sheet 1 (10)'!B5</f>
        <v>5.7099999999999998E-2</v>
      </c>
      <c r="J27" s="1">
        <f>'[1]Magellan Sheet 1 (10)'!C5</f>
        <v>5.6000000000000001E-2</v>
      </c>
      <c r="K27" s="1">
        <f>'[1]Magellan Sheet 1 (10)'!D5</f>
        <v>5.5199999999999999E-2</v>
      </c>
      <c r="L27" s="1">
        <f t="shared" si="1"/>
        <v>5.6100000000000004E-2</v>
      </c>
      <c r="M27" s="1">
        <f t="shared" si="2"/>
        <v>9.5393920141694497E-4</v>
      </c>
      <c r="N27" s="1">
        <f t="shared" si="3"/>
        <v>1.7004263839874241</v>
      </c>
      <c r="O27" s="1">
        <f t="shared" si="4"/>
        <v>9.099999999999987E-7</v>
      </c>
      <c r="P27" s="1">
        <f t="shared" si="5"/>
        <v>5.507570547286098E-4</v>
      </c>
      <c r="Q27" s="1">
        <f t="shared" si="6"/>
        <v>2.1666666796803478E-2</v>
      </c>
      <c r="R27" s="13"/>
      <c r="U27" s="1" t="s">
        <v>28</v>
      </c>
      <c r="V27" s="1">
        <v>365</v>
      </c>
      <c r="W27" s="1">
        <v>9</v>
      </c>
      <c r="X27">
        <f>'[1]Magellan Sheet 1 (10)'!$C$2</f>
        <v>2.98E-2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1" t="s">
        <v>28</v>
      </c>
      <c r="E28" s="1">
        <v>665</v>
      </c>
      <c r="F28" s="1">
        <v>9</v>
      </c>
      <c r="G28" s="1">
        <v>3</v>
      </c>
      <c r="H28" s="1">
        <v>360</v>
      </c>
      <c r="I28" s="1">
        <f>'[1]Magellan Sheet 1 (10)'!B6</f>
        <v>3.95E-2</v>
      </c>
      <c r="J28" s="1">
        <f>'[1]Magellan Sheet 1 (10)'!C6</f>
        <v>3.7699999999999997E-2</v>
      </c>
      <c r="K28" s="1">
        <f>'[1]Magellan Sheet 1 (10)'!D6</f>
        <v>3.8899999999999997E-2</v>
      </c>
      <c r="L28" s="1">
        <f t="shared" si="1"/>
        <v>3.8699999999999991E-2</v>
      </c>
      <c r="M28" s="1">
        <f t="shared" si="2"/>
        <v>9.1651513899116928E-4</v>
      </c>
      <c r="N28" s="1">
        <f t="shared" si="3"/>
        <v>2.3682561731037972</v>
      </c>
      <c r="O28" s="1">
        <f t="shared" si="4"/>
        <v>8.4000000000000233E-7</v>
      </c>
      <c r="P28" s="1">
        <f t="shared" si="5"/>
        <v>5.2915026221291885E-4</v>
      </c>
      <c r="Q28" s="1">
        <f t="shared" si="6"/>
        <v>4.2666667968034658E-3</v>
      </c>
      <c r="R28" s="13"/>
      <c r="U28" s="1" t="s">
        <v>28</v>
      </c>
      <c r="V28" s="1">
        <v>365</v>
      </c>
      <c r="W28" s="1">
        <v>9</v>
      </c>
      <c r="X28">
        <f>'[1]Magellan Sheet 1 (10)'!$D$2</f>
        <v>2.87E-2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1" t="s">
        <v>28</v>
      </c>
      <c r="E29" s="1">
        <v>665</v>
      </c>
      <c r="F29" s="1">
        <v>9</v>
      </c>
      <c r="G29" s="1">
        <v>3</v>
      </c>
      <c r="H29" s="1">
        <v>360</v>
      </c>
      <c r="I29" s="1">
        <f>'[1]Magellan Sheet 1 (10)'!B7</f>
        <v>4.1000000000000002E-2</v>
      </c>
      <c r="J29" s="1">
        <f>'[1]Magellan Sheet 1 (10)'!C7</f>
        <v>3.7400000000000003E-2</v>
      </c>
      <c r="K29" s="1">
        <f>'[1]Magellan Sheet 1 (10)'!D7</f>
        <v>3.9E-2</v>
      </c>
      <c r="L29" s="1">
        <f t="shared" si="1"/>
        <v>3.9133333333333332E-2</v>
      </c>
      <c r="M29" s="1">
        <f t="shared" si="2"/>
        <v>1.8036999011291572E-3</v>
      </c>
      <c r="N29" s="1">
        <f t="shared" si="3"/>
        <v>4.6091138870421391</v>
      </c>
      <c r="O29" s="1">
        <f t="shared" si="4"/>
        <v>3.2533333333333315E-6</v>
      </c>
      <c r="P29" s="1">
        <f t="shared" si="5"/>
        <v>1.0413666234542203E-3</v>
      </c>
      <c r="Q29" s="1">
        <f t="shared" si="6"/>
        <v>4.7000001301368069E-3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1" t="s">
        <v>28</v>
      </c>
      <c r="E30" s="1">
        <v>665</v>
      </c>
      <c r="F30" s="1">
        <v>9</v>
      </c>
      <c r="G30" s="1">
        <v>3</v>
      </c>
      <c r="H30" s="1">
        <v>360</v>
      </c>
      <c r="I30" s="1">
        <f>'[1]Magellan Sheet 1 (10)'!B8</f>
        <v>3.7900000000000003E-2</v>
      </c>
      <c r="J30" s="1">
        <f>'[1]Magellan Sheet 1 (10)'!C8</f>
        <v>3.8100000000000002E-2</v>
      </c>
      <c r="K30" s="1">
        <f>'[1]Magellan Sheet 1 (10)'!D8</f>
        <v>3.7699999999999997E-2</v>
      </c>
      <c r="L30" s="1">
        <f t="shared" si="1"/>
        <v>3.7900000000000003E-2</v>
      </c>
      <c r="M30" s="1">
        <f t="shared" si="2"/>
        <v>2.0000000000000226E-4</v>
      </c>
      <c r="N30" s="1">
        <f t="shared" si="3"/>
        <v>0.52770448548813254</v>
      </c>
      <c r="O30" s="1">
        <f t="shared" si="4"/>
        <v>4.0000000000000901E-8</v>
      </c>
      <c r="P30" s="1">
        <f t="shared" si="5"/>
        <v>1.1547005383792646E-4</v>
      </c>
      <c r="Q30" s="1">
        <f t="shared" si="6"/>
        <v>3.4666667968034776E-3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1" t="s">
        <v>28</v>
      </c>
      <c r="E31" s="1">
        <v>665</v>
      </c>
      <c r="F31" s="1">
        <v>9</v>
      </c>
      <c r="G31" s="1">
        <v>3</v>
      </c>
      <c r="H31" s="1">
        <v>360</v>
      </c>
      <c r="I31" s="1">
        <f>'[1]Magellan Sheet 1 (10)'!B9</f>
        <v>5.0200000000000002E-2</v>
      </c>
      <c r="J31" s="1">
        <f>'[1]Magellan Sheet 1 (10)'!C9</f>
        <v>5.0099999999999999E-2</v>
      </c>
      <c r="K31" s="1">
        <f>'[1]Magellan Sheet 1 (10)'!D9</f>
        <v>4.9700000000000001E-2</v>
      </c>
      <c r="L31" s="1">
        <f t="shared" si="1"/>
        <v>4.9999999999999996E-2</v>
      </c>
      <c r="M31" s="1">
        <f t="shared" si="2"/>
        <v>2.6457513110645877E-4</v>
      </c>
      <c r="N31" s="1">
        <f t="shared" si="3"/>
        <v>0.52915026221291761</v>
      </c>
      <c r="O31" s="1">
        <f t="shared" si="4"/>
        <v>6.9999999999999846E-8</v>
      </c>
      <c r="P31" s="1">
        <f t="shared" si="5"/>
        <v>1.5275252316519452E-4</v>
      </c>
      <c r="Q31" s="1">
        <f t="shared" si="6"/>
        <v>1.556666679680347E-2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1" t="s">
        <v>28</v>
      </c>
      <c r="E32" s="1">
        <v>665</v>
      </c>
      <c r="F32" s="1">
        <v>9</v>
      </c>
      <c r="G32" s="1">
        <v>3</v>
      </c>
      <c r="H32" s="1">
        <v>360</v>
      </c>
      <c r="I32" s="1">
        <f>'[1]Magellan Sheet 1 (10)'!E2</f>
        <v>3.6400000000000002E-2</v>
      </c>
      <c r="J32" s="1">
        <f>'[1]Magellan Sheet 1 (10)'!F2</f>
        <v>3.7400000000000003E-2</v>
      </c>
      <c r="K32" s="1">
        <f>'[1]Magellan Sheet 1 (10)'!G2</f>
        <v>3.6700000000000003E-2</v>
      </c>
      <c r="L32" s="1">
        <f t="shared" si="1"/>
        <v>3.6833333333333336E-2</v>
      </c>
      <c r="M32" s="1">
        <f t="shared" si="2"/>
        <v>5.1316014394468866E-4</v>
      </c>
      <c r="N32" s="1">
        <f t="shared" si="3"/>
        <v>1.3931949609358063</v>
      </c>
      <c r="O32" s="1">
        <f t="shared" si="4"/>
        <v>2.633333333333336E-7</v>
      </c>
      <c r="P32" s="1">
        <f t="shared" si="5"/>
        <v>2.9627314724385312E-4</v>
      </c>
      <c r="Q32" s="1">
        <f t="shared" si="6"/>
        <v>2.4000001301368104E-3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1" t="s">
        <v>28</v>
      </c>
      <c r="E33" s="1">
        <v>665</v>
      </c>
      <c r="F33" s="1">
        <v>9</v>
      </c>
      <c r="G33" s="1">
        <v>3</v>
      </c>
      <c r="H33" s="1">
        <v>360</v>
      </c>
      <c r="I33" s="1">
        <f>'[1]Magellan Sheet 1 (10)'!E3</f>
        <v>4.0399999999999998E-2</v>
      </c>
      <c r="J33" s="1">
        <f>'[1]Magellan Sheet 1 (10)'!F3</f>
        <v>4.02E-2</v>
      </c>
      <c r="K33" s="1">
        <f>'[1]Magellan Sheet 1 (10)'!G3</f>
        <v>4.0099999999999997E-2</v>
      </c>
      <c r="L33" s="1">
        <f t="shared" si="1"/>
        <v>4.0233333333333336E-2</v>
      </c>
      <c r="M33" s="1">
        <f t="shared" si="2"/>
        <v>1.5275252316519525E-4</v>
      </c>
      <c r="N33" s="1">
        <f t="shared" si="3"/>
        <v>0.37966658616038584</v>
      </c>
      <c r="O33" s="1">
        <f t="shared" si="4"/>
        <v>2.3333333333333512E-8</v>
      </c>
      <c r="P33" s="1">
        <f t="shared" si="5"/>
        <v>8.8191710368820024E-5</v>
      </c>
      <c r="Q33" s="1">
        <f t="shared" si="6"/>
        <v>5.8000001301368106E-3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1" t="s">
        <v>28</v>
      </c>
      <c r="E34" s="1">
        <v>665</v>
      </c>
      <c r="F34" s="1">
        <v>9</v>
      </c>
      <c r="G34" s="1">
        <v>3</v>
      </c>
      <c r="H34" s="1">
        <v>360</v>
      </c>
      <c r="I34" s="1">
        <f>'[1]Magellan Sheet 1 (10)'!E4</f>
        <v>4.3299999999999998E-2</v>
      </c>
      <c r="J34" s="1">
        <f>'[1]Magellan Sheet 1 (10)'!F4</f>
        <v>4.4499999999999998E-2</v>
      </c>
      <c r="K34" s="1">
        <f>'[1]Magellan Sheet 1 (10)'!G4</f>
        <v>4.2500000000000003E-2</v>
      </c>
      <c r="L34" s="1">
        <f t="shared" si="1"/>
        <v>4.3433333333333331E-2</v>
      </c>
      <c r="M34" s="1">
        <f t="shared" si="2"/>
        <v>1.0066445913694308E-3</v>
      </c>
      <c r="N34" s="1">
        <f t="shared" si="3"/>
        <v>2.3176774935597022</v>
      </c>
      <c r="O34" s="1">
        <f t="shared" si="4"/>
        <v>1.0133333333333284E-6</v>
      </c>
      <c r="P34" s="1">
        <f t="shared" si="5"/>
        <v>5.8118652580542169E-4</v>
      </c>
      <c r="Q34" s="1">
        <f t="shared" si="6"/>
        <v>9.0000001301368052E-3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1" t="s">
        <v>28</v>
      </c>
      <c r="E35" s="1">
        <v>665</v>
      </c>
      <c r="F35" s="1">
        <v>9</v>
      </c>
      <c r="G35" s="1">
        <v>3</v>
      </c>
      <c r="H35" s="1">
        <v>360</v>
      </c>
      <c r="I35" s="1">
        <f>'[1]Magellan Sheet 1 (10)'!E5</f>
        <v>5.2299999999999999E-2</v>
      </c>
      <c r="J35" s="1">
        <f>'[1]Magellan Sheet 1 (10)'!F5</f>
        <v>5.1999999999999998E-2</v>
      </c>
      <c r="K35" s="1">
        <f>'[1]Magellan Sheet 1 (10)'!G5</f>
        <v>5.1400000000000001E-2</v>
      </c>
      <c r="L35" s="1">
        <f t="shared" si="1"/>
        <v>5.1900000000000002E-2</v>
      </c>
      <c r="M35" s="1">
        <f t="shared" si="2"/>
        <v>4.5825756949558275E-4</v>
      </c>
      <c r="N35" s="1">
        <f t="shared" si="3"/>
        <v>0.8829625616485216</v>
      </c>
      <c r="O35" s="1">
        <f t="shared" si="4"/>
        <v>2.0999999999999886E-7</v>
      </c>
      <c r="P35" s="1">
        <f t="shared" si="5"/>
        <v>2.6457513110645834E-4</v>
      </c>
      <c r="Q35" s="1">
        <f t="shared" si="6"/>
        <v>1.7466666796803476E-2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1" t="s">
        <v>28</v>
      </c>
      <c r="E36" s="1">
        <v>665</v>
      </c>
      <c r="F36" s="1">
        <v>9</v>
      </c>
      <c r="G36" s="1">
        <v>3</v>
      </c>
      <c r="H36" s="1">
        <v>360</v>
      </c>
      <c r="I36" s="1">
        <f>'[1]Magellan Sheet 1 (10)'!E6</f>
        <v>4.6399999999999997E-2</v>
      </c>
      <c r="J36" s="1">
        <f>'[1]Magellan Sheet 1 (10)'!F6</f>
        <v>4.6699999999999998E-2</v>
      </c>
      <c r="K36" s="1">
        <f>'[1]Magellan Sheet 1 (10)'!G6</f>
        <v>4.65E-2</v>
      </c>
      <c r="L36" s="1">
        <f t="shared" si="1"/>
        <v>4.6533333333333336E-2</v>
      </c>
      <c r="M36" s="1">
        <f t="shared" si="2"/>
        <v>1.5275252316519525E-4</v>
      </c>
      <c r="N36" s="1">
        <f t="shared" si="3"/>
        <v>0.32826473459569178</v>
      </c>
      <c r="O36" s="1">
        <f t="shared" si="4"/>
        <v>2.3333333333333512E-8</v>
      </c>
      <c r="P36" s="1">
        <f t="shared" si="5"/>
        <v>8.8191710368820024E-5</v>
      </c>
      <c r="Q36" s="1">
        <f t="shared" si="6"/>
        <v>1.2100000130136811E-2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1" t="s">
        <v>28</v>
      </c>
      <c r="E37" s="1">
        <v>665</v>
      </c>
      <c r="F37" s="1">
        <v>9</v>
      </c>
      <c r="G37" s="1">
        <v>3</v>
      </c>
      <c r="H37" s="1">
        <v>360</v>
      </c>
      <c r="I37" s="1">
        <f>'[1]Magellan Sheet 1 (10)'!E7</f>
        <v>4.9099999999999998E-2</v>
      </c>
      <c r="J37" s="1">
        <f>'[1]Magellan Sheet 1 (10)'!F7</f>
        <v>4.5400000000000003E-2</v>
      </c>
      <c r="K37" s="1">
        <f>'[1]Magellan Sheet 1 (10)'!G7</f>
        <v>4.2900000000000001E-2</v>
      </c>
      <c r="L37" s="1">
        <f t="shared" si="1"/>
        <v>4.58E-2</v>
      </c>
      <c r="M37" s="1">
        <f t="shared" si="2"/>
        <v>3.1192947920964426E-3</v>
      </c>
      <c r="N37" s="1">
        <f t="shared" si="3"/>
        <v>6.8106873189878652</v>
      </c>
      <c r="O37" s="1">
        <f t="shared" si="4"/>
        <v>9.7299999999999899E-6</v>
      </c>
      <c r="P37" s="1">
        <f t="shared" si="5"/>
        <v>1.8009256878986789E-3</v>
      </c>
      <c r="Q37" s="1">
        <f t="shared" si="6"/>
        <v>1.1366666796803475E-2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1" t="s">
        <v>28</v>
      </c>
      <c r="E38" s="1">
        <v>665</v>
      </c>
      <c r="F38" s="1">
        <v>9</v>
      </c>
      <c r="G38" s="1">
        <v>3</v>
      </c>
      <c r="H38" s="1">
        <v>360</v>
      </c>
      <c r="I38" s="1">
        <f>'[1]Magellan Sheet 1 (10)'!E8</f>
        <v>4.3799999999999999E-2</v>
      </c>
      <c r="J38" s="1">
        <f>'[1]Magellan Sheet 1 (10)'!F8</f>
        <v>4.3200000000000002E-2</v>
      </c>
      <c r="K38" s="1">
        <f>'[1]Magellan Sheet 1 (10)'!G8</f>
        <v>4.3400000000000001E-2</v>
      </c>
      <c r="L38" s="1">
        <f t="shared" si="1"/>
        <v>4.346666666666666E-2</v>
      </c>
      <c r="M38" s="1">
        <f t="shared" si="2"/>
        <v>3.0550504633038752E-4</v>
      </c>
      <c r="N38" s="1">
        <f t="shared" si="3"/>
        <v>0.70284903296868306</v>
      </c>
      <c r="O38" s="1">
        <f t="shared" si="4"/>
        <v>9.333333333333221E-8</v>
      </c>
      <c r="P38" s="1">
        <f t="shared" si="5"/>
        <v>1.7638342073763834E-4</v>
      </c>
      <c r="Q38" s="1">
        <f t="shared" si="6"/>
        <v>9.0333334634701348E-3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1" t="s">
        <v>28</v>
      </c>
      <c r="E39" s="1">
        <v>665</v>
      </c>
      <c r="F39" s="1">
        <v>9</v>
      </c>
      <c r="G39" s="1">
        <v>3</v>
      </c>
      <c r="H39" s="1">
        <v>360</v>
      </c>
      <c r="I39" s="1">
        <f>'[1]Magellan Sheet 1 (10)'!H2</f>
        <v>4.5400000000000003E-2</v>
      </c>
      <c r="J39" s="1">
        <f>'[1]Magellan Sheet 1 (10)'!I2</f>
        <v>4.4900000000000002E-2</v>
      </c>
      <c r="K39" s="1">
        <f>'[1]Magellan Sheet 1 (10)'!J2</f>
        <v>4.48E-2</v>
      </c>
      <c r="L39" s="1">
        <f t="shared" si="1"/>
        <v>4.5033333333333335E-2</v>
      </c>
      <c r="M39" s="1">
        <f t="shared" si="2"/>
        <v>3.2145502536643313E-4</v>
      </c>
      <c r="N39" s="1">
        <f t="shared" si="3"/>
        <v>0.71381574840806761</v>
      </c>
      <c r="O39" s="1">
        <f t="shared" si="4"/>
        <v>1.0333333333333418E-7</v>
      </c>
      <c r="P39" s="1">
        <f t="shared" si="5"/>
        <v>1.8559214542766817E-4</v>
      </c>
      <c r="Q39" s="1">
        <f t="shared" si="6"/>
        <v>1.0600000130136809E-2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1" t="s">
        <v>28</v>
      </c>
      <c r="E40" s="1">
        <v>665</v>
      </c>
      <c r="F40" s="1">
        <v>9</v>
      </c>
      <c r="G40" s="1">
        <v>3</v>
      </c>
      <c r="H40" s="1">
        <v>360</v>
      </c>
      <c r="I40" s="1">
        <f>'[1]Magellan Sheet 1 (10)'!H3</f>
        <v>3.9300000000000002E-2</v>
      </c>
      <c r="J40" s="1">
        <f>'[1]Magellan Sheet 1 (10)'!I3</f>
        <v>4.0500000000000001E-2</v>
      </c>
      <c r="K40" s="1">
        <f>'[1]Magellan Sheet 1 (10)'!J3</f>
        <v>4.0099999999999997E-2</v>
      </c>
      <c r="L40" s="1">
        <f t="shared" si="1"/>
        <v>3.9966666666666671E-2</v>
      </c>
      <c r="M40" s="1">
        <f t="shared" si="2"/>
        <v>6.1101009266077808E-4</v>
      </c>
      <c r="N40" s="1">
        <f t="shared" si="3"/>
        <v>1.5287992310111209</v>
      </c>
      <c r="O40" s="1">
        <f t="shared" si="4"/>
        <v>3.7333333333333255E-7</v>
      </c>
      <c r="P40" s="1">
        <f t="shared" si="5"/>
        <v>3.5276684147527842E-4</v>
      </c>
      <c r="Q40" s="1">
        <f t="shared" si="6"/>
        <v>5.5333334634701456E-3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1" t="s">
        <v>28</v>
      </c>
      <c r="E41" s="1">
        <v>665</v>
      </c>
      <c r="F41" s="1">
        <v>9</v>
      </c>
      <c r="G41" s="1">
        <v>3</v>
      </c>
      <c r="H41" s="1">
        <v>360</v>
      </c>
      <c r="I41" s="1">
        <f>'[1]Magellan Sheet 1 (10)'!H4</f>
        <v>4.8099999999999997E-2</v>
      </c>
      <c r="J41" s="1">
        <f>'[1]Magellan Sheet 1 (10)'!I4</f>
        <v>4.6699999999999998E-2</v>
      </c>
      <c r="K41" s="1">
        <f>'[1]Magellan Sheet 1 (10)'!J4</f>
        <v>4.6699999999999998E-2</v>
      </c>
      <c r="L41" s="1">
        <f t="shared" si="1"/>
        <v>4.7166666666666662E-2</v>
      </c>
      <c r="M41" s="1">
        <f t="shared" si="2"/>
        <v>8.0829037686547516E-4</v>
      </c>
      <c r="N41" s="1">
        <f t="shared" si="3"/>
        <v>1.7136898449444704</v>
      </c>
      <c r="O41" s="1">
        <f t="shared" si="4"/>
        <v>6.5333333333333188E-7</v>
      </c>
      <c r="P41" s="1">
        <f t="shared" si="5"/>
        <v>4.6666666666666617E-4</v>
      </c>
      <c r="Q41" s="1">
        <f t="shared" si="6"/>
        <v>1.2733333463470137E-2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1" t="s">
        <v>28</v>
      </c>
      <c r="E42" s="1">
        <v>665</v>
      </c>
      <c r="F42" s="1">
        <v>9</v>
      </c>
      <c r="G42" s="1">
        <v>3</v>
      </c>
      <c r="H42" s="1">
        <v>360</v>
      </c>
      <c r="I42" s="1">
        <f>'[1]Magellan Sheet 1 (10)'!H5</f>
        <v>4.4200000000000003E-2</v>
      </c>
      <c r="J42" s="1">
        <f>'[1]Magellan Sheet 1 (10)'!I5</f>
        <v>5.8799999999999998E-2</v>
      </c>
      <c r="K42" s="1">
        <f>'[1]Magellan Sheet 1 (10)'!J5</f>
        <v>3.6999999999999998E-2</v>
      </c>
      <c r="L42" s="1">
        <f t="shared" si="1"/>
        <v>4.6666666666666669E-2</v>
      </c>
      <c r="M42" s="1">
        <f t="shared" si="2"/>
        <v>1.1107354920652023E-2</v>
      </c>
      <c r="N42" s="1">
        <f t="shared" si="3"/>
        <v>23.801474829968619</v>
      </c>
      <c r="O42" s="1">
        <f t="shared" si="4"/>
        <v>1.233733333333327E-4</v>
      </c>
      <c r="P42" s="1">
        <f t="shared" si="5"/>
        <v>6.4128343534231606E-3</v>
      </c>
      <c r="Q42" s="1">
        <f t="shared" si="6"/>
        <v>1.2233333463470143E-2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1" t="s">
        <v>28</v>
      </c>
      <c r="E43" s="1">
        <v>665</v>
      </c>
      <c r="F43" s="1">
        <v>9</v>
      </c>
      <c r="G43" s="1">
        <v>3</v>
      </c>
      <c r="H43" s="1">
        <v>360</v>
      </c>
      <c r="I43" s="1">
        <f>'[1]Magellan Sheet 1 (10)'!H6</f>
        <v>4.6800000000000001E-2</v>
      </c>
      <c r="J43" s="1">
        <f>'[1]Magellan Sheet 1 (10)'!I6</f>
        <v>4.8800000000000003E-2</v>
      </c>
      <c r="K43" s="1">
        <f>'[1]Magellan Sheet 1 (10)'!J6</f>
        <v>4.7E-2</v>
      </c>
      <c r="L43" s="1">
        <f t="shared" si="1"/>
        <v>4.7533333333333337E-2</v>
      </c>
      <c r="M43" s="1">
        <f t="shared" si="2"/>
        <v>1.1015141094572218E-3</v>
      </c>
      <c r="N43" s="1">
        <f t="shared" si="3"/>
        <v>2.3173508614107048</v>
      </c>
      <c r="O43" s="1">
        <f t="shared" si="4"/>
        <v>1.2133333333333363E-6</v>
      </c>
      <c r="P43" s="1">
        <f t="shared" si="5"/>
        <v>6.3595946761129795E-4</v>
      </c>
      <c r="Q43" s="1">
        <f t="shared" si="6"/>
        <v>1.3100000130136812E-2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1" t="s">
        <v>28</v>
      </c>
      <c r="E44" s="1">
        <v>665</v>
      </c>
      <c r="F44" s="1">
        <v>9</v>
      </c>
      <c r="G44" s="1">
        <v>3</v>
      </c>
      <c r="H44" s="1">
        <v>360</v>
      </c>
      <c r="I44" s="1">
        <f>'[1]Magellan Sheet 1 (10)'!H7</f>
        <v>3.9800000000000002E-2</v>
      </c>
      <c r="J44" s="1">
        <f>'[1]Magellan Sheet 1 (10)'!I7</f>
        <v>3.85E-2</v>
      </c>
      <c r="K44" s="1">
        <f>'[1]Magellan Sheet 1 (10)'!J7</f>
        <v>3.9899999999999998E-2</v>
      </c>
      <c r="L44" s="1">
        <f t="shared" si="1"/>
        <v>3.9399999999999998E-2</v>
      </c>
      <c r="M44" s="1">
        <f t="shared" si="2"/>
        <v>7.8102496759066564E-4</v>
      </c>
      <c r="N44" s="1">
        <f t="shared" si="3"/>
        <v>1.9822968720575274</v>
      </c>
      <c r="O44" s="1">
        <f t="shared" si="4"/>
        <v>6.100000000000003E-7</v>
      </c>
      <c r="P44" s="1">
        <f t="shared" si="5"/>
        <v>4.5092497528228956E-4</v>
      </c>
      <c r="Q44" s="1">
        <f t="shared" si="6"/>
        <v>4.966666796803472E-3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1" t="s">
        <v>28</v>
      </c>
      <c r="E45" s="1">
        <v>665</v>
      </c>
      <c r="F45" s="1">
        <v>9</v>
      </c>
      <c r="G45" s="1">
        <v>3</v>
      </c>
      <c r="H45" s="1">
        <v>360</v>
      </c>
      <c r="I45" s="1">
        <f>'[1]Magellan Sheet 1 (10)'!H8</f>
        <v>4.4499999999999998E-2</v>
      </c>
      <c r="J45" s="1">
        <f>'[1]Magellan Sheet 1 (10)'!I8</f>
        <v>4.5400000000000003E-2</v>
      </c>
      <c r="K45" s="1">
        <f>'[1]Magellan Sheet 1 (10)'!J8</f>
        <v>4.58E-2</v>
      </c>
      <c r="L45" s="1">
        <f t="shared" si="1"/>
        <v>4.5233333333333341E-2</v>
      </c>
      <c r="M45" s="1">
        <f t="shared" si="2"/>
        <v>6.6583281184794097E-4</v>
      </c>
      <c r="N45" s="1">
        <f t="shared" si="3"/>
        <v>1.471995899442758</v>
      </c>
      <c r="O45" s="1">
        <f t="shared" si="4"/>
        <v>4.4333333333333558E-7</v>
      </c>
      <c r="P45" s="1">
        <f t="shared" si="5"/>
        <v>3.844187531556942E-4</v>
      </c>
      <c r="Q45" s="1">
        <f t="shared" si="6"/>
        <v>1.0800000130136815E-2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1" t="s">
        <v>28</v>
      </c>
      <c r="E46" s="1">
        <v>665</v>
      </c>
      <c r="F46" s="1">
        <v>9</v>
      </c>
      <c r="G46" s="1">
        <v>3</v>
      </c>
      <c r="H46" s="1">
        <v>360</v>
      </c>
      <c r="I46" s="1">
        <f>'[1]Magellan Sheet 1 (10)'!K2</f>
        <v>4.5499999999999999E-2</v>
      </c>
      <c r="J46" s="1">
        <f>'[1]Magellan Sheet 1 (10)'!L2</f>
        <v>5.4300000000000001E-2</v>
      </c>
      <c r="K46" s="1">
        <f>'[1]Magellan Sheet 1 (10)'!M2</f>
        <v>4.58E-2</v>
      </c>
      <c r="L46" s="1">
        <f t="shared" si="1"/>
        <v>4.8533333333333338E-2</v>
      </c>
      <c r="M46" s="1">
        <f t="shared" si="2"/>
        <v>4.9963319879020585E-3</v>
      </c>
      <c r="N46" s="1">
        <f t="shared" si="3"/>
        <v>10.294640084963032</v>
      </c>
      <c r="O46" s="1">
        <f t="shared" si="4"/>
        <v>2.4963333333333339E-5</v>
      </c>
      <c r="P46" s="1">
        <f t="shared" si="5"/>
        <v>2.8846336181759915E-3</v>
      </c>
      <c r="Q46" s="1">
        <f t="shared" si="6"/>
        <v>1.4100000130136812E-2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1" t="s">
        <v>28</v>
      </c>
      <c r="E47" s="1">
        <v>665</v>
      </c>
      <c r="F47" s="1">
        <v>9</v>
      </c>
      <c r="G47" s="1">
        <v>3</v>
      </c>
      <c r="H47" s="1">
        <v>360</v>
      </c>
      <c r="I47" s="1">
        <f>'[1]Magellan Sheet 1 (10)'!K3</f>
        <v>4.24E-2</v>
      </c>
      <c r="J47" s="1">
        <f>'[1]Magellan Sheet 1 (10)'!L3</f>
        <v>3.9199999999999999E-2</v>
      </c>
      <c r="K47" s="1">
        <f>'[1]Magellan Sheet 1 (10)'!M3</f>
        <v>3.8199999999999998E-2</v>
      </c>
      <c r="L47" s="1">
        <f t="shared" si="1"/>
        <v>3.9933333333333335E-2</v>
      </c>
      <c r="M47" s="1">
        <f t="shared" si="2"/>
        <v>2.1939310229205792E-3</v>
      </c>
      <c r="N47" s="1">
        <f t="shared" si="3"/>
        <v>5.4939841976308319</v>
      </c>
      <c r="O47" s="1">
        <f t="shared" si="4"/>
        <v>4.8133333333333386E-6</v>
      </c>
      <c r="P47" s="1">
        <f t="shared" si="5"/>
        <v>1.2666666666666675E-3</v>
      </c>
      <c r="Q47" s="1">
        <f t="shared" si="6"/>
        <v>5.500000130136809E-3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1" t="s">
        <v>28</v>
      </c>
      <c r="E48" s="1">
        <v>665</v>
      </c>
      <c r="F48" s="1">
        <v>9</v>
      </c>
      <c r="G48" s="1">
        <v>3</v>
      </c>
      <c r="H48" s="1">
        <v>360</v>
      </c>
      <c r="I48" s="1">
        <f>'[1]Magellan Sheet 1 (10)'!K4</f>
        <v>4.0099999999999997E-2</v>
      </c>
      <c r="J48" s="1">
        <f>'[1]Magellan Sheet 1 (10)'!L4</f>
        <v>3.9899999999999998E-2</v>
      </c>
      <c r="K48" s="1">
        <f>'[1]Magellan Sheet 1 (10)'!M4</f>
        <v>3.95E-2</v>
      </c>
      <c r="L48" s="1">
        <f t="shared" si="1"/>
        <v>3.9833333333333332E-2</v>
      </c>
      <c r="M48" s="1">
        <f t="shared" si="2"/>
        <v>3.0550504633038752E-4</v>
      </c>
      <c r="N48" s="1">
        <f t="shared" si="3"/>
        <v>0.76695827530641214</v>
      </c>
      <c r="O48" s="1">
        <f t="shared" si="4"/>
        <v>9.333333333333221E-8</v>
      </c>
      <c r="P48" s="1">
        <f t="shared" si="5"/>
        <v>1.7638342073763834E-4</v>
      </c>
      <c r="Q48" s="1">
        <f t="shared" si="6"/>
        <v>5.4000001301368061E-3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1" t="s">
        <v>28</v>
      </c>
      <c r="E49" s="1">
        <v>665</v>
      </c>
      <c r="F49" s="1">
        <v>9</v>
      </c>
      <c r="G49" s="1">
        <v>3</v>
      </c>
      <c r="H49" s="1">
        <v>360</v>
      </c>
      <c r="I49" s="1">
        <f>'[1]Magellan Sheet 1 (10)'!K5</f>
        <v>4.4200000000000003E-2</v>
      </c>
      <c r="J49" s="1">
        <f>'[1]Magellan Sheet 1 (10)'!L5</f>
        <v>4.1500000000000002E-2</v>
      </c>
      <c r="K49" s="1">
        <f>'[1]Magellan Sheet 1 (10)'!M5</f>
        <v>4.07E-2</v>
      </c>
      <c r="L49" s="1">
        <f t="shared" si="1"/>
        <v>4.2133333333333335E-2</v>
      </c>
      <c r="M49" s="1">
        <f t="shared" si="2"/>
        <v>1.8339392937971907E-3</v>
      </c>
      <c r="N49" s="1">
        <f t="shared" si="3"/>
        <v>4.352704020088269</v>
      </c>
      <c r="O49" s="1">
        <f t="shared" si="4"/>
        <v>3.3633333333333385E-6</v>
      </c>
      <c r="P49" s="1">
        <f t="shared" si="5"/>
        <v>1.0588253449512403E-3</v>
      </c>
      <c r="Q49" s="1">
        <f t="shared" si="6"/>
        <v>7.7000001301368096E-3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1" t="s">
        <v>28</v>
      </c>
      <c r="E50" s="1">
        <v>665</v>
      </c>
      <c r="F50" s="1">
        <v>9</v>
      </c>
      <c r="G50" s="1">
        <v>3</v>
      </c>
      <c r="H50" s="1">
        <v>360</v>
      </c>
      <c r="I50" s="1">
        <f>'[1]Magellan Sheet 1 (10)'!K6</f>
        <v>3.6900000000000002E-2</v>
      </c>
      <c r="J50" s="1">
        <f>'[1]Magellan Sheet 1 (10)'!L6</f>
        <v>3.8699999999999998E-2</v>
      </c>
      <c r="K50" s="1">
        <f>'[1]Magellan Sheet 1 (10)'!M6</f>
        <v>3.6600000000000001E-2</v>
      </c>
      <c r="L50" s="1">
        <f t="shared" si="1"/>
        <v>3.7399999999999996E-2</v>
      </c>
      <c r="M50" s="1">
        <f t="shared" si="2"/>
        <v>1.1357816691600531E-3</v>
      </c>
      <c r="N50" s="1">
        <f t="shared" si="3"/>
        <v>3.0368493827808907</v>
      </c>
      <c r="O50" s="1">
        <f t="shared" si="4"/>
        <v>1.2899999999999961E-6</v>
      </c>
      <c r="P50" s="1">
        <f t="shared" si="5"/>
        <v>6.5574385243019921E-4</v>
      </c>
      <c r="Q50" s="1">
        <f t="shared" si="6"/>
        <v>2.9666667968034702E-3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1" t="s">
        <v>28</v>
      </c>
      <c r="E51" s="1">
        <v>665</v>
      </c>
      <c r="F51" s="1">
        <v>9</v>
      </c>
      <c r="G51" s="1">
        <v>3</v>
      </c>
      <c r="H51" s="1">
        <v>360</v>
      </c>
      <c r="I51" s="1">
        <f>'[1]Magellan Sheet 1 (10)'!K7</f>
        <v>4.4499999999999998E-2</v>
      </c>
      <c r="J51" s="1">
        <f>'[1]Magellan Sheet 1 (10)'!L7</f>
        <v>4.48E-2</v>
      </c>
      <c r="K51" s="1">
        <f>'[1]Magellan Sheet 1 (10)'!M7</f>
        <v>4.58E-2</v>
      </c>
      <c r="L51" s="1">
        <f t="shared" si="1"/>
        <v>4.5033333333333335E-2</v>
      </c>
      <c r="M51" s="1">
        <f t="shared" si="2"/>
        <v>6.8068592855540574E-4</v>
      </c>
      <c r="N51" s="1">
        <f t="shared" si="3"/>
        <v>1.5115157554894278</v>
      </c>
      <c r="O51" s="1">
        <f t="shared" si="4"/>
        <v>4.6333333333333491E-7</v>
      </c>
      <c r="P51" s="1">
        <f t="shared" si="5"/>
        <v>3.929942040850539E-4</v>
      </c>
      <c r="Q51" s="1">
        <f t="shared" si="6"/>
        <v>1.0600000130136809E-2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1" t="s">
        <v>28</v>
      </c>
      <c r="E52" s="1">
        <v>665</v>
      </c>
      <c r="F52" s="1">
        <v>9</v>
      </c>
      <c r="G52" s="1">
        <v>3</v>
      </c>
      <c r="H52" s="1">
        <v>360</v>
      </c>
      <c r="I52" s="1">
        <f>'[1]Magellan Sheet 1 (10)'!K8</f>
        <v>4.4299999999999999E-2</v>
      </c>
      <c r="J52" s="1">
        <f>'[1]Magellan Sheet 1 (10)'!L8</f>
        <v>4.41E-2</v>
      </c>
      <c r="K52" s="1">
        <f>'[1]Magellan Sheet 1 (10)'!M8</f>
        <v>4.3700000000000003E-2</v>
      </c>
      <c r="L52" s="1">
        <f t="shared" si="1"/>
        <v>4.4033333333333334E-2</v>
      </c>
      <c r="M52" s="1">
        <f t="shared" si="2"/>
        <v>3.0550504633038752E-4</v>
      </c>
      <c r="N52" s="1">
        <f t="shared" si="3"/>
        <v>0.6938040416284349</v>
      </c>
      <c r="O52" s="1">
        <f t="shared" si="4"/>
        <v>9.333333333333221E-8</v>
      </c>
      <c r="P52" s="1">
        <f t="shared" si="5"/>
        <v>1.7638342073763834E-4</v>
      </c>
      <c r="Q52" s="1">
        <f t="shared" si="6"/>
        <v>9.6000001301368085E-3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1" t="s">
        <v>28</v>
      </c>
      <c r="E53" s="1">
        <v>665</v>
      </c>
      <c r="F53" s="1">
        <v>9</v>
      </c>
      <c r="G53" s="1">
        <v>3</v>
      </c>
      <c r="H53" s="1">
        <v>360</v>
      </c>
      <c r="I53" s="1">
        <f>'[1]Magellan Sheet 1 (10)'!$E$9</f>
        <v>4.7500000000000001E-2</v>
      </c>
      <c r="J53" s="1">
        <f>'[1]Magellan Sheet 1 (10)'!$F$9</f>
        <v>3.6600000000000001E-2</v>
      </c>
      <c r="K53" s="1">
        <f>'[1]Magellan Sheet 1 (10)'!$H$9</f>
        <v>3.6700000000000003E-2</v>
      </c>
      <c r="L53" s="1">
        <f t="shared" si="1"/>
        <v>4.0266666666666673E-2</v>
      </c>
      <c r="M53" s="1">
        <f t="shared" si="2"/>
        <v>6.2644499625532429E-3</v>
      </c>
      <c r="N53" s="1">
        <f t="shared" si="3"/>
        <v>15.557408847400437</v>
      </c>
      <c r="O53" s="1">
        <f t="shared" si="4"/>
        <v>3.9243333333333324E-5</v>
      </c>
      <c r="P53" s="1">
        <f t="shared" si="5"/>
        <v>3.6167818722050559E-3</v>
      </c>
      <c r="Q53" s="1">
        <f t="shared" si="6"/>
        <v>5.8333334634701473E-3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1" t="s">
        <v>28</v>
      </c>
      <c r="E54" s="1">
        <v>665</v>
      </c>
      <c r="F54" s="1">
        <v>9</v>
      </c>
      <c r="G54" s="1">
        <v>3</v>
      </c>
      <c r="H54" s="1">
        <v>360</v>
      </c>
      <c r="I54" s="1">
        <f>'[1]Magellan Sheet 1 (10)'!$I$9</f>
        <v>4.2000000000000003E-2</v>
      </c>
      <c r="J54" s="1">
        <f>'[1]Magellan Sheet 1 (10)'!$J$9</f>
        <v>4.5100000000000001E-2</v>
      </c>
      <c r="K54" s="1">
        <f>'[1]Magellan Sheet 1 (10)'!$K$9</f>
        <v>4.2500000000000003E-2</v>
      </c>
      <c r="L54" s="1">
        <f t="shared" si="1"/>
        <v>4.3200000000000009E-2</v>
      </c>
      <c r="M54" s="1">
        <f t="shared" si="2"/>
        <v>1.6643316977093231E-3</v>
      </c>
      <c r="N54" s="1">
        <f t="shared" si="3"/>
        <v>3.8526196706234321</v>
      </c>
      <c r="O54" s="1">
        <f t="shared" si="4"/>
        <v>2.7699999999999972E-6</v>
      </c>
      <c r="P54" s="1">
        <f t="shared" si="5"/>
        <v>9.6090235369330459E-4</v>
      </c>
      <c r="Q54" s="1">
        <f t="shared" si="6"/>
        <v>8.7666667968034837E-3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5" t="s">
        <v>28</v>
      </c>
      <c r="E55" s="15">
        <v>665</v>
      </c>
      <c r="F55" s="15">
        <v>9</v>
      </c>
      <c r="G55" s="15">
        <v>3</v>
      </c>
      <c r="H55" s="15">
        <v>360</v>
      </c>
      <c r="I55" s="15">
        <f>'[1]Magellan Sheet 1 (10)'!$L$9</f>
        <v>8.0399999999999999E-2</v>
      </c>
      <c r="J55" s="15">
        <f>'[1]Magellan Sheet 1 (10)'!$M$9</f>
        <v>4.0099999999999997E-2</v>
      </c>
      <c r="K55" s="15">
        <f>'[1]Magellan Sheet 1 (10)'!$G$9</f>
        <v>4.4200000000000003E-2</v>
      </c>
      <c r="L55" s="15">
        <f t="shared" si="1"/>
        <v>5.4900000000000004E-2</v>
      </c>
      <c r="M55" s="15">
        <f t="shared" si="2"/>
        <v>2.2178593282712933E-2</v>
      </c>
      <c r="N55" s="15">
        <f t="shared" si="3"/>
        <v>40.398166270879656</v>
      </c>
      <c r="O55" s="15">
        <f t="shared" si="4"/>
        <v>4.9188999999999917E-4</v>
      </c>
      <c r="P55" s="15">
        <f t="shared" si="5"/>
        <v>1.2804816802021538E-2</v>
      </c>
      <c r="Q55" s="15">
        <f t="shared" si="6"/>
        <v>2.0466666796803479E-2</v>
      </c>
      <c r="R55" s="16" t="s">
        <v>31</v>
      </c>
    </row>
  </sheetData>
  <conditionalFormatting sqref="Q2:Q19">
    <cfRule type="cellIs" dxfId="16" priority="6" operator="lessThan">
      <formula>$AF$2</formula>
    </cfRule>
    <cfRule type="cellIs" dxfId="15" priority="7" operator="lessThan">
      <formula>$AG$2</formula>
    </cfRule>
    <cfRule type="cellIs" dxfId="14" priority="9" operator="lessThan">
      <formula>$AF$2</formula>
    </cfRule>
  </conditionalFormatting>
  <conditionalFormatting sqref="X2:X7">
    <cfRule type="cellIs" dxfId="13" priority="8" operator="lessThan">
      <formula>$AF$2</formula>
    </cfRule>
  </conditionalFormatting>
  <conditionalFormatting sqref="X15:X20">
    <cfRule type="cellIs" dxfId="12" priority="4" operator="lessThan">
      <formula>$AF$2</formula>
    </cfRule>
  </conditionalFormatting>
  <conditionalFormatting sqref="X15:X23 Q20:Q24">
    <cfRule type="cellIs" dxfId="11" priority="3" operator="lessThan">
      <formula>$AF$15</formula>
    </cfRule>
  </conditionalFormatting>
  <conditionalFormatting sqref="X26:X28 Q25:Q55">
    <cfRule type="cellIs" dxfId="10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F8E5-1CDE-4410-B7EC-A99C8376CBB4}">
  <dimension ref="A1:Q55"/>
  <sheetViews>
    <sheetView tabSelected="1" topLeftCell="B16" zoomScale="80" zoomScaleNormal="80" workbookViewId="0">
      <selection activeCell="A36" sqref="A36:XFD36"/>
    </sheetView>
  </sheetViews>
  <sheetFormatPr defaultRowHeight="15" x14ac:dyDescent="0.25"/>
  <sheetData>
    <row r="1" spans="1:17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</row>
    <row r="2" spans="1:17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5</v>
      </c>
      <c r="F2" s="10">
        <v>3</v>
      </c>
      <c r="G2" s="10">
        <v>360</v>
      </c>
      <c r="H2" s="1">
        <f>'254'!Q2</f>
        <v>2.7902833484113216</v>
      </c>
      <c r="I2" s="1">
        <f>'250'!Q2</f>
        <v>2.8628500079115233</v>
      </c>
      <c r="J2" s="1">
        <f>'252'!Q2</f>
        <v>2.812066632012526</v>
      </c>
      <c r="K2" s="1">
        <f>'275'!Q2</f>
        <v>2.4503333369890852</v>
      </c>
      <c r="L2" s="1">
        <f>'295'!Q2</f>
        <v>2.0403499857832985</v>
      </c>
      <c r="M2" s="1">
        <f>'364'!Q2</f>
        <v>0.88643334060907364</v>
      </c>
      <c r="N2" s="1">
        <f>'365'!Q2</f>
        <v>0.87269999583562219</v>
      </c>
      <c r="O2" s="1">
        <f>'452'!Q2</f>
        <v>0.31598333021004993</v>
      </c>
      <c r="P2" s="1">
        <f>'465'!Q2</f>
        <v>0.28291665824751061</v>
      </c>
      <c r="Q2" s="1">
        <f>'665'!Q2</f>
        <v>4.7133333360155419E-2</v>
      </c>
    </row>
    <row r="3" spans="1:17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5</v>
      </c>
      <c r="F3" s="1">
        <v>3</v>
      </c>
      <c r="G3" s="1">
        <v>360</v>
      </c>
      <c r="H3" s="1">
        <f>'254'!Q3</f>
        <v>3.8051833175122738</v>
      </c>
      <c r="I3" s="1">
        <f>'250'!Q3</f>
        <v>3.8621166323622069</v>
      </c>
      <c r="J3" s="1">
        <f>'252'!Q3</f>
        <v>3.7782999649643898</v>
      </c>
      <c r="K3" s="1">
        <f>'275'!Q3</f>
        <v>3.3843000531196594</v>
      </c>
      <c r="L3" s="1">
        <f>'295'!Q3</f>
        <v>2.8065832710514464</v>
      </c>
      <c r="M3" s="1">
        <f>'364'!Q3</f>
        <v>1.2081666762630143</v>
      </c>
      <c r="N3" s="1">
        <f>'365'!Q3</f>
        <v>1.1908666888872783</v>
      </c>
      <c r="O3" s="1">
        <f>'452'!Q3</f>
        <v>0.44128333032131195</v>
      </c>
      <c r="P3" s="1">
        <f>'465'!Q3</f>
        <v>0.39828332575658959</v>
      </c>
      <c r="Q3" s="1">
        <f>'665'!Q3</f>
        <v>7.2966664408644036E-2</v>
      </c>
    </row>
    <row r="4" spans="1:17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5</v>
      </c>
      <c r="F4" s="1">
        <v>3</v>
      </c>
      <c r="G4" s="1">
        <v>360</v>
      </c>
      <c r="H4" s="1">
        <f>'254'!Q4</f>
        <v>2.0923833710451918</v>
      </c>
      <c r="I4" s="1">
        <f>'250'!Q4</f>
        <v>2.1625500296552977</v>
      </c>
      <c r="J4" s="1">
        <f>'252'!Q4</f>
        <v>2.1194333210587502</v>
      </c>
      <c r="K4" s="1">
        <f>'275'!Q4</f>
        <v>1.8200333317120869</v>
      </c>
      <c r="L4" s="1">
        <f>'295'!Q4</f>
        <v>1.4988833523044984</v>
      </c>
      <c r="M4" s="1">
        <f>'364'!Q4</f>
        <v>0.61816666275262833</v>
      </c>
      <c r="N4" s="1">
        <f>'365'!Q4</f>
        <v>0.60973332325617469</v>
      </c>
      <c r="O4" s="1">
        <f>'452'!Q4</f>
        <v>0.2047166625658671</v>
      </c>
      <c r="P4" s="1">
        <f>'465'!Q4</f>
        <v>0.1800500036527713</v>
      </c>
      <c r="Q4" s="1">
        <f>'665'!Q4</f>
        <v>3.2333333666125938E-2</v>
      </c>
    </row>
    <row r="5" spans="1:17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5</v>
      </c>
      <c r="F5" s="1">
        <v>3</v>
      </c>
      <c r="G5" s="1">
        <v>360</v>
      </c>
      <c r="H5" s="1">
        <f>'254'!Q5</f>
        <v>0.86351665481925011</v>
      </c>
      <c r="I5" s="1">
        <f>'250'!Q5</f>
        <v>0.89071666946013772</v>
      </c>
      <c r="J5" s="1">
        <f>'252'!Q5</f>
        <v>0.87403332938750578</v>
      </c>
      <c r="K5" s="1">
        <f>'275'!Q5</f>
        <v>0.73356668154398608</v>
      </c>
      <c r="L5" s="1">
        <f>'295'!Q5</f>
        <v>0.61095001858969522</v>
      </c>
      <c r="M5" s="1">
        <f>'364'!Q5</f>
        <v>0.29463332643111545</v>
      </c>
      <c r="N5" s="1">
        <f>'365'!Q5</f>
        <v>0.29120000203450519</v>
      </c>
      <c r="O5" s="1">
        <f>'452'!Q5</f>
        <v>8.5216666261355087E-2</v>
      </c>
      <c r="P5" s="1">
        <f>'465'!Q5</f>
        <v>7.4983331685264915E-2</v>
      </c>
      <c r="Q5" s="1">
        <f>'665'!Q5</f>
        <v>8.4666665643453598E-3</v>
      </c>
    </row>
    <row r="6" spans="1:17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5</v>
      </c>
      <c r="F6" s="1">
        <v>3</v>
      </c>
      <c r="G6" s="1">
        <v>360</v>
      </c>
      <c r="H6" s="1">
        <f>'254'!Q6</f>
        <v>0.78755001847942663</v>
      </c>
      <c r="I6" s="1">
        <f>'250'!Q6</f>
        <v>0.81164999554554629</v>
      </c>
      <c r="J6" s="1">
        <f>'252'!Q6</f>
        <v>0.79683333386977506</v>
      </c>
      <c r="K6" s="1">
        <f>'275'!Q6</f>
        <v>0.66339999437332153</v>
      </c>
      <c r="L6" s="1">
        <f>'295'!Q6</f>
        <v>0.54555001420279337</v>
      </c>
      <c r="M6" s="1">
        <f>'364'!Q6</f>
        <v>0.25580000629027683</v>
      </c>
      <c r="N6" s="1">
        <f>'365'!Q6</f>
        <v>0.25256666541099548</v>
      </c>
      <c r="O6" s="1">
        <f>'452'!Q6</f>
        <v>8.3616666495800018E-2</v>
      </c>
      <c r="P6" s="1">
        <f>'465'!Q6</f>
        <v>7.4816667164365441E-2</v>
      </c>
      <c r="Q6" s="1">
        <f>'665'!Q6</f>
        <v>1.3966666534543037E-2</v>
      </c>
    </row>
    <row r="7" spans="1:17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5</v>
      </c>
      <c r="F7" s="1">
        <v>3</v>
      </c>
      <c r="G7" s="1">
        <v>360</v>
      </c>
      <c r="H7" s="1">
        <f>'254'!Q7</f>
        <v>1.5609500271578631</v>
      </c>
      <c r="I7" s="1">
        <f>'250'!Q7</f>
        <v>1.6124833201368649</v>
      </c>
      <c r="J7" s="1">
        <f>'252'!Q7</f>
        <v>1.5805666819214821</v>
      </c>
      <c r="K7" s="1">
        <f>'275'!Q7</f>
        <v>1.3002000053723652</v>
      </c>
      <c r="L7" s="1">
        <f>'295'!Q7</f>
        <v>1.0433500266323488</v>
      </c>
      <c r="M7" s="1">
        <f>'364'!Q7</f>
        <v>0.43729999413092929</v>
      </c>
      <c r="N7" s="1">
        <f>'365'!Q7</f>
        <v>0.43130000432332355</v>
      </c>
      <c r="O7" s="1">
        <f>'452'!Q7</f>
        <v>0.15521666407585144</v>
      </c>
      <c r="P7" s="1">
        <f>'465'!Q7</f>
        <v>0.13974999698499838</v>
      </c>
      <c r="Q7" s="1">
        <f>'665'!Q7</f>
        <v>2.7833333238959312E-2</v>
      </c>
    </row>
    <row r="8" spans="1:17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5</v>
      </c>
      <c r="F8" s="1">
        <v>3</v>
      </c>
      <c r="G8" s="1">
        <v>360</v>
      </c>
      <c r="H8" s="1">
        <f>'254'!Q8</f>
        <v>1.1891166629890602</v>
      </c>
      <c r="I8" s="1">
        <f>'250'!Q8</f>
        <v>1.2276166851321855</v>
      </c>
      <c r="J8" s="1">
        <f>'252'!Q8</f>
        <v>1.2032999967535338</v>
      </c>
      <c r="K8" s="1">
        <f>'275'!Q8</f>
        <v>1.0123333334922791</v>
      </c>
      <c r="L8" s="1">
        <f>'295'!Q8</f>
        <v>0.82091667813559366</v>
      </c>
      <c r="M8" s="1">
        <f>'364'!Q8</f>
        <v>0.33593333512544632</v>
      </c>
      <c r="N8" s="1">
        <f>'365'!Q8</f>
        <v>0.33229999740918476</v>
      </c>
      <c r="O8" s="1">
        <f>'452'!Q8</f>
        <v>0.10681666930516562</v>
      </c>
      <c r="P8" s="1">
        <f>'465'!Q8</f>
        <v>9.4849996889630944E-2</v>
      </c>
      <c r="Q8" s="1">
        <f>'665'!Q8</f>
        <v>1.6899999851981796E-2</v>
      </c>
    </row>
    <row r="9" spans="1:17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5</v>
      </c>
      <c r="F9" s="1">
        <v>3</v>
      </c>
      <c r="G9" s="1">
        <v>360</v>
      </c>
      <c r="H9" s="1">
        <f>'254'!Q9</f>
        <v>1.7882833344240985</v>
      </c>
      <c r="I9" s="1">
        <f>'250'!Q9</f>
        <v>1.8447166457772255</v>
      </c>
      <c r="J9" s="1">
        <f>'252'!Q9</f>
        <v>1.8115666285157204</v>
      </c>
      <c r="K9" s="1">
        <f>'275'!Q9</f>
        <v>1.5122666557629902</v>
      </c>
      <c r="L9" s="1">
        <f>'295'!Q9</f>
        <v>1.2291166639576356</v>
      </c>
      <c r="M9" s="1">
        <f>'364'!Q9</f>
        <v>0.52716664224863052</v>
      </c>
      <c r="N9" s="1">
        <f>'365'!Q9</f>
        <v>0.51986666520436609</v>
      </c>
      <c r="O9" s="1">
        <f>'452'!Q9</f>
        <v>0.16848333179950714</v>
      </c>
      <c r="P9" s="1">
        <f>'465'!Q9</f>
        <v>0.15104999455312887</v>
      </c>
      <c r="Q9" s="1">
        <f>'665'!Q9</f>
        <v>2.6466667031248413E-2</v>
      </c>
    </row>
    <row r="10" spans="1:17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5</v>
      </c>
      <c r="F10" s="1">
        <v>3</v>
      </c>
      <c r="G10" s="1">
        <v>360</v>
      </c>
      <c r="H10" s="1">
        <f>'254'!Q10</f>
        <v>3.8095499537885189</v>
      </c>
      <c r="I10" s="1">
        <f>'250'!Q10</f>
        <v>3.8554166729251547</v>
      </c>
      <c r="J10" s="1">
        <f>'252'!Q10</f>
        <v>3.7534000054001808</v>
      </c>
      <c r="K10" s="1">
        <f>'275'!Q10</f>
        <v>3.2843666672706604</v>
      </c>
      <c r="L10" s="1">
        <f>'295'!Q10</f>
        <v>2.6843500391890602</v>
      </c>
      <c r="M10" s="1">
        <f>'364'!Q10</f>
        <v>1.1150333459178605</v>
      </c>
      <c r="N10" s="1">
        <f>'365'!Q10</f>
        <v>1.0983999768892925</v>
      </c>
      <c r="O10" s="1">
        <f>'452'!Q10</f>
        <v>0.37924999495347339</v>
      </c>
      <c r="P10" s="1">
        <f>'465'!Q10</f>
        <v>0.33644999377429485</v>
      </c>
      <c r="Q10" s="1">
        <f>'665'!Q10</f>
        <v>4.9266665553053215E-2</v>
      </c>
    </row>
    <row r="11" spans="1:17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5</v>
      </c>
      <c r="F11" s="1">
        <v>3</v>
      </c>
      <c r="G11" s="1">
        <v>360</v>
      </c>
      <c r="H11" s="1">
        <f>'254'!Q11</f>
        <v>1.4249166510999203</v>
      </c>
      <c r="I11" s="1">
        <f>'250'!Q11</f>
        <v>1.4689833099643388</v>
      </c>
      <c r="J11" s="1">
        <f>'252'!Q11</f>
        <v>1.4408333276708922</v>
      </c>
      <c r="K11" s="1">
        <f>'275'!Q11</f>
        <v>1.2020333409309387</v>
      </c>
      <c r="L11" s="1">
        <f>'295'!Q11</f>
        <v>0.97078337830801809</v>
      </c>
      <c r="M11" s="1">
        <f>'364'!Q11</f>
        <v>0.40856667111317313</v>
      </c>
      <c r="N11" s="1">
        <f>'365'!Q11</f>
        <v>0.40276667475700378</v>
      </c>
      <c r="O11" s="1">
        <f>'452'!Q11</f>
        <v>0.1444500039021174</v>
      </c>
      <c r="P11" s="1">
        <f>'465'!Q11</f>
        <v>0.12971666765709716</v>
      </c>
      <c r="Q11" s="1">
        <f>'665'!Q11</f>
        <v>2.1233332032958664E-2</v>
      </c>
    </row>
    <row r="12" spans="1:17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5</v>
      </c>
      <c r="F12" s="1">
        <v>3</v>
      </c>
      <c r="G12" s="1">
        <v>360</v>
      </c>
      <c r="H12" s="1">
        <f>'254'!Q12</f>
        <v>1.7617500089108944</v>
      </c>
      <c r="I12" s="1">
        <f>'250'!Q12</f>
        <v>1.8167499875028927</v>
      </c>
      <c r="J12" s="1">
        <f>'252'!Q12</f>
        <v>1.7808666601777077</v>
      </c>
      <c r="K12" s="1">
        <f>'275'!Q12</f>
        <v>1.5123333334922791</v>
      </c>
      <c r="L12" s="1">
        <f>'295'!Q12</f>
        <v>1.2248500045388937</v>
      </c>
      <c r="M12" s="1">
        <f>'364'!Q12</f>
        <v>0.50296665976444888</v>
      </c>
      <c r="N12" s="1">
        <f>'365'!Q12</f>
        <v>0.49600001176198327</v>
      </c>
      <c r="O12" s="1">
        <f>'452'!Q12</f>
        <v>0.16798333823680878</v>
      </c>
      <c r="P12" s="1">
        <f>'465'!Q12</f>
        <v>0.14744999818503857</v>
      </c>
      <c r="Q12" s="1">
        <f>'665'!Q12</f>
        <v>2.5733333701888718E-2</v>
      </c>
    </row>
    <row r="13" spans="1:17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5</v>
      </c>
      <c r="F13" s="1">
        <v>3</v>
      </c>
      <c r="G13" s="1">
        <v>360</v>
      </c>
      <c r="H13" s="1">
        <f>'254'!Q13</f>
        <v>1.9036499919990699</v>
      </c>
      <c r="I13" s="1">
        <f>'250'!Q13</f>
        <v>1.9651166374484699</v>
      </c>
      <c r="J13" s="1">
        <f>'252'!Q13</f>
        <v>1.9251333450277646</v>
      </c>
      <c r="K13" s="1">
        <f>'275'!Q13</f>
        <v>1.625433305899302</v>
      </c>
      <c r="L13" s="1">
        <f>'295'!Q13</f>
        <v>1.3148166990528505</v>
      </c>
      <c r="M13" s="1">
        <f>'364'!Q13</f>
        <v>0.53776665280262637</v>
      </c>
      <c r="N13" s="1">
        <f>'365'!Q13</f>
        <v>0.5305999914805094</v>
      </c>
      <c r="O13" s="1">
        <f>'452'!Q13</f>
        <v>0.17648333311080933</v>
      </c>
      <c r="P13" s="1">
        <f>'465'!Q13</f>
        <v>0.15678333553175131</v>
      </c>
      <c r="Q13" s="1">
        <f>'665'!Q13</f>
        <v>2.7000000700354576E-2</v>
      </c>
    </row>
    <row r="14" spans="1:17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5</v>
      </c>
      <c r="F14" s="1">
        <v>3</v>
      </c>
      <c r="G14" s="1">
        <v>360</v>
      </c>
      <c r="H14" s="1">
        <f>'254'!Q14</f>
        <v>1.2928500038882098</v>
      </c>
      <c r="I14" s="1">
        <f>'250'!Q14</f>
        <v>1.3335166946053505</v>
      </c>
      <c r="J14" s="1">
        <f>'252'!Q14</f>
        <v>1.3076333577434223</v>
      </c>
      <c r="K14" s="1">
        <f>'275'!Q14</f>
        <v>1.1297333439191182</v>
      </c>
      <c r="L14" s="1">
        <f>'295'!Q14</f>
        <v>0.91525000892579556</v>
      </c>
      <c r="M14" s="1">
        <f>'364'!Q14</f>
        <v>0.39116666465997696</v>
      </c>
      <c r="N14" s="1">
        <f>'365'!Q14</f>
        <v>0.38586666186650592</v>
      </c>
      <c r="O14" s="1">
        <f>'452'!Q14</f>
        <v>0.13161666691303253</v>
      </c>
      <c r="P14" s="1">
        <f>'465'!Q14</f>
        <v>0.11491666547954082</v>
      </c>
      <c r="Q14" s="1">
        <f>'665'!Q14</f>
        <v>1.6766666745146118E-2</v>
      </c>
    </row>
    <row r="15" spans="1:17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5</v>
      </c>
      <c r="F15" s="1">
        <v>3</v>
      </c>
      <c r="G15" s="1">
        <v>360</v>
      </c>
      <c r="H15" s="1">
        <f>'254'!Q15</f>
        <v>3.0895833037793636</v>
      </c>
      <c r="I15" s="1">
        <f>'250'!Q15</f>
        <v>3.1638499672214193</v>
      </c>
      <c r="J15" s="1">
        <f>'252'!Q15</f>
        <v>3.1046001091599464</v>
      </c>
      <c r="K15" s="1">
        <f>'275'!Q15</f>
        <v>2.6424999833106995</v>
      </c>
      <c r="L15" s="1">
        <f>'295'!Q15</f>
        <v>2.1464833673089743</v>
      </c>
      <c r="M15" s="1">
        <f>'364'!Q15</f>
        <v>0.92093332360188174</v>
      </c>
      <c r="N15" s="1">
        <f>'365'!Q15</f>
        <v>0.90820000569025672</v>
      </c>
      <c r="O15" s="1">
        <f>'452'!Q15</f>
        <v>0.32615000506242114</v>
      </c>
      <c r="P15" s="1">
        <f>'465'!Q15</f>
        <v>0.29064999334514141</v>
      </c>
      <c r="Q15" s="1">
        <f>'665'!Q15</f>
        <v>4.4533334051569298E-2</v>
      </c>
    </row>
    <row r="16" spans="1:17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5</v>
      </c>
      <c r="F16" s="1">
        <v>3</v>
      </c>
      <c r="G16" s="1">
        <v>360</v>
      </c>
      <c r="H16" s="1">
        <f>'254'!Q16</f>
        <v>2.2494166555504003</v>
      </c>
      <c r="I16" s="1">
        <f>'250'!Q16</f>
        <v>2.3156499639153481</v>
      </c>
      <c r="J16" s="1">
        <f>'252'!Q16</f>
        <v>2.274933335681756</v>
      </c>
      <c r="K16" s="1">
        <f>'275'!Q16</f>
        <v>1.9304333329200745</v>
      </c>
      <c r="L16" s="1">
        <f>'295'!Q16</f>
        <v>1.6032833512872458</v>
      </c>
      <c r="M16" s="1">
        <f>'364'!Q16</f>
        <v>0.74913332611322403</v>
      </c>
      <c r="N16" s="1">
        <f>'365'!Q16</f>
        <v>0.73866667350133264</v>
      </c>
      <c r="O16" s="1">
        <f>'452'!Q16</f>
        <v>0.21148333450158438</v>
      </c>
      <c r="P16" s="1">
        <f>'465'!Q16</f>
        <v>0.18955000055332971</v>
      </c>
      <c r="Q16" s="1">
        <f>'665'!Q16</f>
        <v>2.8100000694394112E-2</v>
      </c>
    </row>
    <row r="17" spans="1:17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5</v>
      </c>
      <c r="F17" s="1">
        <v>3</v>
      </c>
      <c r="G17" s="1">
        <v>360</v>
      </c>
      <c r="H17" s="1">
        <f>'254'!Q17</f>
        <v>0.40651665752132737</v>
      </c>
      <c r="I17" s="1">
        <f>'250'!Q17</f>
        <v>0.41981666038433707</v>
      </c>
      <c r="J17" s="1">
        <f>'252'!Q17</f>
        <v>0.41149999449650448</v>
      </c>
      <c r="K17" s="1">
        <f>'275'!Q17</f>
        <v>0.33736666043599445</v>
      </c>
      <c r="L17" s="1">
        <f>'295'!Q17</f>
        <v>0.27321667037904263</v>
      </c>
      <c r="M17" s="1">
        <f>'364'!Q17</f>
        <v>0.11389999836683273</v>
      </c>
      <c r="N17" s="1">
        <f>'365'!Q17</f>
        <v>0.11196666955947876</v>
      </c>
      <c r="O17" s="1">
        <f>'452'!Q17</f>
        <v>3.164999932050705E-2</v>
      </c>
      <c r="P17" s="1">
        <f>'465'!Q17</f>
        <v>2.8349998717506729E-2</v>
      </c>
      <c r="Q17" s="1">
        <f>'665'!Q17</f>
        <v>2.2999998182058334E-3</v>
      </c>
    </row>
    <row r="18" spans="1:17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5</v>
      </c>
      <c r="F18" s="1">
        <v>3</v>
      </c>
      <c r="G18" s="1">
        <v>360</v>
      </c>
      <c r="H18" s="1">
        <f>'254'!Q18</f>
        <v>0.72191666190822912</v>
      </c>
      <c r="I18" s="1">
        <f>'250'!Q18</f>
        <v>0.74578332652648294</v>
      </c>
      <c r="J18" s="1">
        <f>'252'!Q18</f>
        <v>0.73129999389251066</v>
      </c>
      <c r="K18" s="1">
        <f>'275'!Q18</f>
        <v>0.59283334016799927</v>
      </c>
      <c r="L18" s="1">
        <f>'295'!Q18</f>
        <v>0.47334999404847627</v>
      </c>
      <c r="M18" s="1">
        <f>'364'!Q18</f>
        <v>0.19353333363930386</v>
      </c>
      <c r="N18" s="1">
        <f>'365'!Q18</f>
        <v>0.19086666901906332</v>
      </c>
      <c r="O18" s="1">
        <f>'452'!Q18</f>
        <v>6.1849998931090042E-2</v>
      </c>
      <c r="P18" s="1">
        <f>'465'!Q18</f>
        <v>5.4016665245095886E-2</v>
      </c>
      <c r="Q18" s="1">
        <f>'665'!Q18</f>
        <v>6.7333336919546127E-3</v>
      </c>
    </row>
    <row r="19" spans="1:17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5</v>
      </c>
      <c r="F19" s="15">
        <v>3</v>
      </c>
      <c r="G19" s="15">
        <v>360</v>
      </c>
      <c r="H19" s="1">
        <f>'254'!Q19</f>
        <v>1.2007499796648822</v>
      </c>
      <c r="I19" s="1">
        <f>'250'!Q19</f>
        <v>1.2411499992012978</v>
      </c>
      <c r="J19" s="1">
        <f>'252'!Q19</f>
        <v>1.2132333094875019</v>
      </c>
      <c r="K19" s="1">
        <f>'275'!Q19</f>
        <v>1.0054333408673604</v>
      </c>
      <c r="L19" s="1">
        <f>'295'!Q19</f>
        <v>0.80708331428468227</v>
      </c>
      <c r="M19" s="1">
        <f>'364'!Q19</f>
        <v>0.32623334477345145</v>
      </c>
      <c r="N19" s="1">
        <f>'365'!Q19</f>
        <v>0.32106666763623554</v>
      </c>
      <c r="O19" s="1">
        <f>'452'!Q19</f>
        <v>0.11171666781107584</v>
      </c>
      <c r="P19" s="1">
        <f>'465'!Q19</f>
        <v>9.8449998224774987E-2</v>
      </c>
      <c r="Q19" s="1">
        <f>'665'!Q19</f>
        <v>1.6633333638310432E-2</v>
      </c>
    </row>
    <row r="20" spans="1:17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5</v>
      </c>
      <c r="F20" s="10"/>
      <c r="G20" s="10">
        <v>340</v>
      </c>
      <c r="H20" s="1">
        <f>'254'!Q20</f>
        <v>0.10654999842047692</v>
      </c>
      <c r="I20" s="1">
        <f>'250'!Q20</f>
        <v>0.11244999901056289</v>
      </c>
      <c r="J20" s="1"/>
      <c r="K20" s="1">
        <f>'275'!Q20</f>
        <v>8.0199999968210867E-2</v>
      </c>
      <c r="L20" s="1">
        <f>'295'!Q20</f>
        <v>6.3983333485325172E-2</v>
      </c>
      <c r="M20" s="1">
        <f>'364'!Q20</f>
        <v>3.1099999423821766E-2</v>
      </c>
      <c r="N20" s="1">
        <f>'365'!Q20</f>
        <v>3.0533332983652753E-2</v>
      </c>
      <c r="O20" s="1">
        <f>'452'!Q20</f>
        <v>1.0550000023841856E-2</v>
      </c>
      <c r="P20" s="1">
        <f>'465'!Q20</f>
        <v>9.6833327343066461E-3</v>
      </c>
      <c r="Q20" s="1">
        <f>'665'!Q20</f>
        <v>2.0333334634701425E-3</v>
      </c>
    </row>
    <row r="21" spans="1:17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5</v>
      </c>
      <c r="F21" s="1"/>
      <c r="G21" s="1">
        <v>340</v>
      </c>
      <c r="H21" s="1">
        <f>'254'!Q21</f>
        <v>0.57984999842047691</v>
      </c>
      <c r="I21" s="1">
        <f>'250'!Q21</f>
        <v>0.59608333234389632</v>
      </c>
      <c r="J21" s="1"/>
      <c r="K21" s="1">
        <f>'275'!Q21</f>
        <v>0.49493333330154415</v>
      </c>
      <c r="L21" s="1">
        <f>'295'!Q21</f>
        <v>0.41651666681865851</v>
      </c>
      <c r="M21" s="1">
        <f>'364'!Q21</f>
        <v>0.20129999942382179</v>
      </c>
      <c r="N21" s="1">
        <f>'365'!Q21</f>
        <v>0.19856666631698608</v>
      </c>
      <c r="O21" s="1">
        <f>'452'!Q21</f>
        <v>4.8450000023841866E-2</v>
      </c>
      <c r="P21" s="1">
        <f>'465'!Q21</f>
        <v>4.404999940097331E-2</v>
      </c>
      <c r="Q21" s="1">
        <f>'665'!Q21</f>
        <v>6.1000001301368054E-3</v>
      </c>
    </row>
    <row r="22" spans="1:17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5</v>
      </c>
      <c r="F22" s="1"/>
      <c r="G22" s="1">
        <v>340</v>
      </c>
      <c r="H22" s="1">
        <f>'254'!Q22</f>
        <v>0.21144999842047696</v>
      </c>
      <c r="I22" s="1">
        <f>'250'!Q22</f>
        <v>0.21914999901056287</v>
      </c>
      <c r="J22" s="1"/>
      <c r="K22" s="1">
        <f>'275'!Q22</f>
        <v>0.17099999996821089</v>
      </c>
      <c r="L22" s="1">
        <f>'295'!Q22</f>
        <v>0.14065000015199183</v>
      </c>
      <c r="M22" s="1">
        <f>'364'!Q22</f>
        <v>6.6599999423821776E-2</v>
      </c>
      <c r="N22" s="1">
        <f>'365'!Q22</f>
        <v>6.5466666316986097E-2</v>
      </c>
      <c r="O22" s="1">
        <f>'452'!Q22</f>
        <v>1.8016666690508526E-2</v>
      </c>
      <c r="P22" s="1">
        <f>'465'!Q22</f>
        <v>1.5783332734306654E-2</v>
      </c>
      <c r="Q22" s="1">
        <f>'665'!Q22</f>
        <v>3.3333346347014237E-4</v>
      </c>
    </row>
    <row r="23" spans="1:17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5</v>
      </c>
      <c r="F23" s="1"/>
      <c r="G23" s="1">
        <v>340</v>
      </c>
      <c r="H23" s="1">
        <f>'254'!Q23</f>
        <v>0.14338333175381024</v>
      </c>
      <c r="I23" s="1">
        <f>'250'!Q23</f>
        <v>0.15064999901056292</v>
      </c>
      <c r="J23" s="1"/>
      <c r="K23" s="1">
        <f>'275'!Q23</f>
        <v>0.11283333330154419</v>
      </c>
      <c r="L23" s="1">
        <f>'295'!Q23</f>
        <v>8.7150000151991813E-2</v>
      </c>
      <c r="M23" s="1">
        <f>'364'!Q23</f>
        <v>2.9866666090488443E-2</v>
      </c>
      <c r="N23" s="1">
        <f>'365'!Q23</f>
        <v>2.9433332983652749E-2</v>
      </c>
      <c r="O23" s="1">
        <f>'452'!Q23</f>
        <v>5.5500000238418584E-3</v>
      </c>
      <c r="P23" s="1">
        <f>'465'!Q23</f>
        <v>4.5166660676399864E-3</v>
      </c>
      <c r="Q23" s="1">
        <f>'665'!Q23</f>
        <v>-2.3666665365298586E-3</v>
      </c>
    </row>
    <row r="24" spans="1:17" ht="15.75" thickBot="1" x14ac:dyDescent="0.3">
      <c r="A24" s="14">
        <v>0</v>
      </c>
      <c r="B24" s="15">
        <v>100</v>
      </c>
      <c r="C24" s="15" t="s">
        <v>27</v>
      </c>
      <c r="D24" s="15" t="s">
        <v>28</v>
      </c>
      <c r="E24" s="15">
        <v>5</v>
      </c>
      <c r="F24" s="15"/>
      <c r="G24" s="15">
        <v>340</v>
      </c>
      <c r="H24" s="1">
        <f>'254'!Q24</f>
        <v>0.37718333175381025</v>
      </c>
      <c r="I24" s="1">
        <f>'250'!Q24</f>
        <v>0.38614999901056285</v>
      </c>
      <c r="J24" s="1"/>
      <c r="K24" s="1">
        <f>'275'!Q24</f>
        <v>0.31609999996821087</v>
      </c>
      <c r="L24" s="1">
        <f>'295'!Q24</f>
        <v>0.26168333348532519</v>
      </c>
      <c r="M24" s="1">
        <f>'364'!Q24</f>
        <v>0.12963333275715511</v>
      </c>
      <c r="N24" s="1">
        <f>'365'!Q24</f>
        <v>0.12796666631698606</v>
      </c>
      <c r="O24" s="1">
        <f>'452'!Q24</f>
        <v>3.5816666690508522E-2</v>
      </c>
      <c r="P24" s="1">
        <f>'465'!Q24</f>
        <v>3.2316666067639992E-2</v>
      </c>
      <c r="Q24" s="1">
        <f>'665'!Q24</f>
        <v>4.866666796803476E-3</v>
      </c>
    </row>
    <row r="25" spans="1:17" x14ac:dyDescent="0.25">
      <c r="A25" s="9">
        <v>10</v>
      </c>
      <c r="B25" s="10">
        <v>60</v>
      </c>
      <c r="C25" s="10" t="s">
        <v>27</v>
      </c>
      <c r="D25" s="17" t="s">
        <v>28</v>
      </c>
      <c r="E25" s="10">
        <v>5</v>
      </c>
      <c r="F25" s="10">
        <v>3</v>
      </c>
      <c r="G25" s="10">
        <v>360</v>
      </c>
      <c r="H25" s="1">
        <f>'254'!Q25</f>
        <v>1.4415166650871436</v>
      </c>
      <c r="I25" s="1">
        <f>'250'!Q25</f>
        <v>1.4423499990105628</v>
      </c>
      <c r="J25" s="1">
        <f>'252'!Q25</f>
        <v>1.4760666658361754</v>
      </c>
      <c r="K25" s="1">
        <f>'275'!Q25</f>
        <v>1.2252333333015442</v>
      </c>
      <c r="L25" s="1">
        <f>'295'!Q25</f>
        <v>1.0249833334853251</v>
      </c>
      <c r="M25" s="1">
        <f>'364'!Q25</f>
        <v>0.46279999942382172</v>
      </c>
      <c r="N25" s="1">
        <f>'365'!Q25</f>
        <v>0.45759999965031944</v>
      </c>
      <c r="O25" s="1">
        <f>'452'!Q25</f>
        <v>0.11358333335717519</v>
      </c>
      <c r="P25" s="1">
        <f>'465'!Q25</f>
        <v>0.10324999940097329</v>
      </c>
      <c r="Q25" s="1">
        <f>'665'!Q25</f>
        <v>1.5633333463470143E-2</v>
      </c>
    </row>
    <row r="26" spans="1:17" x14ac:dyDescent="0.25">
      <c r="A26" s="12">
        <v>10</v>
      </c>
      <c r="B26" s="1">
        <v>0</v>
      </c>
      <c r="C26" s="1" t="s">
        <v>23</v>
      </c>
      <c r="D26" s="7" t="s">
        <v>28</v>
      </c>
      <c r="E26" s="1">
        <v>5</v>
      </c>
      <c r="F26" s="1">
        <v>3</v>
      </c>
      <c r="G26" s="1">
        <v>360</v>
      </c>
      <c r="H26" s="1">
        <f>'254'!Q26</f>
        <v>0.62161666508714364</v>
      </c>
      <c r="I26" s="1">
        <f>'250'!Q26</f>
        <v>0.61918333234389622</v>
      </c>
      <c r="J26" s="1">
        <f>'252'!Q26</f>
        <v>0.63799999916950867</v>
      </c>
      <c r="K26" s="1">
        <f>'275'!Q26</f>
        <v>0.52543333330154429</v>
      </c>
      <c r="L26" s="1">
        <f>'295'!Q26</f>
        <v>0.45115000015199186</v>
      </c>
      <c r="M26" s="1">
        <f>'364'!Q26</f>
        <v>0.21339999942382173</v>
      </c>
      <c r="N26" s="1">
        <f>'365'!Q26</f>
        <v>0.21283333298365276</v>
      </c>
      <c r="O26" s="1">
        <f>'452'!Q26</f>
        <v>4.8483333357175196E-2</v>
      </c>
      <c r="P26" s="1">
        <f>'465'!Q26</f>
        <v>3.9983332734306647E-2</v>
      </c>
      <c r="Q26" s="1">
        <f>'665'!Q26</f>
        <v>6.1666667968034716E-3</v>
      </c>
    </row>
    <row r="27" spans="1:17" x14ac:dyDescent="0.25">
      <c r="A27" s="12">
        <v>10</v>
      </c>
      <c r="B27" s="1">
        <v>70</v>
      </c>
      <c r="C27" s="1" t="s">
        <v>23</v>
      </c>
      <c r="D27" s="7" t="s">
        <v>28</v>
      </c>
      <c r="E27" s="1">
        <v>5</v>
      </c>
      <c r="F27" s="1">
        <v>3</v>
      </c>
      <c r="G27" s="1">
        <v>360</v>
      </c>
      <c r="H27" s="1">
        <f>'254'!Q27</f>
        <v>1.8337499984204768</v>
      </c>
      <c r="I27" s="1">
        <f>'250'!Q27</f>
        <v>1.844583332343896</v>
      </c>
      <c r="J27" s="1">
        <f>'252'!Q27</f>
        <v>1.8847333325028419</v>
      </c>
      <c r="K27" s="1">
        <f>'275'!Q27</f>
        <v>1.5588333333015441</v>
      </c>
      <c r="L27" s="1">
        <f>'295'!Q27</f>
        <v>1.3046166668186583</v>
      </c>
      <c r="M27" s="1">
        <f>'364'!Q27</f>
        <v>0.61449999942382183</v>
      </c>
      <c r="N27" s="1">
        <f>'365'!Q27</f>
        <v>0.60696666631698604</v>
      </c>
      <c r="O27" s="1">
        <f>'452'!Q27</f>
        <v>0.17678333335717519</v>
      </c>
      <c r="P27" s="1">
        <f>'465'!Q27</f>
        <v>0.15624999940097331</v>
      </c>
      <c r="Q27" s="1">
        <f>'665'!Q27</f>
        <v>2.1666666796803478E-2</v>
      </c>
    </row>
    <row r="28" spans="1:17" x14ac:dyDescent="0.25">
      <c r="A28" s="12">
        <v>10</v>
      </c>
      <c r="B28" s="1">
        <v>30</v>
      </c>
      <c r="C28" s="1" t="s">
        <v>23</v>
      </c>
      <c r="D28" s="7" t="s">
        <v>28</v>
      </c>
      <c r="E28" s="1">
        <v>5</v>
      </c>
      <c r="F28" s="1">
        <v>3</v>
      </c>
      <c r="G28" s="1">
        <v>360</v>
      </c>
      <c r="H28" s="1">
        <f>'254'!Q28</f>
        <v>0.3876833317538102</v>
      </c>
      <c r="I28" s="1">
        <f>'250'!Q28</f>
        <v>0.38904999901056281</v>
      </c>
      <c r="J28" s="1">
        <f>'252'!Q28</f>
        <v>0.399633332502842</v>
      </c>
      <c r="K28" s="1">
        <f>'275'!Q28</f>
        <v>0.31996666663487749</v>
      </c>
      <c r="L28" s="1">
        <f>'295'!Q28</f>
        <v>0.2600833334853252</v>
      </c>
      <c r="M28" s="1">
        <f>'364'!Q28</f>
        <v>0.12489999942382177</v>
      </c>
      <c r="N28" s="1">
        <f>'365'!Q28</f>
        <v>0.12253333298365274</v>
      </c>
      <c r="O28" s="1">
        <f>'452'!Q28</f>
        <v>3.8083333357175189E-2</v>
      </c>
      <c r="P28" s="1">
        <f>'465'!Q28</f>
        <v>3.3716666067639976E-2</v>
      </c>
      <c r="Q28" s="1">
        <f>'665'!Q28</f>
        <v>4.2666667968034658E-3</v>
      </c>
    </row>
    <row r="29" spans="1:17" x14ac:dyDescent="0.25">
      <c r="A29" s="12">
        <v>0</v>
      </c>
      <c r="B29" s="1">
        <v>60</v>
      </c>
      <c r="C29" s="1" t="s">
        <v>27</v>
      </c>
      <c r="D29" s="7" t="s">
        <v>28</v>
      </c>
      <c r="E29" s="1">
        <v>5</v>
      </c>
      <c r="F29" s="1">
        <v>3</v>
      </c>
      <c r="G29" s="1">
        <v>360</v>
      </c>
      <c r="H29" s="1">
        <f>'254'!Q29</f>
        <v>0.44238333175381023</v>
      </c>
      <c r="I29" s="1">
        <f>'250'!Q29</f>
        <v>0.4444833323438962</v>
      </c>
      <c r="J29" s="1">
        <f>'252'!Q29</f>
        <v>0.45979999916950859</v>
      </c>
      <c r="K29" s="1">
        <f>'275'!Q29</f>
        <v>0.36863333330154419</v>
      </c>
      <c r="L29" s="1">
        <f>'295'!Q29</f>
        <v>0.29711666681865856</v>
      </c>
      <c r="M29" s="1">
        <f>'364'!Q29</f>
        <v>0.1212999994238218</v>
      </c>
      <c r="N29" s="1">
        <f>'365'!Q29</f>
        <v>0.1207666663169861</v>
      </c>
      <c r="O29" s="1">
        <f>'452'!Q29</f>
        <v>4.1150000023841851E-2</v>
      </c>
      <c r="P29" s="1">
        <f>'465'!Q29</f>
        <v>3.7583332734306661E-2</v>
      </c>
      <c r="Q29" s="1">
        <f>'665'!Q29</f>
        <v>4.7000001301368069E-3</v>
      </c>
    </row>
    <row r="30" spans="1:17" x14ac:dyDescent="0.25">
      <c r="A30" s="12">
        <v>0</v>
      </c>
      <c r="B30" s="1">
        <v>20</v>
      </c>
      <c r="C30" s="1" t="s">
        <v>23</v>
      </c>
      <c r="D30" s="7" t="s">
        <v>28</v>
      </c>
      <c r="E30" s="1">
        <v>5</v>
      </c>
      <c r="F30" s="1">
        <v>3</v>
      </c>
      <c r="G30" s="1">
        <v>360</v>
      </c>
      <c r="H30" s="1">
        <f>'254'!Q30</f>
        <v>0.56614999842047686</v>
      </c>
      <c r="I30" s="1">
        <f>'250'!Q30</f>
        <v>0.56788333234389632</v>
      </c>
      <c r="J30" s="1">
        <f>'252'!Q30</f>
        <v>0.58486666583617519</v>
      </c>
      <c r="K30" s="1">
        <f>'275'!Q30</f>
        <v>0.47216666663487755</v>
      </c>
      <c r="L30" s="1">
        <f>'295'!Q30</f>
        <v>0.3928500001519919</v>
      </c>
      <c r="M30" s="1">
        <f>'364'!Q30</f>
        <v>0.19366666609048844</v>
      </c>
      <c r="N30" s="1">
        <f>'365'!Q30</f>
        <v>0.19116666631698609</v>
      </c>
      <c r="O30" s="1">
        <f>'452'!Q30</f>
        <v>5.3650000023841862E-2</v>
      </c>
      <c r="P30" s="1">
        <f>'465'!Q30</f>
        <v>4.5849999400973319E-2</v>
      </c>
      <c r="Q30" s="1">
        <f>'665'!Q30</f>
        <v>3.4666667968034776E-3</v>
      </c>
    </row>
    <row r="31" spans="1:17" x14ac:dyDescent="0.25">
      <c r="A31" s="12">
        <v>0</v>
      </c>
      <c r="B31" s="1">
        <v>50</v>
      </c>
      <c r="C31" s="1" t="s">
        <v>23</v>
      </c>
      <c r="D31" s="7" t="s">
        <v>28</v>
      </c>
      <c r="E31" s="1">
        <v>5</v>
      </c>
      <c r="F31" s="1">
        <v>3</v>
      </c>
      <c r="G31" s="1">
        <v>360</v>
      </c>
      <c r="H31" s="1">
        <f>'254'!Q31</f>
        <v>0.93911666508714353</v>
      </c>
      <c r="I31" s="1">
        <f>'250'!Q31</f>
        <v>0.9489833323438962</v>
      </c>
      <c r="J31" s="1">
        <f>'252'!Q31</f>
        <v>0.97246666583617525</v>
      </c>
      <c r="K31" s="1">
        <f>'275'!Q31</f>
        <v>0.80353333330154419</v>
      </c>
      <c r="L31" s="1">
        <f>'295'!Q31</f>
        <v>0.66191666681865846</v>
      </c>
      <c r="M31" s="1">
        <f>'364'!Q31</f>
        <v>0.27423333275715511</v>
      </c>
      <c r="N31" s="1">
        <f>'365'!Q31</f>
        <v>0.27169999965031943</v>
      </c>
      <c r="O31" s="1">
        <f>'452'!Q31</f>
        <v>0.10011666669050853</v>
      </c>
      <c r="P31" s="1">
        <f>'465'!Q31</f>
        <v>8.9549999400973329E-2</v>
      </c>
      <c r="Q31" s="1">
        <f>'665'!Q31</f>
        <v>1.556666679680347E-2</v>
      </c>
    </row>
    <row r="32" spans="1:17" x14ac:dyDescent="0.25">
      <c r="A32" s="12">
        <v>10</v>
      </c>
      <c r="B32" s="1">
        <v>100</v>
      </c>
      <c r="C32" s="1" t="s">
        <v>27</v>
      </c>
      <c r="D32" s="7" t="s">
        <v>28</v>
      </c>
      <c r="E32" s="1">
        <v>5</v>
      </c>
      <c r="F32" s="1">
        <v>3</v>
      </c>
      <c r="G32" s="1">
        <v>360</v>
      </c>
      <c r="H32" s="1">
        <f>'254'!Q32</f>
        <v>0.3136833317538103</v>
      </c>
      <c r="I32" s="1">
        <f>'250'!Q32</f>
        <v>0.3132166656772295</v>
      </c>
      <c r="J32" s="1">
        <f>'252'!Q32</f>
        <v>0.32519999916950865</v>
      </c>
      <c r="K32" s="1">
        <f>'275'!Q32</f>
        <v>0.2561999999682108</v>
      </c>
      <c r="L32" s="1">
        <f>'295'!Q32</f>
        <v>0.2097166668186585</v>
      </c>
      <c r="M32" s="1">
        <f>'364'!Q32</f>
        <v>9.79333327571551E-2</v>
      </c>
      <c r="N32" s="1">
        <f>'365'!Q32</f>
        <v>9.6499999650319412E-2</v>
      </c>
      <c r="O32" s="1">
        <f>'452'!Q32</f>
        <v>2.885000002384186E-2</v>
      </c>
      <c r="P32" s="1">
        <f>'465'!Q32</f>
        <v>2.4849999400973322E-2</v>
      </c>
      <c r="Q32" s="1">
        <f>'665'!Q32</f>
        <v>2.4000001301368104E-3</v>
      </c>
    </row>
    <row r="33" spans="1:17" x14ac:dyDescent="0.25">
      <c r="A33" s="12">
        <v>10</v>
      </c>
      <c r="B33" s="1">
        <v>50</v>
      </c>
      <c r="C33" s="1" t="s">
        <v>27</v>
      </c>
      <c r="D33" s="7" t="s">
        <v>28</v>
      </c>
      <c r="E33" s="1">
        <v>5</v>
      </c>
      <c r="F33" s="1">
        <v>3</v>
      </c>
      <c r="G33" s="1">
        <v>360</v>
      </c>
      <c r="H33" s="1">
        <f>'254'!Q33</f>
        <v>0.80324999842047684</v>
      </c>
      <c r="I33" s="1">
        <f>'250'!Q33</f>
        <v>0.80554999901056301</v>
      </c>
      <c r="J33" s="1">
        <f>'252'!Q33</f>
        <v>0.83006666583617528</v>
      </c>
      <c r="K33" s="1">
        <f>'275'!Q33</f>
        <v>0.67326666663487744</v>
      </c>
      <c r="L33" s="1">
        <f>'295'!Q33</f>
        <v>0.54368333348532516</v>
      </c>
      <c r="M33" s="1">
        <f>'364'!Q33</f>
        <v>0.22256666609048845</v>
      </c>
      <c r="N33" s="1">
        <f>'365'!Q33</f>
        <v>0.22099999965031941</v>
      </c>
      <c r="O33" s="1">
        <f>'452'!Q33</f>
        <v>5.8816666690508515E-2</v>
      </c>
      <c r="P33" s="1">
        <f>'465'!Q33</f>
        <v>5.2949999400973315E-2</v>
      </c>
      <c r="Q33" s="1">
        <f>'665'!Q33</f>
        <v>5.8000001301368106E-3</v>
      </c>
    </row>
    <row r="34" spans="1:17" x14ac:dyDescent="0.25">
      <c r="A34" s="12">
        <v>10</v>
      </c>
      <c r="B34" s="1">
        <v>50</v>
      </c>
      <c r="C34" s="1" t="s">
        <v>23</v>
      </c>
      <c r="D34" s="7" t="s">
        <v>28</v>
      </c>
      <c r="E34" s="1">
        <v>5</v>
      </c>
      <c r="F34" s="1">
        <v>3</v>
      </c>
      <c r="G34" s="1">
        <v>360</v>
      </c>
      <c r="H34" s="1">
        <f>'254'!Q34</f>
        <v>1.1916166650871436</v>
      </c>
      <c r="I34" s="1">
        <f>'250'!Q34</f>
        <v>1.1874166656772296</v>
      </c>
      <c r="J34" s="1">
        <f>'252'!Q34</f>
        <v>1.2176333325028419</v>
      </c>
      <c r="K34" s="1">
        <f>'275'!Q34</f>
        <v>1.0040333333015443</v>
      </c>
      <c r="L34" s="1">
        <f>'295'!Q34</f>
        <v>0.86071666681865833</v>
      </c>
      <c r="M34" s="1">
        <f>'364'!Q34</f>
        <v>0.45903333275715508</v>
      </c>
      <c r="N34" s="1">
        <f>'365'!Q34</f>
        <v>0.45353333298365278</v>
      </c>
      <c r="O34" s="1">
        <f>'452'!Q34</f>
        <v>0.11605000002384186</v>
      </c>
      <c r="P34" s="1">
        <f>'465'!Q34</f>
        <v>9.904999940097331E-2</v>
      </c>
      <c r="Q34" s="1">
        <f>'665'!Q34</f>
        <v>9.0000001301368052E-3</v>
      </c>
    </row>
    <row r="35" spans="1:17" x14ac:dyDescent="0.25">
      <c r="A35" s="12">
        <v>10</v>
      </c>
      <c r="B35" s="1">
        <v>10</v>
      </c>
      <c r="C35" s="1" t="s">
        <v>23</v>
      </c>
      <c r="D35" s="7" t="s">
        <v>28</v>
      </c>
      <c r="E35" s="1">
        <v>5</v>
      </c>
      <c r="F35" s="1">
        <v>3</v>
      </c>
      <c r="G35" s="1">
        <v>360</v>
      </c>
      <c r="H35" s="1">
        <f>'254'!Q35</f>
        <v>1.2475833317538103</v>
      </c>
      <c r="I35" s="1">
        <f>'250'!Q35</f>
        <v>1.2484499990105626</v>
      </c>
      <c r="J35" s="1">
        <f>'252'!Q35</f>
        <v>1.2764333325028421</v>
      </c>
      <c r="K35" s="1">
        <f>'275'!Q35</f>
        <v>1.0696999999682106</v>
      </c>
      <c r="L35" s="1">
        <f>'295'!Q35</f>
        <v>0.9249500001519918</v>
      </c>
      <c r="M35" s="1">
        <f>'364'!Q35</f>
        <v>0.53496666609048849</v>
      </c>
      <c r="N35" s="1">
        <f>'365'!Q35</f>
        <v>0.53059999965031945</v>
      </c>
      <c r="O35" s="1">
        <f>'452'!Q35</f>
        <v>0.17615000002384185</v>
      </c>
      <c r="P35" s="1">
        <f>'465'!Q35</f>
        <v>0.15411666606763999</v>
      </c>
      <c r="Q35" s="1">
        <f>'665'!Q35</f>
        <v>1.7466666796803476E-2</v>
      </c>
    </row>
    <row r="36" spans="1:17" x14ac:dyDescent="0.25">
      <c r="A36" s="12">
        <v>0</v>
      </c>
      <c r="B36" s="1">
        <v>10</v>
      </c>
      <c r="C36" s="1" t="s">
        <v>27</v>
      </c>
      <c r="D36" s="7" t="s">
        <v>28</v>
      </c>
      <c r="E36" s="1">
        <v>5</v>
      </c>
      <c r="F36" s="1">
        <v>3</v>
      </c>
      <c r="G36" s="1">
        <v>360</v>
      </c>
      <c r="H36" s="1">
        <f>'254'!Q36</f>
        <v>0.88378333175381019</v>
      </c>
      <c r="I36" s="1">
        <f>'250'!Q36</f>
        <v>0.88894999901056293</v>
      </c>
      <c r="J36" s="1">
        <f>'252'!Q36</f>
        <v>0.91119999916950856</v>
      </c>
      <c r="K36" s="1">
        <f>'275'!Q36</f>
        <v>0.73316666663487762</v>
      </c>
      <c r="L36" s="1">
        <f>'295'!Q36</f>
        <v>0.59035000015199179</v>
      </c>
      <c r="M36" s="1">
        <f>'364'!Q36</f>
        <v>0.25936666609048842</v>
      </c>
      <c r="N36" s="1">
        <f>'365'!Q36</f>
        <v>0.2573999996503194</v>
      </c>
      <c r="O36" s="1">
        <f>'452'!Q36</f>
        <v>9.291666669050852E-2</v>
      </c>
      <c r="P36" s="1">
        <f>'465'!Q36</f>
        <v>8.5183332734306644E-2</v>
      </c>
      <c r="Q36" s="1">
        <f>'665'!Q36</f>
        <v>1.2100000130136811E-2</v>
      </c>
    </row>
    <row r="37" spans="1:17" x14ac:dyDescent="0.25">
      <c r="A37" s="12">
        <v>0</v>
      </c>
      <c r="B37" s="1">
        <v>50</v>
      </c>
      <c r="C37" s="1" t="s">
        <v>27</v>
      </c>
      <c r="D37" s="7" t="s">
        <v>28</v>
      </c>
      <c r="E37" s="1">
        <v>5</v>
      </c>
      <c r="F37" s="1">
        <v>3</v>
      </c>
      <c r="G37" s="1">
        <v>360</v>
      </c>
      <c r="H37" s="1">
        <f>'254'!Q37</f>
        <v>0.54441666508714359</v>
      </c>
      <c r="I37" s="1">
        <f>'250'!Q37</f>
        <v>0.54581666567722964</v>
      </c>
      <c r="J37" s="1">
        <f>'252'!Q37</f>
        <v>0.56196666583617527</v>
      </c>
      <c r="K37" s="1">
        <f>'275'!Q37</f>
        <v>0.46063333330154416</v>
      </c>
      <c r="L37" s="1">
        <f>'295'!Q37</f>
        <v>0.3756500001519919</v>
      </c>
      <c r="M37" s="1">
        <f>'364'!Q37</f>
        <v>0.16439999942382177</v>
      </c>
      <c r="N37" s="1">
        <f>'365'!Q37</f>
        <v>0.16216666631698609</v>
      </c>
      <c r="O37" s="1">
        <f>'452'!Q37</f>
        <v>6.2550000023841854E-2</v>
      </c>
      <c r="P37" s="1">
        <f>'465'!Q37</f>
        <v>5.5283332734306655E-2</v>
      </c>
      <c r="Q37" s="1">
        <f>'665'!Q37</f>
        <v>1.1366666796803475E-2</v>
      </c>
    </row>
    <row r="38" spans="1:17" x14ac:dyDescent="0.25">
      <c r="A38" s="12">
        <v>0</v>
      </c>
      <c r="B38" s="1">
        <v>30</v>
      </c>
      <c r="C38" s="1" t="s">
        <v>23</v>
      </c>
      <c r="D38" s="7" t="s">
        <v>28</v>
      </c>
      <c r="E38" s="1">
        <v>5</v>
      </c>
      <c r="F38" s="1">
        <v>3</v>
      </c>
      <c r="G38" s="1">
        <v>360</v>
      </c>
      <c r="H38" s="1">
        <f>'254'!Q38</f>
        <v>0.52084999842047686</v>
      </c>
      <c r="I38" s="1">
        <f>'250'!Q38</f>
        <v>0.52384999901056295</v>
      </c>
      <c r="J38" s="1">
        <f>'252'!Q38</f>
        <v>0.53899999916950858</v>
      </c>
      <c r="K38" s="1">
        <f>'275'!Q38</f>
        <v>0.44076666663487751</v>
      </c>
      <c r="L38" s="1">
        <f>'295'!Q38</f>
        <v>0.35505000015199184</v>
      </c>
      <c r="M38" s="1">
        <f>'364'!Q38</f>
        <v>0.14943333275715509</v>
      </c>
      <c r="N38" s="1">
        <f>'365'!Q38</f>
        <v>0.14763333298365275</v>
      </c>
      <c r="O38" s="1">
        <f>'452'!Q38</f>
        <v>5.4850000023841841E-2</v>
      </c>
      <c r="P38" s="1">
        <f>'465'!Q38</f>
        <v>5.0583332734306645E-2</v>
      </c>
      <c r="Q38" s="1">
        <f>'665'!Q38</f>
        <v>9.0333334634701348E-3</v>
      </c>
    </row>
    <row r="39" spans="1:17" x14ac:dyDescent="0.25">
      <c r="A39" s="12">
        <v>10</v>
      </c>
      <c r="B39" s="1">
        <v>80</v>
      </c>
      <c r="C39" s="1" t="s">
        <v>27</v>
      </c>
      <c r="D39" s="7" t="s">
        <v>28</v>
      </c>
      <c r="E39" s="1">
        <v>5</v>
      </c>
      <c r="F39" s="1">
        <v>3</v>
      </c>
      <c r="G39" s="1">
        <v>360</v>
      </c>
      <c r="H39" s="1">
        <f>'254'!Q39</f>
        <v>1.0594833317538104</v>
      </c>
      <c r="I39" s="1">
        <f>'250'!Q39</f>
        <v>1.0637499990105628</v>
      </c>
      <c r="J39" s="1">
        <f>'252'!Q39</f>
        <v>1.0873999991695087</v>
      </c>
      <c r="K39" s="1">
        <f>'275'!Q39</f>
        <v>0.87233333330154428</v>
      </c>
      <c r="L39" s="1">
        <f>'295'!Q39</f>
        <v>0.71341666681865856</v>
      </c>
      <c r="M39" s="1">
        <f>'364'!Q39</f>
        <v>0.33309999942382174</v>
      </c>
      <c r="N39" s="1">
        <f>'365'!Q39</f>
        <v>0.32943333298365274</v>
      </c>
      <c r="O39" s="1">
        <f>'452'!Q39</f>
        <v>9.7916666690508525E-2</v>
      </c>
      <c r="P39" s="1">
        <f>'465'!Q39</f>
        <v>8.7916666067639981E-2</v>
      </c>
      <c r="Q39" s="1">
        <f>'665'!Q39</f>
        <v>1.0600000130136809E-2</v>
      </c>
    </row>
    <row r="40" spans="1:17" x14ac:dyDescent="0.25">
      <c r="A40" s="12">
        <v>10</v>
      </c>
      <c r="B40" s="1">
        <v>10</v>
      </c>
      <c r="C40" s="1" t="s">
        <v>27</v>
      </c>
      <c r="D40" s="7" t="s">
        <v>28</v>
      </c>
      <c r="E40" s="1">
        <v>5</v>
      </c>
      <c r="F40" s="1">
        <v>3</v>
      </c>
      <c r="G40" s="1">
        <v>360</v>
      </c>
      <c r="H40" s="1">
        <f>'254'!Q40</f>
        <v>0.70504999842047689</v>
      </c>
      <c r="I40" s="1">
        <f>'250'!Q40</f>
        <v>0.70321666567722962</v>
      </c>
      <c r="J40" s="1">
        <f>'252'!Q40</f>
        <v>0.72443333250284181</v>
      </c>
      <c r="K40" s="1">
        <f>'275'!Q40</f>
        <v>0.59546666663487757</v>
      </c>
      <c r="L40" s="1">
        <f>'295'!Q40</f>
        <v>0.50758333348532514</v>
      </c>
      <c r="M40" s="1">
        <f>'364'!Q40</f>
        <v>0.24426666609048844</v>
      </c>
      <c r="N40" s="1">
        <f>'365'!Q40</f>
        <v>0.24276666631698607</v>
      </c>
      <c r="O40" s="1">
        <f>'452'!Q40</f>
        <v>5.8316666690508542E-2</v>
      </c>
      <c r="P40" s="1">
        <f>'465'!Q40</f>
        <v>5.1249999400973321E-2</v>
      </c>
      <c r="Q40" s="1">
        <f>'665'!Q40</f>
        <v>5.5333334634701456E-3</v>
      </c>
    </row>
    <row r="41" spans="1:17" x14ac:dyDescent="0.25">
      <c r="A41" s="12">
        <v>10</v>
      </c>
      <c r="B41" s="1">
        <v>40</v>
      </c>
      <c r="C41" s="1" t="s">
        <v>23</v>
      </c>
      <c r="D41" s="7" t="s">
        <v>28</v>
      </c>
      <c r="E41" s="1">
        <v>5</v>
      </c>
      <c r="F41" s="1">
        <v>3</v>
      </c>
      <c r="G41" s="1">
        <v>360</v>
      </c>
      <c r="H41" s="1">
        <f>'254'!Q41</f>
        <v>1.2200499984204771</v>
      </c>
      <c r="I41" s="1">
        <f>'250'!Q41</f>
        <v>1.2197499990105627</v>
      </c>
      <c r="J41" s="1">
        <f>'252'!Q41</f>
        <v>1.2504666658361754</v>
      </c>
      <c r="K41" s="1">
        <f>'275'!Q41</f>
        <v>1.0272999999682109</v>
      </c>
      <c r="L41" s="1">
        <f>'295'!Q41</f>
        <v>0.87085000015199177</v>
      </c>
      <c r="M41" s="1">
        <f>'364'!Q41</f>
        <v>0.45046666609048841</v>
      </c>
      <c r="N41" s="1">
        <f>'365'!Q41</f>
        <v>0.44653333298365272</v>
      </c>
      <c r="O41" s="1">
        <f>'452'!Q41</f>
        <v>0.12541666669050852</v>
      </c>
      <c r="P41" s="1">
        <f>'465'!Q41</f>
        <v>0.11021666606763997</v>
      </c>
      <c r="Q41" s="1">
        <f>'665'!Q41</f>
        <v>1.2733333463470137E-2</v>
      </c>
    </row>
    <row r="42" spans="1:17" x14ac:dyDescent="0.25">
      <c r="A42" s="12">
        <v>10</v>
      </c>
      <c r="B42" s="1">
        <v>60</v>
      </c>
      <c r="C42" s="1" t="s">
        <v>23</v>
      </c>
      <c r="D42" s="7" t="s">
        <v>28</v>
      </c>
      <c r="E42" s="1">
        <v>5</v>
      </c>
      <c r="F42" s="1">
        <v>3</v>
      </c>
      <c r="G42" s="1">
        <v>360</v>
      </c>
      <c r="H42" s="1">
        <f>'254'!Q42</f>
        <v>0.49088333175381021</v>
      </c>
      <c r="I42" s="1">
        <f>'250'!Q42</f>
        <v>0.48891666567722952</v>
      </c>
      <c r="J42" s="1">
        <f>'252'!Q42</f>
        <v>0.50279999916950857</v>
      </c>
      <c r="K42" s="1">
        <f>'275'!Q42</f>
        <v>0.40263333330154422</v>
      </c>
      <c r="L42" s="1">
        <f>'295'!Q42</f>
        <v>0.31765000015199185</v>
      </c>
      <c r="M42" s="1">
        <f>'364'!Q42</f>
        <v>0.12959999942382178</v>
      </c>
      <c r="N42" s="1">
        <f>'365'!Q42</f>
        <v>0.12933333298365277</v>
      </c>
      <c r="O42" s="1">
        <f>'452'!Q42</f>
        <v>4.2416666690508531E-2</v>
      </c>
      <c r="P42" s="1">
        <f>'465'!Q42</f>
        <v>4.0316666067639985E-2</v>
      </c>
      <c r="Q42" s="1">
        <f>'665'!Q42</f>
        <v>1.2233333463470143E-2</v>
      </c>
    </row>
    <row r="43" spans="1:17" x14ac:dyDescent="0.25">
      <c r="A43" s="12">
        <v>0</v>
      </c>
      <c r="B43" s="1">
        <v>90</v>
      </c>
      <c r="C43" s="1" t="s">
        <v>27</v>
      </c>
      <c r="D43" s="7" t="s">
        <v>28</v>
      </c>
      <c r="E43" s="1">
        <v>5</v>
      </c>
      <c r="F43" s="1">
        <v>3</v>
      </c>
      <c r="G43" s="1">
        <v>360</v>
      </c>
      <c r="H43" s="1">
        <f>'254'!Q43</f>
        <v>1.660549998420477</v>
      </c>
      <c r="I43" s="1">
        <f>'250'!Q43</f>
        <v>1.653283332343896</v>
      </c>
      <c r="J43" s="1">
        <f>'252'!Q43</f>
        <v>1.696433332502842</v>
      </c>
      <c r="K43" s="1">
        <f>'275'!Q43</f>
        <v>1.4544666666348776</v>
      </c>
      <c r="L43" s="1">
        <f>'295'!Q43</f>
        <v>1.2730500001519922</v>
      </c>
      <c r="M43" s="1">
        <f>'364'!Q43</f>
        <v>0.65059999942382163</v>
      </c>
      <c r="N43" s="1">
        <f>'365'!Q43</f>
        <v>0.64109999965031939</v>
      </c>
      <c r="O43" s="1">
        <f>'452'!Q43</f>
        <v>0.1235833333571752</v>
      </c>
      <c r="P43" s="1">
        <f>'465'!Q43</f>
        <v>0.11244999940097328</v>
      </c>
      <c r="Q43" s="1">
        <f>'665'!Q43</f>
        <v>1.3100000130136812E-2</v>
      </c>
    </row>
    <row r="44" spans="1:17" x14ac:dyDescent="0.25">
      <c r="A44" s="12">
        <v>0</v>
      </c>
      <c r="B44" s="1">
        <v>10</v>
      </c>
      <c r="C44" s="1" t="s">
        <v>23</v>
      </c>
      <c r="D44" s="7" t="s">
        <v>28</v>
      </c>
      <c r="E44" s="1">
        <v>5</v>
      </c>
      <c r="F44" s="1">
        <v>3</v>
      </c>
      <c r="G44" s="1">
        <v>360</v>
      </c>
      <c r="H44" s="1">
        <f>'254'!Q44</f>
        <v>0.50884999842047685</v>
      </c>
      <c r="I44" s="1">
        <f>'250'!Q44</f>
        <v>0.51128333234389634</v>
      </c>
      <c r="J44" s="1">
        <f>'252'!Q44</f>
        <v>0.5256999991695086</v>
      </c>
      <c r="K44" s="1">
        <f>'275'!Q44</f>
        <v>0.41753333330154413</v>
      </c>
      <c r="L44" s="1">
        <f>'295'!Q44</f>
        <v>0.33391666681865856</v>
      </c>
      <c r="M44" s="1">
        <f>'364'!Q44</f>
        <v>0.13916666609048844</v>
      </c>
      <c r="N44" s="1">
        <f>'365'!Q44</f>
        <v>0.13793333298365273</v>
      </c>
      <c r="O44" s="1">
        <f>'452'!Q44</f>
        <v>4.0883333357175186E-2</v>
      </c>
      <c r="P44" s="1">
        <f>'465'!Q44</f>
        <v>3.6283332734306652E-2</v>
      </c>
      <c r="Q44" s="1">
        <f>'665'!Q44</f>
        <v>4.966666796803472E-3</v>
      </c>
    </row>
    <row r="45" spans="1:17" x14ac:dyDescent="0.25">
      <c r="A45" s="12">
        <v>0</v>
      </c>
      <c r="B45" s="1">
        <v>70</v>
      </c>
      <c r="C45" s="1" t="s">
        <v>23</v>
      </c>
      <c r="D45" s="7" t="s">
        <v>28</v>
      </c>
      <c r="E45" s="1">
        <v>5</v>
      </c>
      <c r="F45" s="1">
        <v>3</v>
      </c>
      <c r="G45" s="1">
        <v>360</v>
      </c>
      <c r="H45" s="1">
        <f>'254'!Q45</f>
        <v>0.95348333175381017</v>
      </c>
      <c r="I45" s="1">
        <f>'250'!Q45</f>
        <v>0.95741666567722949</v>
      </c>
      <c r="J45" s="1">
        <f>'252'!Q45</f>
        <v>0.98516666583617518</v>
      </c>
      <c r="K45" s="1">
        <f>'275'!Q45</f>
        <v>0.78839999996821086</v>
      </c>
      <c r="L45" s="1">
        <f>'295'!Q45</f>
        <v>0.6369833334853251</v>
      </c>
      <c r="M45" s="1">
        <f>'364'!Q45</f>
        <v>0.25026666609048842</v>
      </c>
      <c r="N45" s="1">
        <f>'365'!Q45</f>
        <v>0.24669999965031941</v>
      </c>
      <c r="O45" s="1">
        <f>'452'!Q45</f>
        <v>7.9150000023841871E-2</v>
      </c>
      <c r="P45" s="1">
        <f>'465'!Q45</f>
        <v>7.0816666067640005E-2</v>
      </c>
      <c r="Q45" s="1">
        <f>'665'!Q45</f>
        <v>1.0800000130136815E-2</v>
      </c>
    </row>
    <row r="46" spans="1:17" x14ac:dyDescent="0.25">
      <c r="A46" s="12">
        <v>10</v>
      </c>
      <c r="B46" s="1">
        <v>70</v>
      </c>
      <c r="C46" s="1" t="s">
        <v>27</v>
      </c>
      <c r="D46" s="7" t="s">
        <v>28</v>
      </c>
      <c r="E46" s="1">
        <v>5</v>
      </c>
      <c r="F46" s="1">
        <v>3</v>
      </c>
      <c r="G46" s="1">
        <v>360</v>
      </c>
      <c r="H46" s="1">
        <f>'254'!Q46</f>
        <v>0.84584999842047692</v>
      </c>
      <c r="I46" s="1">
        <f>'250'!Q46</f>
        <v>0.84344999901056283</v>
      </c>
      <c r="J46" s="1">
        <f>'252'!Q46</f>
        <v>0.8667333325028419</v>
      </c>
      <c r="K46" s="1">
        <f>'275'!Q46</f>
        <v>0.70493333330154417</v>
      </c>
      <c r="L46" s="1">
        <f>'295'!Q46</f>
        <v>0.58651666681865855</v>
      </c>
      <c r="M46" s="1">
        <f>'364'!Q46</f>
        <v>0.2630666660904884</v>
      </c>
      <c r="N46" s="1">
        <f>'365'!Q46</f>
        <v>0.25466666631698609</v>
      </c>
      <c r="O46" s="1">
        <f>'452'!Q46</f>
        <v>8.055000002384187E-2</v>
      </c>
      <c r="P46" s="1">
        <f>'465'!Q46</f>
        <v>7.3083332734306644E-2</v>
      </c>
      <c r="Q46" s="1">
        <f>'665'!Q46</f>
        <v>1.4100000130136812E-2</v>
      </c>
    </row>
    <row r="47" spans="1:17" x14ac:dyDescent="0.25">
      <c r="A47" s="12">
        <v>10</v>
      </c>
      <c r="B47" s="1">
        <v>0</v>
      </c>
      <c r="C47" s="1" t="s">
        <v>27</v>
      </c>
      <c r="D47" s="7" t="s">
        <v>28</v>
      </c>
      <c r="E47" s="1">
        <v>5</v>
      </c>
      <c r="F47" s="1">
        <v>3</v>
      </c>
      <c r="G47" s="1">
        <v>360</v>
      </c>
      <c r="H47" s="1">
        <f>'254'!Q47</f>
        <v>0.32081666508714357</v>
      </c>
      <c r="I47" s="1">
        <f>'250'!Q47</f>
        <v>0.31838333234389626</v>
      </c>
      <c r="J47" s="1">
        <f>'252'!Q47</f>
        <v>0.330533332502842</v>
      </c>
      <c r="K47" s="1">
        <f>'275'!Q47</f>
        <v>0.27316666663487754</v>
      </c>
      <c r="L47" s="1">
        <f>'295'!Q47</f>
        <v>0.23001666681865848</v>
      </c>
      <c r="M47" s="1">
        <f>'364'!Q47</f>
        <v>0.11156666609048846</v>
      </c>
      <c r="N47" s="1">
        <f>'365'!Q47</f>
        <v>0.1109999996503194</v>
      </c>
      <c r="O47" s="1">
        <f>'452'!Q47</f>
        <v>3.438333335717518E-2</v>
      </c>
      <c r="P47" s="1">
        <f>'465'!Q47</f>
        <v>3.0683332734306644E-2</v>
      </c>
      <c r="Q47" s="1">
        <f>'665'!Q47</f>
        <v>5.500000130136809E-3</v>
      </c>
    </row>
    <row r="48" spans="1:17" x14ac:dyDescent="0.25">
      <c r="A48" s="12">
        <v>10</v>
      </c>
      <c r="B48" s="1">
        <v>80</v>
      </c>
      <c r="C48" s="1" t="s">
        <v>23</v>
      </c>
      <c r="D48" s="7" t="s">
        <v>28</v>
      </c>
      <c r="E48" s="1">
        <v>5</v>
      </c>
      <c r="F48" s="1">
        <v>3</v>
      </c>
      <c r="G48" s="1">
        <v>360</v>
      </c>
      <c r="H48" s="1">
        <f>'254'!Q48</f>
        <v>0.46291666508714363</v>
      </c>
      <c r="I48" s="1">
        <f>'250'!Q48</f>
        <v>0.46281666567722962</v>
      </c>
      <c r="J48" s="1">
        <f>'252'!Q48</f>
        <v>0.47696666583617536</v>
      </c>
      <c r="K48" s="1">
        <f>'275'!Q48</f>
        <v>0.38699999996821083</v>
      </c>
      <c r="L48" s="1">
        <f>'295'!Q48</f>
        <v>0.32465000015199186</v>
      </c>
      <c r="M48" s="1">
        <f>'364'!Q48</f>
        <v>0.17459999942382176</v>
      </c>
      <c r="N48" s="1">
        <f>'365'!Q48</f>
        <v>0.17259999965031944</v>
      </c>
      <c r="O48" s="1">
        <f>'452'!Q48</f>
        <v>5.5816666690508512E-2</v>
      </c>
      <c r="P48" s="1">
        <f>'465'!Q48</f>
        <v>4.8749999400973319E-2</v>
      </c>
      <c r="Q48" s="1">
        <f>'665'!Q48</f>
        <v>5.4000001301368061E-3</v>
      </c>
    </row>
    <row r="49" spans="1:17" x14ac:dyDescent="0.25">
      <c r="A49" s="12">
        <v>10</v>
      </c>
      <c r="B49" s="1">
        <v>100</v>
      </c>
      <c r="C49" s="1" t="s">
        <v>23</v>
      </c>
      <c r="D49" s="7" t="s">
        <v>28</v>
      </c>
      <c r="E49" s="1">
        <v>5</v>
      </c>
      <c r="F49" s="1">
        <v>3</v>
      </c>
      <c r="G49" s="1">
        <v>360</v>
      </c>
      <c r="H49" s="1">
        <f>'254'!Q49</f>
        <v>0.46028333175381037</v>
      </c>
      <c r="I49" s="1">
        <f>'250'!Q49</f>
        <v>0.46058333234389631</v>
      </c>
      <c r="J49" s="1">
        <f>'252'!Q49</f>
        <v>0.47446666583617531</v>
      </c>
      <c r="K49" s="1">
        <f>'275'!Q49</f>
        <v>0.39343333330154417</v>
      </c>
      <c r="L49" s="1">
        <f>'295'!Q49</f>
        <v>0.33528333348532513</v>
      </c>
      <c r="M49" s="1">
        <f>'364'!Q49</f>
        <v>0.19159999942382178</v>
      </c>
      <c r="N49" s="1">
        <f>'365'!Q49</f>
        <v>0.18976666631698605</v>
      </c>
      <c r="O49" s="1">
        <f>'452'!Q49</f>
        <v>6.8683333357175191E-2</v>
      </c>
      <c r="P49" s="1">
        <f>'465'!Q49</f>
        <v>5.9049999400973309E-2</v>
      </c>
      <c r="Q49" s="1">
        <f>'665'!Q49</f>
        <v>7.7000001301368096E-3</v>
      </c>
    </row>
    <row r="50" spans="1:17" x14ac:dyDescent="0.25">
      <c r="A50" s="12">
        <v>0</v>
      </c>
      <c r="B50" s="1">
        <v>70</v>
      </c>
      <c r="C50" s="1" t="s">
        <v>27</v>
      </c>
      <c r="D50" s="7" t="s">
        <v>28</v>
      </c>
      <c r="E50" s="1">
        <v>5</v>
      </c>
      <c r="F50" s="1">
        <v>3</v>
      </c>
      <c r="G50" s="1">
        <v>360</v>
      </c>
      <c r="H50" s="1">
        <f>'254'!Q50</f>
        <v>0.37611666508714359</v>
      </c>
      <c r="I50" s="1">
        <f>'250'!Q50</f>
        <v>0.37894999901056292</v>
      </c>
      <c r="J50" s="1">
        <f>'252'!Q50</f>
        <v>0.39266666583617527</v>
      </c>
      <c r="K50" s="1">
        <f>'275'!Q50</f>
        <v>0.31683333330154417</v>
      </c>
      <c r="L50" s="1">
        <f>'295'!Q50</f>
        <v>0.25745000015199188</v>
      </c>
      <c r="M50" s="1">
        <f>'364'!Q50</f>
        <v>9.8966666090488431E-2</v>
      </c>
      <c r="N50" s="1">
        <f>'365'!Q50</f>
        <v>9.8233332983652749E-2</v>
      </c>
      <c r="O50" s="1">
        <f>'452'!Q50</f>
        <v>3.2550000023841855E-2</v>
      </c>
      <c r="P50" s="1">
        <f>'465'!Q50</f>
        <v>2.801666606763998E-2</v>
      </c>
      <c r="Q50" s="1">
        <f>'665'!Q50</f>
        <v>2.9666667968034702E-3</v>
      </c>
    </row>
    <row r="51" spans="1:17" x14ac:dyDescent="0.25">
      <c r="A51" s="12">
        <v>0</v>
      </c>
      <c r="B51" s="1">
        <v>60</v>
      </c>
      <c r="C51" s="1" t="s">
        <v>23</v>
      </c>
      <c r="D51" s="7" t="s">
        <v>28</v>
      </c>
      <c r="E51" s="1">
        <v>5</v>
      </c>
      <c r="F51" s="1">
        <v>3</v>
      </c>
      <c r="G51" s="1">
        <v>360</v>
      </c>
      <c r="H51" s="1">
        <f>'254'!Q51</f>
        <v>0.80118333175381018</v>
      </c>
      <c r="I51" s="1">
        <f>'250'!Q51</f>
        <v>0.80338333234389636</v>
      </c>
      <c r="J51" s="1">
        <f>'252'!Q51</f>
        <v>0.82573333250284187</v>
      </c>
      <c r="K51" s="1">
        <f>'275'!Q51</f>
        <v>0.67556666663487741</v>
      </c>
      <c r="L51" s="1">
        <f>'295'!Q51</f>
        <v>0.55131666681865854</v>
      </c>
      <c r="M51" s="1">
        <f>'364'!Q51</f>
        <v>0.23216666609048844</v>
      </c>
      <c r="N51" s="1">
        <f>'365'!Q51</f>
        <v>0.22989999965031943</v>
      </c>
      <c r="O51" s="1">
        <f>'452'!Q51</f>
        <v>8.1950000023841854E-2</v>
      </c>
      <c r="P51" s="1">
        <f>'465'!Q51</f>
        <v>7.434999940097331E-2</v>
      </c>
      <c r="Q51" s="1">
        <f>'665'!Q51</f>
        <v>1.0600000130136809E-2</v>
      </c>
    </row>
    <row r="52" spans="1:17" x14ac:dyDescent="0.25">
      <c r="A52" s="12">
        <v>0</v>
      </c>
      <c r="B52" s="1">
        <v>40</v>
      </c>
      <c r="C52" s="1" t="s">
        <v>23</v>
      </c>
      <c r="D52" s="7" t="s">
        <v>28</v>
      </c>
      <c r="E52" s="1">
        <v>5</v>
      </c>
      <c r="F52" s="1">
        <v>3</v>
      </c>
      <c r="G52" s="1">
        <v>360</v>
      </c>
      <c r="H52" s="1">
        <f>'254'!Q52</f>
        <v>0.63328333175381024</v>
      </c>
      <c r="I52" s="1">
        <f>'250'!Q52</f>
        <v>0.63931666567722967</v>
      </c>
      <c r="J52" s="1">
        <f>'252'!Q52</f>
        <v>0.65599999916950857</v>
      </c>
      <c r="K52" s="1">
        <f>'275'!Q52</f>
        <v>0.53393333330154424</v>
      </c>
      <c r="L52" s="1">
        <f>'295'!Q52</f>
        <v>0.42388333348532525</v>
      </c>
      <c r="M52" s="1">
        <f>'364'!Q52</f>
        <v>0.17436666609048843</v>
      </c>
      <c r="N52" s="1">
        <f>'365'!Q52</f>
        <v>0.17103333298365275</v>
      </c>
      <c r="O52" s="1">
        <f>'452'!Q52</f>
        <v>6.0850000023841846E-2</v>
      </c>
      <c r="P52" s="1">
        <f>'465'!Q52</f>
        <v>5.5116666067639979E-2</v>
      </c>
      <c r="Q52" s="1">
        <f>'665'!Q52</f>
        <v>9.6000001301368085E-3</v>
      </c>
    </row>
    <row r="53" spans="1:17" x14ac:dyDescent="0.25">
      <c r="A53" s="12">
        <v>0</v>
      </c>
      <c r="B53" s="1">
        <v>100</v>
      </c>
      <c r="C53" s="1" t="s">
        <v>23</v>
      </c>
      <c r="D53" s="7" t="s">
        <v>28</v>
      </c>
      <c r="E53" s="1">
        <v>5</v>
      </c>
      <c r="F53" s="1">
        <v>3</v>
      </c>
      <c r="G53" s="1">
        <v>360</v>
      </c>
      <c r="H53" s="1">
        <f>'254'!Q53</f>
        <v>0.25274999842047691</v>
      </c>
      <c r="I53" s="1">
        <f>'250'!Q53</f>
        <v>0.25211666567722957</v>
      </c>
      <c r="J53" s="1">
        <f>'252'!Q53</f>
        <v>0.26163333250284193</v>
      </c>
      <c r="K53" s="1">
        <f>'275'!Q53</f>
        <v>0.20863333330154424</v>
      </c>
      <c r="L53" s="1">
        <f>'295'!Q53</f>
        <v>0.17438333348532514</v>
      </c>
      <c r="M53" s="1">
        <f>'364'!Q53</f>
        <v>8.9033332757155081E-2</v>
      </c>
      <c r="N53" s="1">
        <f>'365'!Q53</f>
        <v>8.7833332983652757E-2</v>
      </c>
      <c r="O53" s="1">
        <f>'452'!Q53</f>
        <v>2.9383333357175204E-2</v>
      </c>
      <c r="P53" s="1">
        <f>'465'!Q53</f>
        <v>2.6349999400973309E-2</v>
      </c>
      <c r="Q53" s="1">
        <f>'665'!Q53</f>
        <v>5.8333334634701473E-3</v>
      </c>
    </row>
    <row r="54" spans="1:17" x14ac:dyDescent="0.25">
      <c r="A54" s="12">
        <v>0</v>
      </c>
      <c r="B54" s="1">
        <v>90</v>
      </c>
      <c r="C54" s="1" t="s">
        <v>23</v>
      </c>
      <c r="D54" s="7" t="s">
        <v>28</v>
      </c>
      <c r="E54" s="1">
        <v>5</v>
      </c>
      <c r="F54" s="1">
        <v>3</v>
      </c>
      <c r="G54" s="1">
        <v>360</v>
      </c>
      <c r="H54" s="1">
        <f>'254'!Q54</f>
        <v>0.66701666508714352</v>
      </c>
      <c r="I54" s="1">
        <f>'250'!Q54</f>
        <v>0.66721666567722959</v>
      </c>
      <c r="J54" s="1">
        <f>'252'!Q54</f>
        <v>0.68709999916950859</v>
      </c>
      <c r="K54" s="1">
        <f>'275'!Q54</f>
        <v>0.54746666663487753</v>
      </c>
      <c r="L54" s="1">
        <f>'295'!Q54</f>
        <v>0.44455000015199186</v>
      </c>
      <c r="M54" s="1">
        <f>'364'!Q54</f>
        <v>0.19456666609048842</v>
      </c>
      <c r="N54" s="1">
        <f>'365'!Q54</f>
        <v>0.19223333298365275</v>
      </c>
      <c r="O54" s="1">
        <f>'452'!Q54</f>
        <v>6.2583333357175197E-2</v>
      </c>
      <c r="P54" s="1">
        <f>'465'!Q54</f>
        <v>5.5916666067639988E-2</v>
      </c>
      <c r="Q54" s="1">
        <f>'665'!Q54</f>
        <v>8.7666667968034837E-3</v>
      </c>
    </row>
    <row r="55" spans="1:17" ht="15.75" thickBot="1" x14ac:dyDescent="0.3">
      <c r="A55" s="14">
        <v>0</v>
      </c>
      <c r="B55" s="15">
        <v>80</v>
      </c>
      <c r="C55" s="15" t="s">
        <v>23</v>
      </c>
      <c r="D55" s="18" t="s">
        <v>28</v>
      </c>
      <c r="E55" s="15">
        <v>5</v>
      </c>
      <c r="F55" s="15">
        <v>3</v>
      </c>
      <c r="G55" s="15">
        <v>360</v>
      </c>
      <c r="H55" s="1">
        <f>'254'!Q55</f>
        <v>0.58791666508714346</v>
      </c>
      <c r="I55" s="1">
        <f>'250'!Q55</f>
        <v>0.59534999901056285</v>
      </c>
      <c r="J55" s="1">
        <f>'252'!Q55</f>
        <v>0.61263333250284191</v>
      </c>
      <c r="K55" s="1">
        <f>'275'!Q55</f>
        <v>0.49779999996821084</v>
      </c>
      <c r="L55" s="1">
        <f>'295'!Q55</f>
        <v>0.40958333348532516</v>
      </c>
      <c r="M55" s="1">
        <f>'364'!Q55</f>
        <v>0.17793333275715512</v>
      </c>
      <c r="N55" s="1">
        <f>'365'!Q55</f>
        <v>0.17539999965031941</v>
      </c>
      <c r="O55" s="1">
        <f>'452'!Q55</f>
        <v>6.428333335717519E-2</v>
      </c>
      <c r="P55" s="1">
        <f>'465'!Q55</f>
        <v>5.9783332734306659E-2</v>
      </c>
      <c r="Q55" s="1">
        <f>'665'!Q55</f>
        <v>2.0466666796803479E-2</v>
      </c>
    </row>
  </sheetData>
  <autoFilter ref="B1:B55" xr:uid="{1EB3F8E5-1CDE-4410-B7EC-A99C8376CBB4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lessThan" id="{2FB278D9-363A-410E-A1F2-7C38E9401626}">
            <xm:f>'665'!$AF$26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Q2:Q55</xm:sqref>
        </x14:conditionalFormatting>
        <x14:conditionalFormatting xmlns:xm="http://schemas.microsoft.com/office/excel/2006/main">
          <x14:cfRule type="cellIs" priority="9" operator="lessThan" id="{0706F7E6-94A0-432F-933E-863E773B61A7}">
            <xm:f>'465'!$AF$26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P2:P55</xm:sqref>
        </x14:conditionalFormatting>
        <x14:conditionalFormatting xmlns:xm="http://schemas.microsoft.com/office/excel/2006/main">
          <x14:cfRule type="cellIs" priority="8" operator="lessThan" id="{CE2B1426-E83A-41F0-9516-43C0D672C53A}">
            <xm:f>'452'!$AF$26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O2:O55</xm:sqref>
        </x14:conditionalFormatting>
        <x14:conditionalFormatting xmlns:xm="http://schemas.microsoft.com/office/excel/2006/main">
          <x14:cfRule type="cellIs" priority="7" operator="lessThan" id="{0B9BA079-1A13-4AFD-A66B-F6A3D766BFBA}">
            <xm:f>'365'!$AF$26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N2:N55</xm:sqref>
        </x14:conditionalFormatting>
        <x14:conditionalFormatting xmlns:xm="http://schemas.microsoft.com/office/excel/2006/main">
          <x14:cfRule type="cellIs" priority="6" operator="lessThan" id="{A49BBA54-5F3B-4D43-B1C6-07E41BCBE75F}">
            <xm:f>'364'!$AF$26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M2:M55</xm:sqref>
        </x14:conditionalFormatting>
        <x14:conditionalFormatting xmlns:xm="http://schemas.microsoft.com/office/excel/2006/main">
          <x14:cfRule type="cellIs" priority="5" operator="lessThan" id="{D930CE0D-FD98-463E-9F38-0850EFA8441D}">
            <xm:f>'295'!$AF$26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L2:L55</xm:sqref>
        </x14:conditionalFormatting>
        <x14:conditionalFormatting xmlns:xm="http://schemas.microsoft.com/office/excel/2006/main">
          <x14:cfRule type="cellIs" priority="4" operator="lessThan" id="{FD8E2FB0-1743-454A-8AFF-3DF384D70557}">
            <xm:f>'275'!$AF$26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K2:K55</xm:sqref>
        </x14:conditionalFormatting>
        <x14:conditionalFormatting xmlns:xm="http://schemas.microsoft.com/office/excel/2006/main">
          <x14:cfRule type="cellIs" priority="3" operator="lessThan" id="{7A8429F8-B117-4D8F-AE1A-18FB8A5E0DFF}">
            <xm:f>'252'!$AF$26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J2:J55</xm:sqref>
        </x14:conditionalFormatting>
        <x14:conditionalFormatting xmlns:xm="http://schemas.microsoft.com/office/excel/2006/main">
          <x14:cfRule type="cellIs" priority="2" operator="lessThan" id="{BCEFCB82-4D9D-4FE8-BB19-B8CEE014A962}">
            <xm:f>'250'!$AF$26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I2:I55</xm:sqref>
        </x14:conditionalFormatting>
        <x14:conditionalFormatting xmlns:xm="http://schemas.microsoft.com/office/excel/2006/main">
          <x14:cfRule type="cellIs" priority="1" operator="lessThan" id="{12D5A293-6358-4A31-A61E-0F687845C3CF}">
            <xm:f>'254'!$AF$26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H2:H55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6902-BEAB-4CB3-81AF-38FEF6703BBD}">
  <dimension ref="A1:AG55"/>
  <sheetViews>
    <sheetView zoomScale="55" zoomScaleNormal="55" workbookViewId="0">
      <selection activeCell="T60" sqref="T60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250</v>
      </c>
      <c r="F2" s="10">
        <v>5</v>
      </c>
      <c r="G2" s="10">
        <v>3</v>
      </c>
      <c r="H2" s="10">
        <v>360</v>
      </c>
      <c r="I2" s="10">
        <v>2.9458999633789063</v>
      </c>
      <c r="J2" s="10">
        <v>2.9363000392913818</v>
      </c>
      <c r="K2" s="10">
        <v>2.9398000240325928</v>
      </c>
      <c r="L2" s="10">
        <f>AVERAGE(I2:K2)</f>
        <v>2.940666675567627</v>
      </c>
      <c r="M2" s="10">
        <f>STDEV(I2:K2)</f>
        <v>4.8582866613591964E-3</v>
      </c>
      <c r="N2" s="10">
        <f>M2/L2 * 100</f>
        <v>0.1652103824525239</v>
      </c>
      <c r="O2" s="10">
        <f>VAR(I2:K2)</f>
        <v>2.3602949283940688E-5</v>
      </c>
      <c r="P2" s="10">
        <f>M2/SQRT(3)</f>
        <v>2.8049331117361003E-3</v>
      </c>
      <c r="Q2" s="10">
        <f t="shared" ref="Q2:Q19" si="0">L2-$Z$2</f>
        <v>2.8628500079115233</v>
      </c>
      <c r="R2" s="11"/>
      <c r="U2" s="1" t="s">
        <v>24</v>
      </c>
      <c r="V2" s="1">
        <v>250</v>
      </c>
      <c r="W2" s="1">
        <v>5</v>
      </c>
      <c r="X2" s="1">
        <v>7.4400000274181366E-2</v>
      </c>
      <c r="Y2" s="1"/>
      <c r="Z2" s="4">
        <f>AVERAGE(X2:X7)</f>
        <v>7.7816667656103775E-2</v>
      </c>
      <c r="AA2" s="1">
        <f>STDEV(X2:X7)</f>
        <v>5.4832179622296218E-3</v>
      </c>
      <c r="AB2" s="1">
        <f>AA2/Z2 * 100</f>
        <v>7.0463284118791618</v>
      </c>
      <c r="AC2" s="1">
        <f>VAR(X2:X7)</f>
        <v>3.0065679221317564E-5</v>
      </c>
      <c r="AD2" s="1">
        <f>COUNT(X2:X7)</f>
        <v>6</v>
      </c>
      <c r="AE2" s="1">
        <f>AA2/SQRT(AD2)</f>
        <v>2.2385143593209901E-3</v>
      </c>
      <c r="AF2" s="1">
        <f>$Z$2+3*$AA$2</f>
        <v>9.4266321542792644E-2</v>
      </c>
      <c r="AG2" s="1">
        <f>$Z$2+10*$AA$2</f>
        <v>0.13264884727839998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250</v>
      </c>
      <c r="F3" s="1">
        <v>5</v>
      </c>
      <c r="G3" s="1">
        <v>3</v>
      </c>
      <c r="H3" s="1">
        <v>360</v>
      </c>
      <c r="I3" s="1">
        <v>3.9089999198913574</v>
      </c>
      <c r="J3" s="1">
        <v>3.9277000427246094</v>
      </c>
      <c r="K3" s="1">
        <v>3.9830999374389648</v>
      </c>
      <c r="L3" s="1">
        <f t="shared" ref="L3:L55" si="1">AVERAGE(I3:K3)</f>
        <v>3.9399333000183105</v>
      </c>
      <c r="M3" s="1">
        <f t="shared" ref="M3:M55" si="2">STDEV(I3:K3)</f>
        <v>3.8534952811043528E-2</v>
      </c>
      <c r="N3" s="1">
        <f t="shared" ref="N3:N55" si="3">M3/L3 * 100</f>
        <v>0.97806104511628267</v>
      </c>
      <c r="O3" s="1">
        <f t="shared" ref="O3:O55" si="4">VAR(I3:K3)</f>
        <v>1.4849425881493516E-3</v>
      </c>
      <c r="P3" s="1">
        <f t="shared" ref="P3:P55" si="5">M3/SQRT(3)</f>
        <v>2.2248165378665509E-2</v>
      </c>
      <c r="Q3" s="1">
        <f t="shared" si="0"/>
        <v>3.8621166323622069</v>
      </c>
      <c r="R3" s="13"/>
      <c r="U3" s="1" t="s">
        <v>24</v>
      </c>
      <c r="V3" s="1">
        <v>250</v>
      </c>
      <c r="W3" s="1">
        <v>5</v>
      </c>
      <c r="X3" s="1">
        <v>7.2800002992153168E-2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250</v>
      </c>
      <c r="F4" s="1">
        <v>5</v>
      </c>
      <c r="G4" s="1">
        <v>3</v>
      </c>
      <c r="H4" s="1">
        <v>360</v>
      </c>
      <c r="I4" s="1">
        <v>2.2451999187469482</v>
      </c>
      <c r="J4" s="1">
        <v>2.2441000938415527</v>
      </c>
      <c r="K4" s="1">
        <v>2.2318000793457031</v>
      </c>
      <c r="L4" s="1">
        <f t="shared" si="1"/>
        <v>2.2403666973114014</v>
      </c>
      <c r="M4" s="1">
        <f t="shared" si="2"/>
        <v>7.4392614709593305E-3</v>
      </c>
      <c r="N4" s="1">
        <f t="shared" si="3"/>
        <v>0.3320555282261145</v>
      </c>
      <c r="O4" s="1">
        <f t="shared" si="4"/>
        <v>5.5342611233299976E-5</v>
      </c>
      <c r="P4" s="1">
        <f t="shared" si="5"/>
        <v>4.2950596128303814E-3</v>
      </c>
      <c r="Q4" s="1">
        <f t="shared" si="0"/>
        <v>2.1625500296552977</v>
      </c>
      <c r="R4" s="13"/>
      <c r="U4" s="1" t="s">
        <v>24</v>
      </c>
      <c r="V4" s="1">
        <v>250</v>
      </c>
      <c r="W4" s="1">
        <v>5</v>
      </c>
      <c r="X4" s="1">
        <v>7.4699997901916504E-2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250</v>
      </c>
      <c r="F5" s="1">
        <v>5</v>
      </c>
      <c r="G5" s="1">
        <v>3</v>
      </c>
      <c r="H5" s="1">
        <v>360</v>
      </c>
      <c r="I5" s="1">
        <v>0.96490001678466797</v>
      </c>
      <c r="J5" s="1">
        <v>0.96050000190734863</v>
      </c>
      <c r="K5" s="1">
        <v>0.98019999265670776</v>
      </c>
      <c r="L5" s="1">
        <f t="shared" si="1"/>
        <v>0.96853333711624146</v>
      </c>
      <c r="M5" s="1">
        <f t="shared" si="2"/>
        <v>1.0340366113203043E-2</v>
      </c>
      <c r="N5" s="1">
        <f t="shared" si="3"/>
        <v>1.0676314089498411</v>
      </c>
      <c r="O5" s="1">
        <f t="shared" si="4"/>
        <v>1.0692317135507778E-4</v>
      </c>
      <c r="P5" s="1">
        <f t="shared" si="5"/>
        <v>5.9700131589770613E-3</v>
      </c>
      <c r="Q5" s="1">
        <f t="shared" si="0"/>
        <v>0.89071666946013772</v>
      </c>
      <c r="R5" s="13"/>
      <c r="U5" s="1" t="s">
        <v>24</v>
      </c>
      <c r="V5" s="1">
        <v>250</v>
      </c>
      <c r="W5" s="1">
        <v>5</v>
      </c>
      <c r="X5" s="1">
        <v>7.7399998903274536E-2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250</v>
      </c>
      <c r="F6" s="1">
        <v>5</v>
      </c>
      <c r="G6" s="1">
        <v>3</v>
      </c>
      <c r="H6" s="1">
        <v>360</v>
      </c>
      <c r="I6" s="1">
        <v>0.89209997653961182</v>
      </c>
      <c r="J6" s="1">
        <v>0.88650000095367432</v>
      </c>
      <c r="K6" s="1">
        <v>0.88980001211166382</v>
      </c>
      <c r="L6" s="1">
        <f t="shared" si="1"/>
        <v>0.88946666320165002</v>
      </c>
      <c r="M6" s="1">
        <f t="shared" si="2"/>
        <v>2.8148308586182528E-3</v>
      </c>
      <c r="N6" s="1">
        <f t="shared" si="3"/>
        <v>0.3164627720263537</v>
      </c>
      <c r="O6" s="1">
        <f t="shared" si="4"/>
        <v>7.9232727626295692E-6</v>
      </c>
      <c r="P6" s="1">
        <f t="shared" si="5"/>
        <v>1.6251433539465137E-3</v>
      </c>
      <c r="Q6" s="1">
        <f t="shared" si="0"/>
        <v>0.81164999554554629</v>
      </c>
      <c r="R6" s="13"/>
      <c r="U6" s="1" t="s">
        <v>24</v>
      </c>
      <c r="V6" s="1">
        <v>250</v>
      </c>
      <c r="W6" s="1">
        <v>5</v>
      </c>
      <c r="X6" s="1">
        <v>7.980000227689743E-2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250</v>
      </c>
      <c r="F7" s="1">
        <v>5</v>
      </c>
      <c r="G7" s="1">
        <v>3</v>
      </c>
      <c r="H7" s="1">
        <v>360</v>
      </c>
      <c r="I7" s="1">
        <v>1.8020999431610107</v>
      </c>
      <c r="J7" s="1">
        <v>1.8219000101089478</v>
      </c>
      <c r="K7" s="1">
        <v>1.4469000101089478</v>
      </c>
      <c r="L7" s="1">
        <f t="shared" si="1"/>
        <v>1.6902999877929688</v>
      </c>
      <c r="M7" s="1">
        <f t="shared" si="2"/>
        <v>0.21102291940740023</v>
      </c>
      <c r="N7" s="1">
        <f t="shared" si="3"/>
        <v>12.484347212410128</v>
      </c>
      <c r="O7" s="1">
        <f t="shared" si="4"/>
        <v>4.4530672515222136E-2</v>
      </c>
      <c r="P7" s="1">
        <f t="shared" si="5"/>
        <v>0.12183413932504324</v>
      </c>
      <c r="Q7" s="1">
        <f t="shared" si="0"/>
        <v>1.6124833201368649</v>
      </c>
      <c r="R7" s="13" t="s">
        <v>25</v>
      </c>
      <c r="U7" s="1" t="s">
        <v>24</v>
      </c>
      <c r="V7" s="1">
        <v>250</v>
      </c>
      <c r="W7" s="1">
        <v>5</v>
      </c>
      <c r="X7" s="1">
        <v>8.7800003588199615E-2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250</v>
      </c>
      <c r="F8" s="1">
        <v>5</v>
      </c>
      <c r="G8" s="1">
        <v>3</v>
      </c>
      <c r="H8" s="1">
        <v>360</v>
      </c>
      <c r="I8" s="1">
        <v>1.3158999681472778</v>
      </c>
      <c r="J8" s="1">
        <v>1.3006000518798828</v>
      </c>
      <c r="K8" s="1">
        <v>1.2998000383377075</v>
      </c>
      <c r="L8" s="1">
        <f t="shared" si="1"/>
        <v>1.3054333527882893</v>
      </c>
      <c r="M8" s="1">
        <f t="shared" si="2"/>
        <v>9.073176578336584E-3</v>
      </c>
      <c r="N8" s="1">
        <f t="shared" si="3"/>
        <v>0.69503177308570274</v>
      </c>
      <c r="O8" s="1">
        <f t="shared" si="4"/>
        <v>8.232253322167557E-5</v>
      </c>
      <c r="P8" s="1">
        <f t="shared" si="5"/>
        <v>5.2384009399076351E-3</v>
      </c>
      <c r="Q8" s="1">
        <f t="shared" si="0"/>
        <v>1.2276166851321855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250</v>
      </c>
      <c r="F9" s="1">
        <v>5</v>
      </c>
      <c r="G9" s="1">
        <v>3</v>
      </c>
      <c r="H9" s="1">
        <v>360</v>
      </c>
      <c r="I9" s="1">
        <v>1.9172999858856201</v>
      </c>
      <c r="J9" s="1">
        <v>1.9191999435424805</v>
      </c>
      <c r="K9" s="1">
        <v>1.9311000108718872</v>
      </c>
      <c r="L9" s="1">
        <f t="shared" si="1"/>
        <v>1.9225333134333293</v>
      </c>
      <c r="M9" s="1">
        <f t="shared" si="2"/>
        <v>7.4795513586920423E-3</v>
      </c>
      <c r="N9" s="1">
        <f t="shared" si="3"/>
        <v>0.38904664519621718</v>
      </c>
      <c r="O9" s="1">
        <f t="shared" si="4"/>
        <v>5.5943688527311977E-5</v>
      </c>
      <c r="P9" s="1">
        <f t="shared" si="5"/>
        <v>4.3183209903584823E-3</v>
      </c>
      <c r="Q9" s="1">
        <f t="shared" si="0"/>
        <v>1.8447166457772255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250</v>
      </c>
      <c r="F10" s="1">
        <v>5</v>
      </c>
      <c r="G10" s="1">
        <v>3</v>
      </c>
      <c r="H10" s="1">
        <v>360</v>
      </c>
      <c r="I10" s="1">
        <v>3.9932000637054443</v>
      </c>
      <c r="J10" s="1">
        <v>3.8947000503540039</v>
      </c>
      <c r="K10" s="1">
        <v>3.9117999076843262</v>
      </c>
      <c r="L10" s="1">
        <f t="shared" si="1"/>
        <v>3.9332333405812583</v>
      </c>
      <c r="M10" s="1">
        <f t="shared" si="2"/>
        <v>5.2631807795941704E-2</v>
      </c>
      <c r="N10" s="1">
        <f t="shared" si="3"/>
        <v>1.3381308261808771</v>
      </c>
      <c r="O10" s="1">
        <f t="shared" si="4"/>
        <v>2.7701071918689499E-3</v>
      </c>
      <c r="P10" s="1">
        <f t="shared" si="5"/>
        <v>3.0386988398923589E-2</v>
      </c>
      <c r="Q10" s="1">
        <f t="shared" si="0"/>
        <v>3.8554166729251547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250</v>
      </c>
      <c r="F11" s="1">
        <v>5</v>
      </c>
      <c r="G11" s="1">
        <v>3</v>
      </c>
      <c r="H11" s="1">
        <v>360</v>
      </c>
      <c r="I11" s="1">
        <v>1.542199969291687</v>
      </c>
      <c r="J11" s="1">
        <v>1.5461000204086304</v>
      </c>
      <c r="K11" s="1">
        <v>1.5520999431610107</v>
      </c>
      <c r="L11" s="1">
        <f t="shared" si="1"/>
        <v>1.5467999776204426</v>
      </c>
      <c r="M11" s="1">
        <f t="shared" si="2"/>
        <v>4.9869655831075521E-3</v>
      </c>
      <c r="N11" s="1">
        <f t="shared" si="3"/>
        <v>0.32240533069953697</v>
      </c>
      <c r="O11" s="1">
        <f t="shared" si="4"/>
        <v>2.4869825727099247E-5</v>
      </c>
      <c r="P11" s="1">
        <f t="shared" si="5"/>
        <v>2.8792259218465444E-3</v>
      </c>
      <c r="Q11" s="1">
        <f t="shared" si="0"/>
        <v>1.4689833099643388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250</v>
      </c>
      <c r="F12" s="1">
        <v>5</v>
      </c>
      <c r="G12" s="1">
        <v>3</v>
      </c>
      <c r="H12" s="1">
        <v>360</v>
      </c>
      <c r="I12" s="1">
        <v>1.8950999975204468</v>
      </c>
      <c r="J12" s="1">
        <v>1.9013999700546265</v>
      </c>
      <c r="K12" s="1">
        <v>1.8871999979019165</v>
      </c>
      <c r="L12" s="1">
        <f t="shared" si="1"/>
        <v>1.8945666551589966</v>
      </c>
      <c r="M12" s="1">
        <f t="shared" si="2"/>
        <v>7.1149942263028258E-3</v>
      </c>
      <c r="N12" s="1">
        <f t="shared" si="3"/>
        <v>0.37554731615952136</v>
      </c>
      <c r="O12" s="1">
        <f t="shared" si="4"/>
        <v>5.0623142840322544E-5</v>
      </c>
      <c r="P12" s="1">
        <f t="shared" si="5"/>
        <v>4.1078438318385702E-3</v>
      </c>
      <c r="Q12" s="1">
        <f t="shared" si="0"/>
        <v>1.8167499875028927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250</v>
      </c>
      <c r="F13" s="1">
        <v>5</v>
      </c>
      <c r="G13" s="1">
        <v>3</v>
      </c>
      <c r="H13" s="1">
        <v>360</v>
      </c>
      <c r="I13" s="1">
        <v>2.0344998836517334</v>
      </c>
      <c r="J13" s="1">
        <v>2.0548999309539795</v>
      </c>
      <c r="K13" s="1">
        <v>2.0394001007080078</v>
      </c>
      <c r="L13" s="1">
        <f t="shared" si="1"/>
        <v>2.0429333051045737</v>
      </c>
      <c r="M13" s="1">
        <f t="shared" si="2"/>
        <v>1.0649090687209083E-2</v>
      </c>
      <c r="N13" s="1">
        <f t="shared" si="3"/>
        <v>0.5212647256080627</v>
      </c>
      <c r="O13" s="1">
        <f t="shared" si="4"/>
        <v>1.1340313246440323E-4</v>
      </c>
      <c r="P13" s="1">
        <f t="shared" si="5"/>
        <v>6.1482553748849009E-3</v>
      </c>
      <c r="Q13" s="1">
        <f t="shared" si="0"/>
        <v>1.9651166374484699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250</v>
      </c>
      <c r="F14" s="1">
        <v>5</v>
      </c>
      <c r="G14" s="1">
        <v>3</v>
      </c>
      <c r="H14" s="1">
        <v>360</v>
      </c>
      <c r="I14" s="1">
        <v>1.4253000020980835</v>
      </c>
      <c r="J14" s="1">
        <v>1.401900053024292</v>
      </c>
      <c r="K14" s="1">
        <v>1.4068000316619873</v>
      </c>
      <c r="L14" s="1">
        <f t="shared" si="1"/>
        <v>1.4113333622614543</v>
      </c>
      <c r="M14" s="1">
        <f t="shared" si="2"/>
        <v>1.2341098772275365E-2</v>
      </c>
      <c r="N14" s="1">
        <f t="shared" si="3"/>
        <v>0.8744283315531185</v>
      </c>
      <c r="O14" s="1">
        <f t="shared" si="4"/>
        <v>1.5230271890705655E-4</v>
      </c>
      <c r="P14" s="1">
        <f t="shared" si="5"/>
        <v>7.1251366982689425E-3</v>
      </c>
      <c r="Q14" s="1">
        <f t="shared" si="0"/>
        <v>1.3335166946053505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250</v>
      </c>
      <c r="F15" s="1">
        <v>5</v>
      </c>
      <c r="G15" s="1">
        <v>3</v>
      </c>
      <c r="H15" s="1">
        <v>360</v>
      </c>
      <c r="I15" s="1">
        <v>3.25</v>
      </c>
      <c r="J15" s="1">
        <v>3.2493000030517578</v>
      </c>
      <c r="K15" s="1">
        <v>3.2256999015808105</v>
      </c>
      <c r="L15" s="1">
        <f t="shared" si="1"/>
        <v>3.2416666348775229</v>
      </c>
      <c r="M15" s="1">
        <f t="shared" si="2"/>
        <v>1.3832025450314266E-2</v>
      </c>
      <c r="N15" s="1">
        <f t="shared" si="3"/>
        <v>0.42669487668761691</v>
      </c>
      <c r="O15" s="1">
        <f t="shared" si="4"/>
        <v>1.9132492805814158E-4</v>
      </c>
      <c r="P15" s="1">
        <f t="shared" si="5"/>
        <v>7.9859236171766958E-3</v>
      </c>
      <c r="Q15" s="1">
        <f t="shared" si="0"/>
        <v>3.1638499672214193</v>
      </c>
      <c r="R15" s="13"/>
      <c r="U15" s="1" t="s">
        <v>28</v>
      </c>
      <c r="V15" s="1">
        <v>250</v>
      </c>
      <c r="W15" s="1">
        <v>5</v>
      </c>
      <c r="X15">
        <f>'[2]250'!$B$2</f>
        <v>6.7199999999999996E-2</v>
      </c>
      <c r="Y15" s="1"/>
      <c r="Z15" s="4">
        <f>AVERAGE(X15:X23)</f>
        <v>7.7855555555555553E-2</v>
      </c>
      <c r="AA15" s="1">
        <f>STDEV(X15:X23)</f>
        <v>7.8476287996934319E-3</v>
      </c>
      <c r="AB15" s="1">
        <f>AA15/Z15 * 100</f>
        <v>10.079728728020678</v>
      </c>
      <c r="AC15" s="1">
        <f>VAR(X15:X23)</f>
        <v>6.1585277777777777E-5</v>
      </c>
      <c r="AD15" s="1">
        <f>COUNT(X15:X23)</f>
        <v>9</v>
      </c>
      <c r="AE15" s="1">
        <f>AA15/SQRT(AD15)</f>
        <v>2.6158762665644771E-3</v>
      </c>
      <c r="AF15" s="1">
        <f>$Z$15+3*$AA$15</f>
        <v>0.10139844195463585</v>
      </c>
      <c r="AG15" s="1">
        <f>$Z$15+10*$AA$15</f>
        <v>0.15633184355248986</v>
      </c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250</v>
      </c>
      <c r="F16" s="1">
        <v>5</v>
      </c>
      <c r="G16" s="1">
        <v>3</v>
      </c>
      <c r="H16" s="1">
        <v>360</v>
      </c>
      <c r="I16" s="1">
        <v>2.4082999229431152</v>
      </c>
      <c r="J16" s="1">
        <v>2.3970000743865967</v>
      </c>
      <c r="K16" s="1">
        <v>2.3750998973846436</v>
      </c>
      <c r="L16" s="1">
        <f t="shared" si="1"/>
        <v>2.3934666315714517</v>
      </c>
      <c r="M16" s="1">
        <f t="shared" si="2"/>
        <v>1.6879701948396997E-2</v>
      </c>
      <c r="N16" s="1">
        <f t="shared" si="3"/>
        <v>0.7052407468624069</v>
      </c>
      <c r="O16" s="1">
        <f t="shared" si="4"/>
        <v>2.8492433786671734E-4</v>
      </c>
      <c r="P16" s="1">
        <f t="shared" si="5"/>
        <v>9.7455004637476573E-3</v>
      </c>
      <c r="Q16" s="1">
        <f t="shared" si="0"/>
        <v>2.3156499639153481</v>
      </c>
      <c r="R16" s="13"/>
      <c r="U16" s="1" t="s">
        <v>28</v>
      </c>
      <c r="V16" s="1">
        <v>250</v>
      </c>
      <c r="W16" s="1">
        <v>5</v>
      </c>
      <c r="X16">
        <f>'[2]250'!$C$2</f>
        <v>6.9699999999999998E-2</v>
      </c>
      <c r="Y16" s="1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250</v>
      </c>
      <c r="F17" s="1">
        <v>5</v>
      </c>
      <c r="G17" s="1">
        <v>3</v>
      </c>
      <c r="H17" s="1">
        <v>360</v>
      </c>
      <c r="I17" s="1">
        <v>0.49729999899864197</v>
      </c>
      <c r="J17" s="1">
        <v>0.50019997358322144</v>
      </c>
      <c r="K17" s="1">
        <v>0.49540001153945923</v>
      </c>
      <c r="L17" s="1">
        <f t="shared" si="1"/>
        <v>0.49763332804044086</v>
      </c>
      <c r="M17" s="1">
        <f t="shared" si="2"/>
        <v>2.4172794817665169E-3</v>
      </c>
      <c r="N17" s="1">
        <f t="shared" si="3"/>
        <v>0.48575514250325158</v>
      </c>
      <c r="O17" s="1">
        <f t="shared" si="4"/>
        <v>5.8432400929694E-6</v>
      </c>
      <c r="P17" s="1">
        <f t="shared" si="5"/>
        <v>1.3956169595044578E-3</v>
      </c>
      <c r="Q17" s="1">
        <f t="shared" si="0"/>
        <v>0.41981666038433707</v>
      </c>
      <c r="R17" s="13"/>
      <c r="U17" s="1" t="s">
        <v>28</v>
      </c>
      <c r="V17" s="1">
        <v>250</v>
      </c>
      <c r="W17" s="1">
        <v>5</v>
      </c>
      <c r="X17">
        <f>'[2]250'!$D$2</f>
        <v>6.88E-2</v>
      </c>
      <c r="Y17" s="1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250</v>
      </c>
      <c r="F18" s="1">
        <v>5</v>
      </c>
      <c r="G18" s="1">
        <v>3</v>
      </c>
      <c r="H18" s="1">
        <v>360</v>
      </c>
      <c r="I18" s="1">
        <v>0.82499998807907104</v>
      </c>
      <c r="J18" s="1">
        <v>0.82239997386932373</v>
      </c>
      <c r="K18" s="1">
        <v>0.82340002059936523</v>
      </c>
      <c r="L18" s="1">
        <f t="shared" si="1"/>
        <v>0.82359999418258667</v>
      </c>
      <c r="M18" s="1">
        <f t="shared" si="2"/>
        <v>1.3114917263222835E-3</v>
      </c>
      <c r="N18" s="1">
        <f t="shared" si="3"/>
        <v>0.15923891884238339</v>
      </c>
      <c r="O18" s="1">
        <f t="shared" si="4"/>
        <v>1.7200105482118033E-6</v>
      </c>
      <c r="P18" s="1">
        <f t="shared" si="5"/>
        <v>7.571901012321374E-4</v>
      </c>
      <c r="Q18" s="1">
        <f t="shared" si="0"/>
        <v>0.74578332652648294</v>
      </c>
      <c r="R18" s="13"/>
      <c r="U18" s="1" t="s">
        <v>28</v>
      </c>
      <c r="V18" s="1">
        <v>250</v>
      </c>
      <c r="W18" s="1">
        <v>5</v>
      </c>
      <c r="X18">
        <f>'[2]250'!$H$5</f>
        <v>8.3699999999999997E-2</v>
      </c>
      <c r="Y18" s="1"/>
    </row>
    <row r="19" spans="1:33" ht="15.75" thickBot="1" x14ac:dyDescent="0.3">
      <c r="A19" s="21">
        <v>20</v>
      </c>
      <c r="B19" s="3">
        <v>90</v>
      </c>
      <c r="C19" s="3" t="s">
        <v>27</v>
      </c>
      <c r="D19" s="3" t="s">
        <v>24</v>
      </c>
      <c r="E19" s="3">
        <v>250</v>
      </c>
      <c r="F19" s="3">
        <v>5</v>
      </c>
      <c r="G19" s="3">
        <v>3</v>
      </c>
      <c r="H19" s="3">
        <v>360</v>
      </c>
      <c r="I19" s="3">
        <v>1.3252999782562256</v>
      </c>
      <c r="J19" s="3">
        <v>1.3127000331878662</v>
      </c>
      <c r="K19" s="3">
        <v>1.3188999891281128</v>
      </c>
      <c r="L19" s="3">
        <f t="shared" si="1"/>
        <v>1.3189666668574016</v>
      </c>
      <c r="M19" s="3">
        <f t="shared" si="2"/>
        <v>6.3002371678458069E-3</v>
      </c>
      <c r="N19" s="3">
        <f t="shared" si="3"/>
        <v>0.47766462384200259</v>
      </c>
      <c r="O19" s="3">
        <f t="shared" si="4"/>
        <v>3.9692988371105756E-5</v>
      </c>
      <c r="P19" s="3">
        <f t="shared" si="5"/>
        <v>3.6374436248142621E-3</v>
      </c>
      <c r="Q19" s="3">
        <f t="shared" si="0"/>
        <v>1.2411499992012978</v>
      </c>
      <c r="R19" s="22"/>
      <c r="U19" s="1" t="s">
        <v>28</v>
      </c>
      <c r="V19" s="1">
        <v>250</v>
      </c>
      <c r="W19" s="1">
        <v>5</v>
      </c>
      <c r="X19">
        <f>'[2]250'!$I$5</f>
        <v>9.0999999999999998E-2</v>
      </c>
      <c r="Y19" s="1"/>
    </row>
    <row r="20" spans="1:33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250</v>
      </c>
      <c r="F20" s="10">
        <v>5</v>
      </c>
      <c r="G20" s="10"/>
      <c r="H20" s="10">
        <v>340</v>
      </c>
      <c r="I20" s="10">
        <f>'[2]250'!E4</f>
        <v>0.19969999999999999</v>
      </c>
      <c r="J20" s="10">
        <f>'[2]250'!F4</f>
        <v>0.185</v>
      </c>
      <c r="K20" s="10">
        <f>'[2]250'!G4</f>
        <v>0.18609999999999999</v>
      </c>
      <c r="L20" s="10">
        <f t="shared" si="1"/>
        <v>0.19026666666666667</v>
      </c>
      <c r="M20" s="10">
        <f t="shared" si="2"/>
        <v>8.1879993486402569E-3</v>
      </c>
      <c r="N20" s="10">
        <f t="shared" si="3"/>
        <v>4.3034334348144307</v>
      </c>
      <c r="O20" s="10">
        <f t="shared" si="4"/>
        <v>6.7043333333333282E-5</v>
      </c>
      <c r="P20" s="10">
        <f t="shared" si="5"/>
        <v>4.7273436280619334E-3</v>
      </c>
      <c r="Q20" s="10">
        <f t="shared" ref="Q20:Q55" si="6">L20-$Z$2</f>
        <v>0.11244999901056289</v>
      </c>
      <c r="R20" s="11"/>
      <c r="U20" s="1" t="s">
        <v>28</v>
      </c>
      <c r="V20" s="1">
        <v>250</v>
      </c>
      <c r="W20" s="1">
        <v>5</v>
      </c>
      <c r="X20">
        <f>'[2]250'!$J$5</f>
        <v>8.14E-2</v>
      </c>
      <c r="Y20" s="1"/>
    </row>
    <row r="21" spans="1:33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250</v>
      </c>
      <c r="F21" s="1">
        <v>5</v>
      </c>
      <c r="G21" s="1"/>
      <c r="H21" s="1">
        <v>340</v>
      </c>
      <c r="I21" s="1">
        <f>'[2]250'!E5</f>
        <v>0.71350000000000002</v>
      </c>
      <c r="J21" s="1">
        <f>'[2]250'!F5</f>
        <v>0.58420000000000005</v>
      </c>
      <c r="K21" s="1">
        <f>'[2]250'!G5</f>
        <v>0.72399999999999998</v>
      </c>
      <c r="L21" s="1">
        <f t="shared" si="1"/>
        <v>0.67390000000000005</v>
      </c>
      <c r="M21" s="1">
        <f t="shared" si="2"/>
        <v>7.7859681478927176E-2</v>
      </c>
      <c r="N21" s="1">
        <f t="shared" si="3"/>
        <v>11.553595708402904</v>
      </c>
      <c r="O21" s="1">
        <f t="shared" si="4"/>
        <v>6.0621299999999954E-3</v>
      </c>
      <c r="P21" s="1">
        <f t="shared" si="5"/>
        <v>4.4952308060877126E-2</v>
      </c>
      <c r="Q21" s="1">
        <f t="shared" si="6"/>
        <v>0.59608333234389632</v>
      </c>
      <c r="R21" s="13" t="s">
        <v>29</v>
      </c>
      <c r="U21" s="1" t="s">
        <v>28</v>
      </c>
      <c r="V21" s="1">
        <v>250</v>
      </c>
      <c r="W21" s="1">
        <v>5</v>
      </c>
      <c r="X21">
        <f>'[2]250'!$K$5</f>
        <v>7.9500000000000001E-2</v>
      </c>
      <c r="Y21" s="1"/>
    </row>
    <row r="22" spans="1:33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250</v>
      </c>
      <c r="F22" s="1">
        <v>5</v>
      </c>
      <c r="G22" s="1"/>
      <c r="H22" s="1">
        <v>340</v>
      </c>
      <c r="I22" s="1">
        <f>'[2]250'!H4</f>
        <v>0.29780000000000001</v>
      </c>
      <c r="J22" s="1">
        <f>'[2]250'!I4</f>
        <v>0.29409999999999997</v>
      </c>
      <c r="K22" s="1">
        <f>'[2]250'!J4</f>
        <v>0.29899999999999999</v>
      </c>
      <c r="L22" s="1">
        <f t="shared" si="1"/>
        <v>0.29696666666666666</v>
      </c>
      <c r="M22" s="1">
        <f t="shared" si="2"/>
        <v>2.5540817005987484E-3</v>
      </c>
      <c r="N22" s="1">
        <f t="shared" si="3"/>
        <v>0.86005669567810594</v>
      </c>
      <c r="O22" s="1">
        <f t="shared" si="4"/>
        <v>6.5233333333333951E-6</v>
      </c>
      <c r="P22" s="1">
        <f t="shared" si="5"/>
        <v>1.4745997573729847E-3</v>
      </c>
      <c r="Q22" s="1">
        <f t="shared" si="6"/>
        <v>0.21914999901056287</v>
      </c>
      <c r="R22" s="13"/>
      <c r="U22" s="1" t="s">
        <v>28</v>
      </c>
      <c r="V22" s="1">
        <v>250</v>
      </c>
      <c r="W22" s="1">
        <v>5</v>
      </c>
      <c r="X22">
        <f>'[2]250'!$L$5</f>
        <v>7.8799999999999995E-2</v>
      </c>
      <c r="Y22" s="1"/>
    </row>
    <row r="23" spans="1:33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250</v>
      </c>
      <c r="F23" s="1">
        <v>5</v>
      </c>
      <c r="G23" s="1"/>
      <c r="H23" s="1">
        <v>340</v>
      </c>
      <c r="I23" s="1">
        <f>'[2]250'!K4</f>
        <v>0.2288</v>
      </c>
      <c r="J23" s="1">
        <f>'[2]250'!L4</f>
        <v>0.2288</v>
      </c>
      <c r="K23" s="1">
        <f>'[2]250'!M4</f>
        <v>0.2278</v>
      </c>
      <c r="L23" s="1">
        <f t="shared" si="1"/>
        <v>0.22846666666666668</v>
      </c>
      <c r="M23" s="1">
        <f t="shared" si="2"/>
        <v>5.7735026918962634E-4</v>
      </c>
      <c r="N23" s="1">
        <f t="shared" si="3"/>
        <v>0.25270656661349267</v>
      </c>
      <c r="O23" s="1">
        <f t="shared" si="4"/>
        <v>3.3333333333333394E-7</v>
      </c>
      <c r="P23" s="1">
        <f t="shared" si="5"/>
        <v>3.333333333333337E-4</v>
      </c>
      <c r="Q23" s="1">
        <f t="shared" si="6"/>
        <v>0.15064999901056292</v>
      </c>
      <c r="R23" s="13"/>
      <c r="U23" s="1" t="s">
        <v>28</v>
      </c>
      <c r="V23" s="1">
        <v>250</v>
      </c>
      <c r="W23" s="1">
        <v>5</v>
      </c>
      <c r="X23">
        <f>'[2]250'!$M$5</f>
        <v>8.0600000000000005E-2</v>
      </c>
      <c r="Y23" s="1"/>
    </row>
    <row r="24" spans="1:33" ht="15.75" thickBot="1" x14ac:dyDescent="0.3">
      <c r="A24" s="14">
        <v>0</v>
      </c>
      <c r="B24" s="15">
        <v>100</v>
      </c>
      <c r="C24" s="15" t="s">
        <v>27</v>
      </c>
      <c r="D24" s="15" t="s">
        <v>28</v>
      </c>
      <c r="E24" s="15">
        <v>250</v>
      </c>
      <c r="F24" s="15">
        <v>5</v>
      </c>
      <c r="G24" s="15"/>
      <c r="H24" s="15">
        <v>340</v>
      </c>
      <c r="I24" s="15">
        <f>'[2]250'!B5</f>
        <v>0.45729999999999998</v>
      </c>
      <c r="J24" s="15">
        <f>'[2]250'!C5</f>
        <v>0.4632</v>
      </c>
      <c r="K24" s="15">
        <f>'[2]250'!D5</f>
        <v>0.47139999999999999</v>
      </c>
      <c r="L24" s="15">
        <f t="shared" si="1"/>
        <v>0.46396666666666664</v>
      </c>
      <c r="M24" s="15">
        <f t="shared" si="2"/>
        <v>7.0811957558969754E-3</v>
      </c>
      <c r="N24" s="15">
        <f t="shared" si="3"/>
        <v>1.526229417895749</v>
      </c>
      <c r="O24" s="15">
        <f t="shared" si="4"/>
        <v>5.0143333333333332E-5</v>
      </c>
      <c r="P24" s="15">
        <f t="shared" si="5"/>
        <v>4.0883302758515545E-3</v>
      </c>
      <c r="Q24" s="15">
        <f t="shared" si="6"/>
        <v>0.38614999901056285</v>
      </c>
      <c r="R24" s="16"/>
    </row>
    <row r="25" spans="1:33" x14ac:dyDescent="0.25">
      <c r="A25" s="19">
        <v>10</v>
      </c>
      <c r="B25" s="8">
        <v>60</v>
      </c>
      <c r="C25" s="8" t="s">
        <v>27</v>
      </c>
      <c r="D25" s="8" t="s">
        <v>28</v>
      </c>
      <c r="E25" s="8">
        <v>250</v>
      </c>
      <c r="F25" s="8">
        <v>5</v>
      </c>
      <c r="G25" s="8">
        <v>3</v>
      </c>
      <c r="H25" s="8">
        <v>360</v>
      </c>
      <c r="I25" s="8">
        <f>'[1]Magellan Sheet 1 (3)'!B3</f>
        <v>1.5017</v>
      </c>
      <c r="J25" s="8">
        <f>'[1]Magellan Sheet 1 (3)'!C3</f>
        <v>1.5168999999999999</v>
      </c>
      <c r="K25" s="8">
        <f>'[1]Magellan Sheet 1 (3)'!D3</f>
        <v>1.5419</v>
      </c>
      <c r="L25" s="8">
        <f t="shared" si="1"/>
        <v>1.5201666666666667</v>
      </c>
      <c r="M25" s="8">
        <f t="shared" si="2"/>
        <v>2.0298111570619913E-2</v>
      </c>
      <c r="N25" s="8">
        <f t="shared" si="3"/>
        <v>1.3352556674018143</v>
      </c>
      <c r="O25" s="8">
        <f t="shared" si="4"/>
        <v>4.1201333333333405E-4</v>
      </c>
      <c r="P25" s="8">
        <f t="shared" si="5"/>
        <v>1.1719120179338465E-2</v>
      </c>
      <c r="Q25" s="8">
        <f t="shared" si="6"/>
        <v>1.4423499990105628</v>
      </c>
      <c r="R25" s="20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1" t="s">
        <v>28</v>
      </c>
      <c r="E26" s="1">
        <v>250</v>
      </c>
      <c r="F26" s="1">
        <v>5</v>
      </c>
      <c r="G26" s="1">
        <v>3</v>
      </c>
      <c r="H26" s="1">
        <v>360</v>
      </c>
      <c r="I26" s="1">
        <f>'[1]Magellan Sheet 1 (3)'!B4</f>
        <v>0.69059999999999999</v>
      </c>
      <c r="J26" s="1">
        <f>'[1]Magellan Sheet 1 (3)'!C4</f>
        <v>0.68940000000000001</v>
      </c>
      <c r="K26" s="1">
        <f>'[1]Magellan Sheet 1 (3)'!D4</f>
        <v>0.71099999999999997</v>
      </c>
      <c r="L26" s="1">
        <f t="shared" si="1"/>
        <v>0.69699999999999995</v>
      </c>
      <c r="M26" s="1">
        <f t="shared" si="2"/>
        <v>1.2139192724394792E-2</v>
      </c>
      <c r="N26" s="1">
        <f t="shared" si="3"/>
        <v>1.7416345372158957</v>
      </c>
      <c r="O26" s="1">
        <f t="shared" si="4"/>
        <v>1.4735999999999948E-4</v>
      </c>
      <c r="P26" s="1">
        <f t="shared" si="5"/>
        <v>7.00856618717408E-3</v>
      </c>
      <c r="Q26" s="1">
        <f t="shared" si="6"/>
        <v>0.61918333234389622</v>
      </c>
      <c r="R26" s="13"/>
      <c r="U26" s="1" t="s">
        <v>28</v>
      </c>
      <c r="V26" s="1">
        <v>250</v>
      </c>
      <c r="W26" s="1">
        <v>5</v>
      </c>
      <c r="X26">
        <f>'[1]Magellan Sheet 1 (3)'!$B$2</f>
        <v>6.54E-2</v>
      </c>
      <c r="Y26" s="1"/>
      <c r="Z26" s="4">
        <f>AVERAGE(X26:X28)</f>
        <v>6.643333333333333E-2</v>
      </c>
      <c r="AA26" s="1">
        <f>STDEV(X26:X28)</f>
        <v>1.6196707484341774E-3</v>
      </c>
      <c r="AB26" s="1">
        <f>AA26/Z26 * 100</f>
        <v>2.4380392600614815</v>
      </c>
      <c r="AC26" s="1">
        <f>VAR(X26:X28)</f>
        <v>2.6233333333333283E-6</v>
      </c>
      <c r="AD26" s="1">
        <f>COUNT(X26:X28)</f>
        <v>3</v>
      </c>
      <c r="AE26" s="1">
        <f>AA26/SQRT(AD26)</f>
        <v>9.3511734260703504E-4</v>
      </c>
      <c r="AF26" s="1">
        <f>$Z$26+3*$AA$26</f>
        <v>7.1292345578635868E-2</v>
      </c>
      <c r="AG26" s="1">
        <f>$Z$26+10*$AA$26</f>
        <v>8.263004081767511E-2</v>
      </c>
    </row>
    <row r="27" spans="1:33" x14ac:dyDescent="0.25">
      <c r="A27" s="12">
        <v>10</v>
      </c>
      <c r="B27" s="1">
        <v>70</v>
      </c>
      <c r="C27" s="1" t="s">
        <v>23</v>
      </c>
      <c r="D27" s="1" t="s">
        <v>28</v>
      </c>
      <c r="E27" s="1">
        <v>250</v>
      </c>
      <c r="F27" s="1">
        <v>5</v>
      </c>
      <c r="G27" s="1">
        <v>3</v>
      </c>
      <c r="H27" s="1">
        <v>360</v>
      </c>
      <c r="I27" s="1">
        <f>'[1]Magellan Sheet 1 (3)'!B5</f>
        <v>1.8908</v>
      </c>
      <c r="J27" s="1">
        <f>'[1]Magellan Sheet 1 (3)'!C5</f>
        <v>1.9148000000000001</v>
      </c>
      <c r="K27" s="1">
        <f>'[1]Magellan Sheet 1 (3)'!D5</f>
        <v>1.9616</v>
      </c>
      <c r="L27" s="1">
        <f t="shared" si="1"/>
        <v>1.9223999999999999</v>
      </c>
      <c r="M27" s="1">
        <f t="shared" si="2"/>
        <v>3.6006666049496983E-2</v>
      </c>
      <c r="N27" s="1">
        <f t="shared" si="3"/>
        <v>1.8730059326621404</v>
      </c>
      <c r="O27" s="1">
        <f t="shared" si="4"/>
        <v>1.2964799999999987E-3</v>
      </c>
      <c r="P27" s="1">
        <f t="shared" si="5"/>
        <v>2.0788458336298044E-2</v>
      </c>
      <c r="Q27" s="1">
        <f t="shared" si="6"/>
        <v>1.844583332343896</v>
      </c>
      <c r="R27" s="13"/>
      <c r="U27" s="1" t="s">
        <v>28</v>
      </c>
      <c r="V27" s="1">
        <v>250</v>
      </c>
      <c r="W27" s="1">
        <v>5</v>
      </c>
      <c r="X27">
        <f>'[1]Magellan Sheet 1 (3)'!$C$2</f>
        <v>6.83E-2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1" t="s">
        <v>28</v>
      </c>
      <c r="E28" s="1">
        <v>250</v>
      </c>
      <c r="F28" s="1">
        <v>5</v>
      </c>
      <c r="G28" s="1">
        <v>3</v>
      </c>
      <c r="H28" s="1">
        <v>360</v>
      </c>
      <c r="I28" s="1">
        <f>'[1]Magellan Sheet 1 (3)'!B6</f>
        <v>0.46429999999999999</v>
      </c>
      <c r="J28" s="1">
        <f>'[1]Magellan Sheet 1 (3)'!C6</f>
        <v>0.46949999999999997</v>
      </c>
      <c r="K28" s="1">
        <f>'[1]Magellan Sheet 1 (3)'!D6</f>
        <v>0.46679999999999999</v>
      </c>
      <c r="L28" s="1">
        <f t="shared" si="1"/>
        <v>0.4668666666666666</v>
      </c>
      <c r="M28" s="1">
        <f t="shared" si="2"/>
        <v>2.6006409466385948E-3</v>
      </c>
      <c r="N28" s="1">
        <f t="shared" si="3"/>
        <v>0.55704147079221655</v>
      </c>
      <c r="O28" s="1">
        <f t="shared" si="4"/>
        <v>6.7633333333332869E-6</v>
      </c>
      <c r="P28" s="1">
        <f t="shared" si="5"/>
        <v>1.5014807506073559E-3</v>
      </c>
      <c r="Q28" s="1">
        <f t="shared" si="6"/>
        <v>0.38904999901056281</v>
      </c>
      <c r="R28" s="13"/>
      <c r="U28" s="1" t="s">
        <v>28</v>
      </c>
      <c r="V28" s="1">
        <v>250</v>
      </c>
      <c r="W28" s="1">
        <v>5</v>
      </c>
      <c r="X28">
        <f>'[1]Magellan Sheet 1 (3)'!$D$2</f>
        <v>6.5600000000000006E-2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1" t="s">
        <v>28</v>
      </c>
      <c r="E29" s="1">
        <v>250</v>
      </c>
      <c r="F29" s="1">
        <v>5</v>
      </c>
      <c r="G29" s="1">
        <v>3</v>
      </c>
      <c r="H29" s="1">
        <v>360</v>
      </c>
      <c r="I29" s="1">
        <f>'[1]Magellan Sheet 1 (3)'!B7</f>
        <v>0.51239999999999997</v>
      </c>
      <c r="J29" s="1">
        <f>'[1]Magellan Sheet 1 (3)'!C7</f>
        <v>0.53120000000000001</v>
      </c>
      <c r="K29" s="1">
        <f>'[1]Magellan Sheet 1 (3)'!D7</f>
        <v>0.52329999999999999</v>
      </c>
      <c r="L29" s="1">
        <f t="shared" si="1"/>
        <v>0.52229999999999999</v>
      </c>
      <c r="M29" s="1">
        <f t="shared" si="2"/>
        <v>9.4398093201081331E-3</v>
      </c>
      <c r="N29" s="1">
        <f t="shared" si="3"/>
        <v>1.8073538809320568</v>
      </c>
      <c r="O29" s="1">
        <f t="shared" si="4"/>
        <v>8.9110000000000358E-5</v>
      </c>
      <c r="P29" s="1">
        <f t="shared" si="5"/>
        <v>5.4500764520631689E-3</v>
      </c>
      <c r="Q29" s="1">
        <f t="shared" si="6"/>
        <v>0.4444833323438962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1" t="s">
        <v>28</v>
      </c>
      <c r="E30" s="1">
        <v>250</v>
      </c>
      <c r="F30" s="1">
        <v>5</v>
      </c>
      <c r="G30" s="1">
        <v>3</v>
      </c>
      <c r="H30" s="1">
        <v>360</v>
      </c>
      <c r="I30" s="1">
        <f>'[1]Magellan Sheet 1 (3)'!B8</f>
        <v>0.63600000000000001</v>
      </c>
      <c r="J30" s="1">
        <f>'[1]Magellan Sheet 1 (3)'!C8</f>
        <v>0.64980000000000004</v>
      </c>
      <c r="K30" s="1">
        <f>'[1]Magellan Sheet 1 (3)'!D8</f>
        <v>0.65129999999999999</v>
      </c>
      <c r="L30" s="1">
        <f t="shared" si="1"/>
        <v>0.64570000000000005</v>
      </c>
      <c r="M30" s="1">
        <f t="shared" si="2"/>
        <v>8.4338603260903037E-3</v>
      </c>
      <c r="N30" s="1">
        <f t="shared" si="3"/>
        <v>1.3061577088571013</v>
      </c>
      <c r="O30" s="1">
        <f t="shared" si="4"/>
        <v>7.1130000000000032E-5</v>
      </c>
      <c r="P30" s="1">
        <f t="shared" si="5"/>
        <v>4.8692915295759417E-3</v>
      </c>
      <c r="Q30" s="1">
        <f t="shared" si="6"/>
        <v>0.56788333234389632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1" t="s">
        <v>28</v>
      </c>
      <c r="E31" s="1">
        <v>250</v>
      </c>
      <c r="F31" s="1">
        <v>5</v>
      </c>
      <c r="G31" s="1">
        <v>3</v>
      </c>
      <c r="H31" s="1">
        <v>360</v>
      </c>
      <c r="I31" s="1">
        <f>'[1]Magellan Sheet 1 (3)'!B9</f>
        <v>1.0204</v>
      </c>
      <c r="J31" s="1">
        <f>'[1]Magellan Sheet 1 (3)'!C9</f>
        <v>1.0279</v>
      </c>
      <c r="K31" s="1">
        <f>'[1]Magellan Sheet 1 (3)'!D9</f>
        <v>1.0321</v>
      </c>
      <c r="L31" s="1">
        <f t="shared" si="1"/>
        <v>1.0267999999999999</v>
      </c>
      <c r="M31" s="1">
        <f t="shared" si="2"/>
        <v>5.9270566050950027E-3</v>
      </c>
      <c r="N31" s="1">
        <f t="shared" si="3"/>
        <v>0.57723574260761623</v>
      </c>
      <c r="O31" s="1">
        <f t="shared" si="4"/>
        <v>3.5130000000000302E-5</v>
      </c>
      <c r="P31" s="1">
        <f t="shared" si="5"/>
        <v>3.4219877264537496E-3</v>
      </c>
      <c r="Q31" s="1">
        <f t="shared" si="6"/>
        <v>0.9489833323438962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1" t="s">
        <v>28</v>
      </c>
      <c r="E32" s="1">
        <v>250</v>
      </c>
      <c r="F32" s="1">
        <v>5</v>
      </c>
      <c r="G32" s="1">
        <v>3</v>
      </c>
      <c r="H32" s="1">
        <v>360</v>
      </c>
      <c r="I32" s="1">
        <f>'[1]Magellan Sheet 1 (3)'!E2</f>
        <v>0.4047</v>
      </c>
      <c r="J32" s="1">
        <f>'[1]Magellan Sheet 1 (3)'!F2</f>
        <v>0.41049999999999998</v>
      </c>
      <c r="K32" s="1">
        <f>'[1]Magellan Sheet 1 (3)'!G2</f>
        <v>0.3579</v>
      </c>
      <c r="L32" s="1">
        <f t="shared" si="1"/>
        <v>0.39103333333333329</v>
      </c>
      <c r="M32" s="1">
        <f t="shared" si="2"/>
        <v>2.8840480809676751E-2</v>
      </c>
      <c r="N32" s="1">
        <f t="shared" si="3"/>
        <v>7.375453280115102</v>
      </c>
      <c r="O32" s="1">
        <f t="shared" si="4"/>
        <v>8.31773333333333E-4</v>
      </c>
      <c r="P32" s="1">
        <f t="shared" si="5"/>
        <v>1.6651059359025108E-2</v>
      </c>
      <c r="Q32" s="1">
        <f t="shared" si="6"/>
        <v>0.3132166656772295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1" t="s">
        <v>28</v>
      </c>
      <c r="E33" s="1">
        <v>250</v>
      </c>
      <c r="F33" s="1">
        <v>5</v>
      </c>
      <c r="G33" s="1">
        <v>3</v>
      </c>
      <c r="H33" s="1">
        <v>360</v>
      </c>
      <c r="I33" s="1">
        <f>'[1]Magellan Sheet 1 (3)'!E3</f>
        <v>0.87780000000000002</v>
      </c>
      <c r="J33" s="1">
        <f>'[1]Magellan Sheet 1 (3)'!F3</f>
        <v>0.88529999999999998</v>
      </c>
      <c r="K33" s="1">
        <f>'[1]Magellan Sheet 1 (3)'!G3</f>
        <v>0.88700000000000001</v>
      </c>
      <c r="L33" s="1">
        <f t="shared" si="1"/>
        <v>0.88336666666666674</v>
      </c>
      <c r="M33" s="1">
        <f t="shared" si="2"/>
        <v>4.8952357791359948E-3</v>
      </c>
      <c r="N33" s="1">
        <f t="shared" si="3"/>
        <v>0.55415672379940317</v>
      </c>
      <c r="O33" s="1">
        <f t="shared" si="4"/>
        <v>2.3963333333333189E-5</v>
      </c>
      <c r="P33" s="1">
        <f t="shared" si="5"/>
        <v>2.826265694830854E-3</v>
      </c>
      <c r="Q33" s="1">
        <f t="shared" si="6"/>
        <v>0.80554999901056301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1" t="s">
        <v>28</v>
      </c>
      <c r="E34" s="1">
        <v>250</v>
      </c>
      <c r="F34" s="1">
        <v>5</v>
      </c>
      <c r="G34" s="1">
        <v>3</v>
      </c>
      <c r="H34" s="1">
        <v>360</v>
      </c>
      <c r="I34" s="1">
        <f>'[1]Magellan Sheet 1 (3)'!E4</f>
        <v>1.2513000000000001</v>
      </c>
      <c r="J34" s="1">
        <f>'[1]Magellan Sheet 1 (3)'!F4</f>
        <v>1.2819</v>
      </c>
      <c r="K34" s="1">
        <f>'[1]Magellan Sheet 1 (3)'!G4</f>
        <v>1.2625</v>
      </c>
      <c r="L34" s="1">
        <f t="shared" si="1"/>
        <v>1.2652333333333334</v>
      </c>
      <c r="M34" s="1">
        <f t="shared" si="2"/>
        <v>1.5482032596960033E-2</v>
      </c>
      <c r="N34" s="1">
        <f t="shared" si="3"/>
        <v>1.2236503883573544</v>
      </c>
      <c r="O34" s="1">
        <f t="shared" si="4"/>
        <v>2.3969333333333305E-4</v>
      </c>
      <c r="P34" s="1">
        <f t="shared" si="5"/>
        <v>8.9385556874574373E-3</v>
      </c>
      <c r="Q34" s="1">
        <f t="shared" si="6"/>
        <v>1.1874166656772296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1" t="s">
        <v>28</v>
      </c>
      <c r="E35" s="1">
        <v>250</v>
      </c>
      <c r="F35" s="1">
        <v>5</v>
      </c>
      <c r="G35" s="1">
        <v>3</v>
      </c>
      <c r="H35" s="1">
        <v>360</v>
      </c>
      <c r="I35" s="1">
        <f>'[1]Magellan Sheet 1 (3)'!E5</f>
        <v>1.3210999999999999</v>
      </c>
      <c r="J35" s="1">
        <f>'[1]Magellan Sheet 1 (3)'!F5</f>
        <v>1.3246</v>
      </c>
      <c r="K35" s="1">
        <f>'[1]Magellan Sheet 1 (3)'!G5</f>
        <v>1.3331</v>
      </c>
      <c r="L35" s="1">
        <f t="shared" si="1"/>
        <v>1.3262666666666665</v>
      </c>
      <c r="M35" s="1">
        <f t="shared" si="2"/>
        <v>6.1711695271912037E-3</v>
      </c>
      <c r="N35" s="1">
        <f t="shared" si="3"/>
        <v>0.46530382481083776</v>
      </c>
      <c r="O35" s="1">
        <f t="shared" si="4"/>
        <v>3.8083333333333308E-5</v>
      </c>
      <c r="P35" s="1">
        <f t="shared" si="5"/>
        <v>3.5629263877386573E-3</v>
      </c>
      <c r="Q35" s="1">
        <f t="shared" si="6"/>
        <v>1.2484499990105626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1" t="s">
        <v>28</v>
      </c>
      <c r="E36" s="1">
        <v>250</v>
      </c>
      <c r="F36" s="1">
        <v>5</v>
      </c>
      <c r="G36" s="1">
        <v>3</v>
      </c>
      <c r="H36" s="1">
        <v>360</v>
      </c>
      <c r="I36" s="1">
        <f>'[1]Magellan Sheet 1 (3)'!E6</f>
        <v>0.95379999999999998</v>
      </c>
      <c r="J36" s="1">
        <f>'[1]Magellan Sheet 1 (3)'!F6</f>
        <v>0.98399999999999999</v>
      </c>
      <c r="K36" s="1">
        <f>'[1]Magellan Sheet 1 (3)'!G6</f>
        <v>0.96250000000000002</v>
      </c>
      <c r="L36" s="1">
        <f t="shared" si="1"/>
        <v>0.96676666666666666</v>
      </c>
      <c r="M36" s="1">
        <f t="shared" si="2"/>
        <v>1.5545524543524841E-2</v>
      </c>
      <c r="N36" s="1">
        <f t="shared" si="3"/>
        <v>1.6079913674645563</v>
      </c>
      <c r="O36" s="1">
        <f t="shared" si="4"/>
        <v>2.4166333333333325E-4</v>
      </c>
      <c r="P36" s="1">
        <f t="shared" si="5"/>
        <v>8.9752127798980019E-3</v>
      </c>
      <c r="Q36" s="1">
        <f t="shared" si="6"/>
        <v>0.88894999901056293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1" t="s">
        <v>28</v>
      </c>
      <c r="E37" s="1">
        <v>250</v>
      </c>
      <c r="F37" s="1">
        <v>5</v>
      </c>
      <c r="G37" s="1">
        <v>3</v>
      </c>
      <c r="H37" s="1">
        <v>360</v>
      </c>
      <c r="I37" s="1">
        <f>'[1]Magellan Sheet 1 (3)'!E7</f>
        <v>0.65029999999999999</v>
      </c>
      <c r="J37" s="1">
        <f>'[1]Magellan Sheet 1 (3)'!F7</f>
        <v>0.62590000000000001</v>
      </c>
      <c r="K37" s="1">
        <f>'[1]Magellan Sheet 1 (3)'!G7</f>
        <v>0.59470000000000001</v>
      </c>
      <c r="L37" s="1">
        <f t="shared" si="1"/>
        <v>0.62363333333333337</v>
      </c>
      <c r="M37" s="1">
        <f t="shared" si="2"/>
        <v>2.7869218383968591E-2</v>
      </c>
      <c r="N37" s="1">
        <f t="shared" si="3"/>
        <v>4.4688468198143019</v>
      </c>
      <c r="O37" s="1">
        <f t="shared" si="4"/>
        <v>7.766933333333329E-4</v>
      </c>
      <c r="P37" s="1">
        <f t="shared" si="5"/>
        <v>1.6090300736088733E-2</v>
      </c>
      <c r="Q37" s="1">
        <f t="shared" si="6"/>
        <v>0.54581666567722964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1" t="s">
        <v>28</v>
      </c>
      <c r="E38" s="1">
        <v>250</v>
      </c>
      <c r="F38" s="1">
        <v>5</v>
      </c>
      <c r="G38" s="1">
        <v>3</v>
      </c>
      <c r="H38" s="1">
        <v>360</v>
      </c>
      <c r="I38" s="1">
        <f>'[1]Magellan Sheet 1 (3)'!E8</f>
        <v>0.59640000000000004</v>
      </c>
      <c r="J38" s="1">
        <f>'[1]Magellan Sheet 1 (3)'!F8</f>
        <v>0.6038</v>
      </c>
      <c r="K38" s="1">
        <f>'[1]Magellan Sheet 1 (3)'!G8</f>
        <v>0.6048</v>
      </c>
      <c r="L38" s="1">
        <f t="shared" si="1"/>
        <v>0.60166666666666668</v>
      </c>
      <c r="M38" s="1">
        <f t="shared" si="2"/>
        <v>4.5883911486852488E-3</v>
      </c>
      <c r="N38" s="1">
        <f t="shared" si="3"/>
        <v>0.76261348731610779</v>
      </c>
      <c r="O38" s="1">
        <f t="shared" si="4"/>
        <v>2.1053333333333137E-5</v>
      </c>
      <c r="P38" s="1">
        <f t="shared" si="5"/>
        <v>2.6491088648407249E-3</v>
      </c>
      <c r="Q38" s="1">
        <f t="shared" si="6"/>
        <v>0.52384999901056295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1" t="s">
        <v>28</v>
      </c>
      <c r="E39" s="1">
        <v>250</v>
      </c>
      <c r="F39" s="1">
        <v>5</v>
      </c>
      <c r="G39" s="1">
        <v>3</v>
      </c>
      <c r="H39" s="1">
        <v>360</v>
      </c>
      <c r="I39" s="1">
        <f>'[1]Magellan Sheet 1 (3)'!H2</f>
        <v>1.145</v>
      </c>
      <c r="J39" s="1">
        <f>'[1]Magellan Sheet 1 (3)'!I2</f>
        <v>1.1276999999999999</v>
      </c>
      <c r="K39" s="1">
        <f>'[1]Magellan Sheet 1 (3)'!J2</f>
        <v>1.1519999999999999</v>
      </c>
      <c r="L39" s="1">
        <f t="shared" si="1"/>
        <v>1.1415666666666666</v>
      </c>
      <c r="M39" s="1">
        <f t="shared" si="2"/>
        <v>1.2508530422608946E-2</v>
      </c>
      <c r="N39" s="1">
        <f t="shared" si="3"/>
        <v>1.0957336779229376</v>
      </c>
      <c r="O39" s="1">
        <f t="shared" si="4"/>
        <v>1.5646333333333353E-4</v>
      </c>
      <c r="P39" s="1">
        <f t="shared" si="5"/>
        <v>7.2218034066598991E-3</v>
      </c>
      <c r="Q39" s="1">
        <f t="shared" si="6"/>
        <v>1.0637499990105628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1" t="s">
        <v>28</v>
      </c>
      <c r="E40" s="1">
        <v>250</v>
      </c>
      <c r="F40" s="1">
        <v>5</v>
      </c>
      <c r="G40" s="1">
        <v>3</v>
      </c>
      <c r="H40" s="1">
        <v>360</v>
      </c>
      <c r="I40" s="1">
        <f>'[1]Magellan Sheet 1 (3)'!H3</f>
        <v>0.77980000000000005</v>
      </c>
      <c r="J40" s="1">
        <f>'[1]Magellan Sheet 1 (3)'!I3</f>
        <v>0.78280000000000005</v>
      </c>
      <c r="K40" s="1">
        <f>'[1]Magellan Sheet 1 (3)'!J3</f>
        <v>0.78049999999999997</v>
      </c>
      <c r="L40" s="1">
        <f t="shared" si="1"/>
        <v>0.78103333333333336</v>
      </c>
      <c r="M40" s="1">
        <f t="shared" si="2"/>
        <v>1.5695009822658216E-3</v>
      </c>
      <c r="N40" s="1">
        <f t="shared" si="3"/>
        <v>0.20095185637819404</v>
      </c>
      <c r="O40" s="1">
        <f t="shared" si="4"/>
        <v>2.4633333333333789E-6</v>
      </c>
      <c r="P40" s="1">
        <f t="shared" si="5"/>
        <v>9.0615181460455417E-4</v>
      </c>
      <c r="Q40" s="1">
        <f t="shared" si="6"/>
        <v>0.70321666567722962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1" t="s">
        <v>28</v>
      </c>
      <c r="E41" s="1">
        <v>250</v>
      </c>
      <c r="F41" s="1">
        <v>5</v>
      </c>
      <c r="G41" s="1">
        <v>3</v>
      </c>
      <c r="H41" s="1">
        <v>360</v>
      </c>
      <c r="I41" s="1">
        <f>'[1]Magellan Sheet 1 (3)'!H4</f>
        <v>1.2912999999999999</v>
      </c>
      <c r="J41" s="1">
        <f>'[1]Magellan Sheet 1 (3)'!I4</f>
        <v>1.3007</v>
      </c>
      <c r="K41" s="1">
        <f>'[1]Magellan Sheet 1 (3)'!J4</f>
        <v>1.3007</v>
      </c>
      <c r="L41" s="1">
        <f t="shared" si="1"/>
        <v>1.2975666666666665</v>
      </c>
      <c r="M41" s="1">
        <f t="shared" si="2"/>
        <v>5.4270925303825258E-3</v>
      </c>
      <c r="N41" s="1">
        <f t="shared" si="3"/>
        <v>0.41825153726584585</v>
      </c>
      <c r="O41" s="1">
        <f t="shared" si="4"/>
        <v>2.9453333333333802E-5</v>
      </c>
      <c r="P41" s="1">
        <f t="shared" si="5"/>
        <v>3.1333333333333586E-3</v>
      </c>
      <c r="Q41" s="1">
        <f t="shared" si="6"/>
        <v>1.2197499990105627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1" t="s">
        <v>28</v>
      </c>
      <c r="E42" s="1">
        <v>250</v>
      </c>
      <c r="F42" s="1">
        <v>5</v>
      </c>
      <c r="G42" s="1">
        <v>3</v>
      </c>
      <c r="H42" s="1">
        <v>360</v>
      </c>
      <c r="I42" s="1">
        <f>'[1]Magellan Sheet 1 (3)'!H5</f>
        <v>0.55489999999999995</v>
      </c>
      <c r="J42" s="1">
        <f>'[1]Magellan Sheet 1 (3)'!I5</f>
        <v>0.58299999999999996</v>
      </c>
      <c r="K42" s="1">
        <f>'[1]Magellan Sheet 1 (3)'!J5</f>
        <v>0.56230000000000002</v>
      </c>
      <c r="L42" s="1">
        <f t="shared" si="1"/>
        <v>0.56673333333333331</v>
      </c>
      <c r="M42" s="1">
        <f t="shared" si="2"/>
        <v>1.4565141033760477E-2</v>
      </c>
      <c r="N42" s="1">
        <f t="shared" si="3"/>
        <v>2.5700166510576072</v>
      </c>
      <c r="O42" s="1">
        <f t="shared" si="4"/>
        <v>2.1214333333333324E-4</v>
      </c>
      <c r="P42" s="1">
        <f t="shared" si="5"/>
        <v>8.4091880966264757E-3</v>
      </c>
      <c r="Q42" s="1">
        <f t="shared" si="6"/>
        <v>0.48891666567722952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1" t="s">
        <v>28</v>
      </c>
      <c r="E43" s="1">
        <v>250</v>
      </c>
      <c r="F43" s="1">
        <v>5</v>
      </c>
      <c r="G43" s="1">
        <v>3</v>
      </c>
      <c r="H43" s="1">
        <v>360</v>
      </c>
      <c r="I43" s="1">
        <f>'[1]Magellan Sheet 1 (3)'!H6</f>
        <v>1.75</v>
      </c>
      <c r="J43" s="1">
        <f>'[1]Magellan Sheet 1 (3)'!I6</f>
        <v>1.7210000000000001</v>
      </c>
      <c r="K43" s="1">
        <f>'[1]Magellan Sheet 1 (3)'!J6</f>
        <v>1.7222999999999999</v>
      </c>
      <c r="L43" s="1">
        <f t="shared" si="1"/>
        <v>1.7310999999999999</v>
      </c>
      <c r="M43" s="1">
        <f t="shared" si="2"/>
        <v>1.6380781422142221E-2</v>
      </c>
      <c r="N43" s="1">
        <f t="shared" si="3"/>
        <v>0.94626430721172794</v>
      </c>
      <c r="O43" s="1">
        <f t="shared" si="4"/>
        <v>2.6832999999999968E-4</v>
      </c>
      <c r="P43" s="1">
        <f t="shared" si="5"/>
        <v>9.4574485636102334E-3</v>
      </c>
      <c r="Q43" s="1">
        <f t="shared" si="6"/>
        <v>1.653283332343896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1" t="s">
        <v>28</v>
      </c>
      <c r="E44" s="1">
        <v>250</v>
      </c>
      <c r="F44" s="1">
        <v>5</v>
      </c>
      <c r="G44" s="1">
        <v>3</v>
      </c>
      <c r="H44" s="1">
        <v>360</v>
      </c>
      <c r="I44" s="1">
        <f>'[1]Magellan Sheet 1 (3)'!H7</f>
        <v>0.59550000000000003</v>
      </c>
      <c r="J44" s="1">
        <f>'[1]Magellan Sheet 1 (3)'!I7</f>
        <v>0.58620000000000005</v>
      </c>
      <c r="K44" s="1">
        <f>'[1]Magellan Sheet 1 (3)'!J7</f>
        <v>0.58560000000000001</v>
      </c>
      <c r="L44" s="1">
        <f t="shared" si="1"/>
        <v>0.58910000000000007</v>
      </c>
      <c r="M44" s="1">
        <f t="shared" si="2"/>
        <v>5.5506756345511665E-3</v>
      </c>
      <c r="N44" s="1">
        <f t="shared" si="3"/>
        <v>0.94222978009695557</v>
      </c>
      <c r="O44" s="1">
        <f t="shared" si="4"/>
        <v>3.0809999999999998E-5</v>
      </c>
      <c r="P44" s="1">
        <f t="shared" si="5"/>
        <v>3.2046840717924129E-3</v>
      </c>
      <c r="Q44" s="1">
        <f t="shared" si="6"/>
        <v>0.51128333234389634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1" t="s">
        <v>28</v>
      </c>
      <c r="E45" s="1">
        <v>250</v>
      </c>
      <c r="F45" s="1">
        <v>5</v>
      </c>
      <c r="G45" s="1">
        <v>3</v>
      </c>
      <c r="H45" s="1">
        <v>360</v>
      </c>
      <c r="I45" s="1">
        <f>'[1]Magellan Sheet 1 (3)'!H8</f>
        <v>1.0230999999999999</v>
      </c>
      <c r="J45" s="1">
        <f>'[1]Magellan Sheet 1 (3)'!I8</f>
        <v>1.0417000000000001</v>
      </c>
      <c r="K45" s="1">
        <f>'[1]Magellan Sheet 1 (3)'!J8</f>
        <v>1.0408999999999999</v>
      </c>
      <c r="L45" s="1">
        <f t="shared" si="1"/>
        <v>1.0352333333333332</v>
      </c>
      <c r="M45" s="1">
        <f t="shared" si="2"/>
        <v>1.0515385553242194E-2</v>
      </c>
      <c r="N45" s="1">
        <f t="shared" si="3"/>
        <v>1.0157502868830404</v>
      </c>
      <c r="O45" s="1">
        <f t="shared" si="4"/>
        <v>1.1057333333333465E-4</v>
      </c>
      <c r="P45" s="1">
        <f t="shared" si="5"/>
        <v>6.0710606797970829E-3</v>
      </c>
      <c r="Q45" s="1">
        <f t="shared" si="6"/>
        <v>0.95741666567722949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1" t="s">
        <v>28</v>
      </c>
      <c r="E46" s="1">
        <v>250</v>
      </c>
      <c r="F46" s="1">
        <v>5</v>
      </c>
      <c r="G46" s="1">
        <v>3</v>
      </c>
      <c r="H46" s="1">
        <v>360</v>
      </c>
      <c r="I46" s="1">
        <f>'[1]Magellan Sheet 1 (3)'!K2</f>
        <v>0.90259999999999996</v>
      </c>
      <c r="J46" s="1">
        <f>'[1]Magellan Sheet 1 (3)'!L2</f>
        <v>0.9365</v>
      </c>
      <c r="K46" s="1">
        <f>'[1]Magellan Sheet 1 (3)'!M2</f>
        <v>0.92469999999999997</v>
      </c>
      <c r="L46" s="1">
        <f t="shared" si="1"/>
        <v>0.92126666666666657</v>
      </c>
      <c r="M46" s="1">
        <f t="shared" si="2"/>
        <v>1.7208815570321334E-2</v>
      </c>
      <c r="N46" s="1">
        <f t="shared" si="3"/>
        <v>1.8679516141169406</v>
      </c>
      <c r="O46" s="1">
        <f t="shared" si="4"/>
        <v>2.9614333333333398E-4</v>
      </c>
      <c r="P46" s="1">
        <f t="shared" si="5"/>
        <v>9.935514301959646E-3</v>
      </c>
      <c r="Q46" s="1">
        <f t="shared" si="6"/>
        <v>0.84344999901056283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1" t="s">
        <v>28</v>
      </c>
      <c r="E47" s="1">
        <v>250</v>
      </c>
      <c r="F47" s="1">
        <v>5</v>
      </c>
      <c r="G47" s="1">
        <v>3</v>
      </c>
      <c r="H47" s="1">
        <v>360</v>
      </c>
      <c r="I47" s="1">
        <f>'[1]Magellan Sheet 1 (3)'!K3</f>
        <v>0.39589999999999997</v>
      </c>
      <c r="J47" s="1">
        <f>'[1]Magellan Sheet 1 (3)'!L3</f>
        <v>0.39369999999999999</v>
      </c>
      <c r="K47" s="1">
        <f>'[1]Magellan Sheet 1 (3)'!M3</f>
        <v>0.39900000000000002</v>
      </c>
      <c r="L47" s="1">
        <f t="shared" si="1"/>
        <v>0.39620000000000005</v>
      </c>
      <c r="M47" s="1">
        <f t="shared" si="2"/>
        <v>2.6627053911388848E-3</v>
      </c>
      <c r="N47" s="1">
        <f t="shared" si="3"/>
        <v>0.67206092658730043</v>
      </c>
      <c r="O47" s="1">
        <f t="shared" si="4"/>
        <v>7.0900000000000812E-6</v>
      </c>
      <c r="P47" s="1">
        <f t="shared" si="5"/>
        <v>1.537313674346703E-3</v>
      </c>
      <c r="Q47" s="1">
        <f t="shared" si="6"/>
        <v>0.31838333234389626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1" t="s">
        <v>28</v>
      </c>
      <c r="E48" s="1">
        <v>250</v>
      </c>
      <c r="F48" s="1">
        <v>5</v>
      </c>
      <c r="G48" s="1">
        <v>3</v>
      </c>
      <c r="H48" s="1">
        <v>360</v>
      </c>
      <c r="I48" s="1">
        <f>'[1]Magellan Sheet 1 (3)'!K4</f>
        <v>0.53800000000000003</v>
      </c>
      <c r="J48" s="1">
        <f>'[1]Magellan Sheet 1 (3)'!L4</f>
        <v>0.54100000000000004</v>
      </c>
      <c r="K48" s="1">
        <f>'[1]Magellan Sheet 1 (3)'!M4</f>
        <v>0.54290000000000005</v>
      </c>
      <c r="L48" s="1">
        <f t="shared" si="1"/>
        <v>0.54063333333333341</v>
      </c>
      <c r="M48" s="1">
        <f t="shared" si="2"/>
        <v>2.4704925284917112E-3</v>
      </c>
      <c r="N48" s="1">
        <f t="shared" si="3"/>
        <v>0.45696267251218525</v>
      </c>
      <c r="O48" s="1">
        <f t="shared" si="4"/>
        <v>6.1033333333333695E-6</v>
      </c>
      <c r="P48" s="1">
        <f t="shared" si="5"/>
        <v>1.4263395263556487E-3</v>
      </c>
      <c r="Q48" s="1">
        <f t="shared" si="6"/>
        <v>0.46281666567722962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1" t="s">
        <v>28</v>
      </c>
      <c r="E49" s="1">
        <v>250</v>
      </c>
      <c r="F49" s="1">
        <v>5</v>
      </c>
      <c r="G49" s="1">
        <v>3</v>
      </c>
      <c r="H49" s="1">
        <v>360</v>
      </c>
      <c r="I49" s="1">
        <f>'[1]Magellan Sheet 1 (3)'!K5</f>
        <v>0.53790000000000004</v>
      </c>
      <c r="J49" s="1">
        <f>'[1]Magellan Sheet 1 (3)'!L5</f>
        <v>0.5363</v>
      </c>
      <c r="K49" s="1">
        <f>'[1]Magellan Sheet 1 (3)'!M5</f>
        <v>0.54100000000000004</v>
      </c>
      <c r="L49" s="1">
        <f t="shared" si="1"/>
        <v>0.5384000000000001</v>
      </c>
      <c r="M49" s="1">
        <f t="shared" si="2"/>
        <v>2.3895606290697197E-3</v>
      </c>
      <c r="N49" s="1">
        <f t="shared" si="3"/>
        <v>0.44382626840076511</v>
      </c>
      <c r="O49" s="1">
        <f t="shared" si="4"/>
        <v>5.7100000000000749E-6</v>
      </c>
      <c r="P49" s="1">
        <f t="shared" si="5"/>
        <v>1.3796134724383341E-3</v>
      </c>
      <c r="Q49" s="1">
        <f t="shared" si="6"/>
        <v>0.46058333234389631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1" t="s">
        <v>28</v>
      </c>
      <c r="E50" s="1">
        <v>250</v>
      </c>
      <c r="F50" s="1">
        <v>5</v>
      </c>
      <c r="G50" s="1">
        <v>3</v>
      </c>
      <c r="H50" s="1">
        <v>360</v>
      </c>
      <c r="I50" s="1">
        <f>'[1]Magellan Sheet 1 (3)'!K6</f>
        <v>0.4617</v>
      </c>
      <c r="J50" s="1">
        <f>'[1]Magellan Sheet 1 (3)'!L6</f>
        <v>0.45440000000000003</v>
      </c>
      <c r="K50" s="1">
        <f>'[1]Magellan Sheet 1 (3)'!M6</f>
        <v>0.45419999999999999</v>
      </c>
      <c r="L50" s="1">
        <f t="shared" si="1"/>
        <v>0.45676666666666671</v>
      </c>
      <c r="M50" s="1">
        <f t="shared" si="2"/>
        <v>4.2735621363604029E-3</v>
      </c>
      <c r="N50" s="1">
        <f t="shared" si="3"/>
        <v>0.93561164774729666</v>
      </c>
      <c r="O50" s="1">
        <f t="shared" si="4"/>
        <v>1.8263333333333288E-5</v>
      </c>
      <c r="P50" s="1">
        <f t="shared" si="5"/>
        <v>2.4673422498262708E-3</v>
      </c>
      <c r="Q50" s="1">
        <f t="shared" si="6"/>
        <v>0.37894999901056292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1" t="s">
        <v>28</v>
      </c>
      <c r="E51" s="1">
        <v>250</v>
      </c>
      <c r="F51" s="1">
        <v>5</v>
      </c>
      <c r="G51" s="1">
        <v>3</v>
      </c>
      <c r="H51" s="1">
        <v>360</v>
      </c>
      <c r="I51" s="1">
        <f>'[1]Magellan Sheet 1 (3)'!K7</f>
        <v>0.89449999999999996</v>
      </c>
      <c r="J51" s="1">
        <f>'[1]Magellan Sheet 1 (3)'!L7</f>
        <v>0.87590000000000001</v>
      </c>
      <c r="K51" s="1">
        <f>'[1]Magellan Sheet 1 (3)'!M7</f>
        <v>0.87319999999999998</v>
      </c>
      <c r="L51" s="1">
        <f t="shared" si="1"/>
        <v>0.88120000000000009</v>
      </c>
      <c r="M51" s="1">
        <f t="shared" si="2"/>
        <v>1.1596982366115748E-2</v>
      </c>
      <c r="N51" s="1">
        <f t="shared" si="3"/>
        <v>1.316044299377638</v>
      </c>
      <c r="O51" s="1">
        <f t="shared" si="4"/>
        <v>1.3448999999999962E-4</v>
      </c>
      <c r="P51" s="1">
        <f t="shared" si="5"/>
        <v>6.6955208908642703E-3</v>
      </c>
      <c r="Q51" s="1">
        <f t="shared" si="6"/>
        <v>0.80338333234389636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1" t="s">
        <v>28</v>
      </c>
      <c r="E52" s="1">
        <v>250</v>
      </c>
      <c r="F52" s="1">
        <v>5</v>
      </c>
      <c r="G52" s="1">
        <v>3</v>
      </c>
      <c r="H52" s="1">
        <v>360</v>
      </c>
      <c r="I52" s="1">
        <f>'[1]Magellan Sheet 1 (3)'!K8</f>
        <v>0.68910000000000005</v>
      </c>
      <c r="J52" s="1">
        <f>'[1]Magellan Sheet 1 (3)'!L8</f>
        <v>0.73480000000000001</v>
      </c>
      <c r="K52" s="1">
        <f>'[1]Magellan Sheet 1 (3)'!M8</f>
        <v>0.72750000000000004</v>
      </c>
      <c r="L52" s="1">
        <f t="shared" si="1"/>
        <v>0.7171333333333334</v>
      </c>
      <c r="M52" s="1">
        <f t="shared" si="2"/>
        <v>2.4550424300474577E-2</v>
      </c>
      <c r="N52" s="1">
        <f t="shared" si="3"/>
        <v>3.4234114019440236</v>
      </c>
      <c r="O52" s="1">
        <f t="shared" si="4"/>
        <v>6.0272333333333261E-4</v>
      </c>
      <c r="P52" s="1">
        <f t="shared" si="5"/>
        <v>1.4174194078598528E-2</v>
      </c>
      <c r="Q52" s="1">
        <f t="shared" si="6"/>
        <v>0.63931666567722967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1" t="s">
        <v>28</v>
      </c>
      <c r="E53" s="1">
        <v>250</v>
      </c>
      <c r="F53" s="1">
        <v>5</v>
      </c>
      <c r="G53" s="1">
        <v>3</v>
      </c>
      <c r="H53" s="1">
        <v>360</v>
      </c>
      <c r="I53" s="1">
        <f>'[1]Magellan Sheet 1 (3)'!$E$9</f>
        <v>0.33739999999999998</v>
      </c>
      <c r="J53" s="1">
        <f>'[1]Magellan Sheet 1 (3)'!$F$9</f>
        <v>0.32569999999999999</v>
      </c>
      <c r="K53" s="1">
        <f>'[1]Magellan Sheet 1 (3)'!$H$9</f>
        <v>0.32669999999999999</v>
      </c>
      <c r="L53" s="1">
        <f t="shared" si="1"/>
        <v>0.32993333333333336</v>
      </c>
      <c r="M53" s="1">
        <f t="shared" si="2"/>
        <v>6.4856251304969241E-3</v>
      </c>
      <c r="N53" s="1">
        <f t="shared" si="3"/>
        <v>1.9657380674369336</v>
      </c>
      <c r="O53" s="1">
        <f t="shared" si="4"/>
        <v>4.2063333333333239E-5</v>
      </c>
      <c r="P53" s="1">
        <f t="shared" si="5"/>
        <v>3.7444774149554012E-3</v>
      </c>
      <c r="Q53" s="1">
        <f t="shared" si="6"/>
        <v>0.25211666567722957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1" t="s">
        <v>28</v>
      </c>
      <c r="E54" s="1">
        <v>250</v>
      </c>
      <c r="F54" s="1">
        <v>5</v>
      </c>
      <c r="G54" s="1">
        <v>3</v>
      </c>
      <c r="H54" s="1">
        <v>360</v>
      </c>
      <c r="I54" s="1">
        <f>'[1]Magellan Sheet 1 (3)'!$I$9</f>
        <v>0.73509999999999998</v>
      </c>
      <c r="J54" s="1">
        <f>'[1]Magellan Sheet 1 (3)'!$J$9</f>
        <v>0.74860000000000004</v>
      </c>
      <c r="K54" s="1">
        <f>'[1]Magellan Sheet 1 (3)'!$K$9</f>
        <v>0.75139999999999996</v>
      </c>
      <c r="L54" s="1">
        <f t="shared" si="1"/>
        <v>0.74503333333333333</v>
      </c>
      <c r="M54" s="1">
        <f t="shared" si="2"/>
        <v>8.7156946558110595E-3</v>
      </c>
      <c r="N54" s="1">
        <f t="shared" si="3"/>
        <v>1.1698395582941783</v>
      </c>
      <c r="O54" s="1">
        <f t="shared" si="4"/>
        <v>7.596333333333346E-5</v>
      </c>
      <c r="P54" s="1">
        <f t="shared" si="5"/>
        <v>5.0320086557070981E-3</v>
      </c>
      <c r="Q54" s="1">
        <f t="shared" si="6"/>
        <v>0.66721666567722959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5" t="s">
        <v>28</v>
      </c>
      <c r="E55" s="15">
        <v>250</v>
      </c>
      <c r="F55" s="15">
        <v>5</v>
      </c>
      <c r="G55" s="15">
        <v>3</v>
      </c>
      <c r="H55" s="15">
        <v>360</v>
      </c>
      <c r="I55" s="15">
        <f>'[1]Magellan Sheet 1 (3)'!$L$9</f>
        <v>0.6835</v>
      </c>
      <c r="J55" s="15">
        <f>'[1]Magellan Sheet 1 (3)'!$M$9</f>
        <v>0.66810000000000003</v>
      </c>
      <c r="K55" s="15">
        <f>'[1]Magellan Sheet 1 (3)'!$G$9</f>
        <v>0.66790000000000005</v>
      </c>
      <c r="L55" s="15">
        <f t="shared" si="1"/>
        <v>0.67316666666666658</v>
      </c>
      <c r="M55" s="15">
        <f t="shared" si="2"/>
        <v>8.9494878810652007E-3</v>
      </c>
      <c r="N55" s="15">
        <f t="shared" si="3"/>
        <v>1.3294609380141424</v>
      </c>
      <c r="O55" s="15">
        <f t="shared" si="4"/>
        <v>8.0093333333332908E-5</v>
      </c>
      <c r="P55" s="15">
        <f t="shared" si="5"/>
        <v>5.1669892372422878E-3</v>
      </c>
      <c r="Q55" s="15">
        <f t="shared" si="6"/>
        <v>0.59534999901056285</v>
      </c>
      <c r="R55" s="16" t="s">
        <v>31</v>
      </c>
    </row>
  </sheetData>
  <conditionalFormatting sqref="Q2:Q19">
    <cfRule type="cellIs" dxfId="76" priority="5" operator="lessThan">
      <formula>$AF$2</formula>
    </cfRule>
    <cfRule type="cellIs" dxfId="75" priority="7" operator="lessThan">
      <formula>$AG$2</formula>
    </cfRule>
    <cfRule type="cellIs" dxfId="74" priority="9" operator="lessThan">
      <formula>$AF$2</formula>
    </cfRule>
  </conditionalFormatting>
  <conditionalFormatting sqref="X2:X7">
    <cfRule type="cellIs" dxfId="73" priority="6" operator="lessThan">
      <formula>$AF$2</formula>
    </cfRule>
    <cfRule type="cellIs" dxfId="72" priority="8" operator="lessThan">
      <formula>$AF$2</formula>
    </cfRule>
  </conditionalFormatting>
  <conditionalFormatting sqref="X15:X20">
    <cfRule type="cellIs" dxfId="71" priority="3" operator="lessThan">
      <formula>$AF$2</formula>
    </cfRule>
  </conditionalFormatting>
  <conditionalFormatting sqref="X15:X23 Q20:Q24">
    <cfRule type="cellIs" dxfId="70" priority="2" operator="lessThan">
      <formula>$AF$15</formula>
    </cfRule>
  </conditionalFormatting>
  <conditionalFormatting sqref="X26:X28 Q25:Q55">
    <cfRule type="cellIs" dxfId="69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2DAF-5334-4B41-9886-F659075D4886}">
  <dimension ref="A1:AG55"/>
  <sheetViews>
    <sheetView zoomScale="55" zoomScaleNormal="55" workbookViewId="0">
      <selection activeCell="V26" sqref="V26:V28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252</v>
      </c>
      <c r="F2" s="10">
        <v>5</v>
      </c>
      <c r="G2" s="10">
        <v>3</v>
      </c>
      <c r="H2" s="10">
        <v>360</v>
      </c>
      <c r="I2" s="10">
        <v>2.894399881362915</v>
      </c>
      <c r="J2" s="10">
        <v>2.8842999935150146</v>
      </c>
      <c r="K2" s="10">
        <v>2.885200023651123</v>
      </c>
      <c r="L2" s="10">
        <f>AVERAGE(I2:K2)</f>
        <v>2.8879666328430176</v>
      </c>
      <c r="M2" s="10">
        <f>STDEV(I2:K2)</f>
        <v>5.5895016281013801E-3</v>
      </c>
      <c r="N2" s="10">
        <f>M2/L2 * 100</f>
        <v>0.19354453630230745</v>
      </c>
      <c r="O2" s="10">
        <f>VAR(I2:K2)</f>
        <v>3.1242528450547979E-5</v>
      </c>
      <c r="P2" s="10">
        <f>M2/SQRT(3)</f>
        <v>3.2271002696201835E-3</v>
      </c>
      <c r="Q2" s="10">
        <f t="shared" ref="Q2:Q19" si="0">L2-$Z$2</f>
        <v>2.812066632012526</v>
      </c>
      <c r="R2" s="11"/>
      <c r="U2" s="1" t="s">
        <v>24</v>
      </c>
      <c r="V2" s="1">
        <v>252</v>
      </c>
      <c r="W2" s="1">
        <v>5</v>
      </c>
      <c r="X2" s="1">
        <v>7.2700001299381256E-2</v>
      </c>
      <c r="Y2" s="1"/>
      <c r="Z2" s="4">
        <f>AVERAGE(X2:X7)</f>
        <v>7.5900000830491379E-2</v>
      </c>
      <c r="AA2" s="1">
        <f>STDEV(X2:X7)</f>
        <v>5.5645298189052166E-3</v>
      </c>
      <c r="AB2" s="1">
        <f>AA2/Z2 * 100</f>
        <v>7.3313962556239831</v>
      </c>
      <c r="AC2" s="1">
        <f>VAR(X2:X7)</f>
        <v>3.0963992105485318E-5</v>
      </c>
      <c r="AD2" s="1">
        <f>COUNT(X2:X7)</f>
        <v>6</v>
      </c>
      <c r="AE2" s="1">
        <f>AA2/SQRT(AD2)</f>
        <v>2.2717097858032443E-3</v>
      </c>
      <c r="AF2" s="1">
        <f>$Z$2+3*$AA$2</f>
        <v>9.2593590287207025E-2</v>
      </c>
      <c r="AG2" s="1">
        <f>$Z$2+10*$AA$2</f>
        <v>0.13154529901954354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252</v>
      </c>
      <c r="F3" s="1">
        <v>5</v>
      </c>
      <c r="G3" s="1">
        <v>3</v>
      </c>
      <c r="H3" s="1">
        <v>360</v>
      </c>
      <c r="I3" s="1">
        <v>3.8311998844146729</v>
      </c>
      <c r="J3" s="1">
        <v>3.8459999561309814</v>
      </c>
      <c r="K3" s="1">
        <v>3.8854000568389893</v>
      </c>
      <c r="L3" s="1">
        <f t="shared" ref="L3:L19" si="1">AVERAGE(I3:K3)</f>
        <v>3.8541999657948813</v>
      </c>
      <c r="M3" s="1">
        <f t="shared" ref="M3:M19" si="2">STDEV(I3:K3)</f>
        <v>2.8015081502156012E-2</v>
      </c>
      <c r="N3" s="1">
        <f t="shared" ref="N3:N19" si="3">M3/L3 * 100</f>
        <v>0.72687151032077413</v>
      </c>
      <c r="O3" s="1">
        <f t="shared" ref="O3:O19" si="4">VAR(I3:K3)</f>
        <v>7.8484479157244391E-4</v>
      </c>
      <c r="P3" s="1">
        <f t="shared" ref="P3:P19" si="5">M3/SQRT(3)</f>
        <v>1.6174514846639079E-2</v>
      </c>
      <c r="Q3" s="1">
        <f t="shared" si="0"/>
        <v>3.7782999649643898</v>
      </c>
      <c r="R3" s="13"/>
      <c r="U3" s="1" t="s">
        <v>24</v>
      </c>
      <c r="V3" s="1">
        <v>252</v>
      </c>
      <c r="W3" s="1">
        <v>5</v>
      </c>
      <c r="X3" s="1">
        <v>7.0900000631809235E-2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252</v>
      </c>
      <c r="F4" s="1">
        <v>5</v>
      </c>
      <c r="G4" s="1">
        <v>3</v>
      </c>
      <c r="H4" s="1">
        <v>360</v>
      </c>
      <c r="I4" s="1">
        <v>2.2000999450683594</v>
      </c>
      <c r="J4" s="1">
        <v>2.20169997215271</v>
      </c>
      <c r="K4" s="1">
        <v>2.1842000484466553</v>
      </c>
      <c r="L4" s="1">
        <f t="shared" si="1"/>
        <v>2.1953333218892417</v>
      </c>
      <c r="M4" s="1">
        <f t="shared" si="2"/>
        <v>9.6748309973979027E-3</v>
      </c>
      <c r="N4" s="1">
        <f t="shared" si="3"/>
        <v>0.440699865525296</v>
      </c>
      <c r="O4" s="1">
        <f t="shared" si="4"/>
        <v>9.3602354828211304E-5</v>
      </c>
      <c r="P4" s="1">
        <f t="shared" si="5"/>
        <v>5.5857662807118147E-3</v>
      </c>
      <c r="Q4" s="1">
        <f t="shared" si="0"/>
        <v>2.1194333210587502</v>
      </c>
      <c r="R4" s="13"/>
      <c r="U4" s="1" t="s">
        <v>24</v>
      </c>
      <c r="V4" s="1">
        <v>252</v>
      </c>
      <c r="W4" s="1">
        <v>5</v>
      </c>
      <c r="X4" s="1">
        <v>7.2700001299381256E-2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252</v>
      </c>
      <c r="F5" s="1">
        <v>5</v>
      </c>
      <c r="G5" s="1">
        <v>3</v>
      </c>
      <c r="H5" s="1">
        <v>360</v>
      </c>
      <c r="I5" s="1">
        <v>0.94590002298355103</v>
      </c>
      <c r="J5" s="1">
        <v>0.94239997863769531</v>
      </c>
      <c r="K5" s="1">
        <v>0.96149998903274536</v>
      </c>
      <c r="L5" s="1">
        <f t="shared" si="1"/>
        <v>0.9499333302179972</v>
      </c>
      <c r="M5" s="1">
        <f t="shared" si="2"/>
        <v>1.0168740074774852E-2</v>
      </c>
      <c r="N5" s="1">
        <f t="shared" si="3"/>
        <v>1.0704688162106344</v>
      </c>
      <c r="O5" s="1">
        <f t="shared" si="4"/>
        <v>1.0340327470833206E-4</v>
      </c>
      <c r="P5" s="1">
        <f t="shared" si="5"/>
        <v>5.8709248194905965E-3</v>
      </c>
      <c r="Q5" s="1">
        <f t="shared" si="0"/>
        <v>0.87403332938750578</v>
      </c>
      <c r="R5" s="13"/>
      <c r="U5" s="1" t="s">
        <v>24</v>
      </c>
      <c r="V5" s="1">
        <v>252</v>
      </c>
      <c r="W5" s="1">
        <v>5</v>
      </c>
      <c r="X5" s="1">
        <v>7.5300000607967377E-2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252</v>
      </c>
      <c r="F6" s="1">
        <v>5</v>
      </c>
      <c r="G6" s="1">
        <v>3</v>
      </c>
      <c r="H6" s="1">
        <v>360</v>
      </c>
      <c r="I6" s="1">
        <v>0.87519997358322144</v>
      </c>
      <c r="J6" s="1">
        <v>0.87000000476837158</v>
      </c>
      <c r="K6" s="1">
        <v>0.87300002574920654</v>
      </c>
      <c r="L6" s="1">
        <f t="shared" si="1"/>
        <v>0.87273333470026648</v>
      </c>
      <c r="M6" s="1">
        <f t="shared" si="2"/>
        <v>2.6102225969333141E-3</v>
      </c>
      <c r="N6" s="1">
        <f t="shared" si="3"/>
        <v>0.29908592844454313</v>
      </c>
      <c r="O6" s="1">
        <f t="shared" si="4"/>
        <v>6.8132620055412953E-6</v>
      </c>
      <c r="P6" s="1">
        <f t="shared" si="5"/>
        <v>1.507012718984293E-3</v>
      </c>
      <c r="Q6" s="1">
        <f t="shared" si="0"/>
        <v>0.79683333386977506</v>
      </c>
      <c r="R6" s="13"/>
      <c r="U6" s="1" t="s">
        <v>24</v>
      </c>
      <c r="V6" s="1">
        <v>252</v>
      </c>
      <c r="W6" s="1">
        <v>5</v>
      </c>
      <c r="X6" s="1">
        <v>7.7600002288818359E-2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252</v>
      </c>
      <c r="F7" s="1">
        <v>5</v>
      </c>
      <c r="G7" s="1">
        <v>3</v>
      </c>
      <c r="H7" s="1">
        <v>360</v>
      </c>
      <c r="I7" s="1">
        <v>1.7654000520706177</v>
      </c>
      <c r="J7" s="1">
        <v>1.7846000194549561</v>
      </c>
      <c r="K7" s="1">
        <v>1.4193999767303467</v>
      </c>
      <c r="L7" s="1">
        <f t="shared" si="1"/>
        <v>1.6564666827519734</v>
      </c>
      <c r="M7" s="1">
        <f t="shared" si="2"/>
        <v>0.20553011218516845</v>
      </c>
      <c r="N7" s="1">
        <f t="shared" si="3"/>
        <v>12.407741992353911</v>
      </c>
      <c r="O7" s="1">
        <f t="shared" si="4"/>
        <v>4.2242627014847933E-2</v>
      </c>
      <c r="P7" s="1">
        <f t="shared" si="5"/>
        <v>0.11866286559668099</v>
      </c>
      <c r="Q7" s="1">
        <f t="shared" si="0"/>
        <v>1.5805666819214821</v>
      </c>
      <c r="R7" s="13" t="s">
        <v>25</v>
      </c>
      <c r="U7" s="1" t="s">
        <v>24</v>
      </c>
      <c r="V7" s="1">
        <v>252</v>
      </c>
      <c r="W7" s="1">
        <v>5</v>
      </c>
      <c r="X7" s="1">
        <v>8.619999885559082E-2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252</v>
      </c>
      <c r="F8" s="1">
        <v>5</v>
      </c>
      <c r="G8" s="1">
        <v>3</v>
      </c>
      <c r="H8" s="1">
        <v>360</v>
      </c>
      <c r="I8" s="1">
        <v>1.2900999784469604</v>
      </c>
      <c r="J8" s="1">
        <v>1.274399995803833</v>
      </c>
      <c r="K8" s="1">
        <v>1.2731000185012817</v>
      </c>
      <c r="L8" s="1">
        <f t="shared" si="1"/>
        <v>1.2791999975840251</v>
      </c>
      <c r="M8" s="1">
        <f t="shared" si="2"/>
        <v>9.4620120670000901E-3</v>
      </c>
      <c r="N8" s="1">
        <f t="shared" si="3"/>
        <v>0.73968199537762824</v>
      </c>
      <c r="O8" s="1">
        <f t="shared" si="4"/>
        <v>8.9529672356055315E-5</v>
      </c>
      <c r="P8" s="1">
        <f t="shared" si="5"/>
        <v>5.4628952139579899E-3</v>
      </c>
      <c r="Q8" s="1">
        <f t="shared" si="0"/>
        <v>1.2032999967535338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252</v>
      </c>
      <c r="F9" s="1">
        <v>5</v>
      </c>
      <c r="G9" s="1">
        <v>3</v>
      </c>
      <c r="H9" s="1">
        <v>360</v>
      </c>
      <c r="I9" s="1">
        <v>1.8819999694824219</v>
      </c>
      <c r="J9" s="1">
        <v>1.8846999406814575</v>
      </c>
      <c r="K9" s="1">
        <v>1.8956999778747559</v>
      </c>
      <c r="L9" s="1">
        <f t="shared" si="1"/>
        <v>1.8874666293462117</v>
      </c>
      <c r="M9" s="1">
        <f t="shared" si="2"/>
        <v>7.2569609419691006E-3</v>
      </c>
      <c r="N9" s="1">
        <f t="shared" si="3"/>
        <v>0.38448154945567414</v>
      </c>
      <c r="O9" s="1">
        <f t="shared" si="4"/>
        <v>5.2663482113265062E-5</v>
      </c>
      <c r="P9" s="1">
        <f t="shared" si="5"/>
        <v>4.1898083533444611E-3</v>
      </c>
      <c r="Q9" s="1">
        <f t="shared" si="0"/>
        <v>1.8115666285157204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252</v>
      </c>
      <c r="F10" s="1">
        <v>5</v>
      </c>
      <c r="G10" s="1">
        <v>3</v>
      </c>
      <c r="H10" s="1">
        <v>360</v>
      </c>
      <c r="I10" s="1">
        <v>3.8812000751495361</v>
      </c>
      <c r="J10" s="1">
        <v>3.7997000217437744</v>
      </c>
      <c r="K10" s="1">
        <v>3.8069999217987061</v>
      </c>
      <c r="L10" s="1">
        <f t="shared" si="1"/>
        <v>3.8293000062306723</v>
      </c>
      <c r="M10" s="1">
        <f t="shared" si="2"/>
        <v>4.5094733623119644E-2</v>
      </c>
      <c r="N10" s="1">
        <f t="shared" si="3"/>
        <v>1.1776234181115552</v>
      </c>
      <c r="O10" s="1">
        <f t="shared" si="4"/>
        <v>2.0335350005401174E-3</v>
      </c>
      <c r="P10" s="1">
        <f t="shared" si="5"/>
        <v>2.6035456596342595E-2</v>
      </c>
      <c r="Q10" s="1">
        <f t="shared" si="0"/>
        <v>3.7534000054001808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252</v>
      </c>
      <c r="F11" s="1">
        <v>5</v>
      </c>
      <c r="G11" s="1">
        <v>3</v>
      </c>
      <c r="H11" s="1">
        <v>360</v>
      </c>
      <c r="I11" s="1">
        <v>1.5128999948501587</v>
      </c>
      <c r="J11" s="1">
        <v>1.5161999464035034</v>
      </c>
      <c r="K11" s="1">
        <v>1.5211000442504883</v>
      </c>
      <c r="L11" s="1">
        <f t="shared" si="1"/>
        <v>1.5167333285013835</v>
      </c>
      <c r="M11" s="1">
        <f t="shared" si="2"/>
        <v>4.1259635103470804E-3</v>
      </c>
      <c r="N11" s="1">
        <f t="shared" si="3"/>
        <v>0.27202959365465784</v>
      </c>
      <c r="O11" s="1">
        <f t="shared" si="4"/>
        <v>1.7023574888715604E-5</v>
      </c>
      <c r="P11" s="1">
        <f t="shared" si="5"/>
        <v>2.3821261433654602E-3</v>
      </c>
      <c r="Q11" s="1">
        <f t="shared" si="0"/>
        <v>1.4408333276708922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252</v>
      </c>
      <c r="F12" s="1">
        <v>5</v>
      </c>
      <c r="G12" s="1">
        <v>3</v>
      </c>
      <c r="H12" s="1">
        <v>360</v>
      </c>
      <c r="I12" s="1">
        <v>1.8575999736785889</v>
      </c>
      <c r="J12" s="1">
        <v>1.8630000352859497</v>
      </c>
      <c r="K12" s="1">
        <v>1.8496999740600586</v>
      </c>
      <c r="L12" s="1">
        <f t="shared" si="1"/>
        <v>1.856766661008199</v>
      </c>
      <c r="M12" s="1">
        <f t="shared" si="2"/>
        <v>6.6890742751211252E-3</v>
      </c>
      <c r="N12" s="1">
        <f t="shared" si="3"/>
        <v>0.36025389811173414</v>
      </c>
      <c r="O12" s="1">
        <f t="shared" si="4"/>
        <v>4.4743714658087207E-5</v>
      </c>
      <c r="P12" s="1">
        <f t="shared" si="5"/>
        <v>3.8619388333705827E-3</v>
      </c>
      <c r="Q12" s="1">
        <f t="shared" si="0"/>
        <v>1.7808666601777077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252</v>
      </c>
      <c r="F13" s="1">
        <v>5</v>
      </c>
      <c r="G13" s="1">
        <v>3</v>
      </c>
      <c r="H13" s="1">
        <v>360</v>
      </c>
      <c r="I13" s="1">
        <v>1.9921000003814697</v>
      </c>
      <c r="J13" s="1">
        <v>2.013200044631958</v>
      </c>
      <c r="K13" s="1">
        <v>1.9977999925613403</v>
      </c>
      <c r="L13" s="1">
        <f t="shared" si="1"/>
        <v>2.0010333458582559</v>
      </c>
      <c r="M13" s="1">
        <f t="shared" si="2"/>
        <v>1.0915305630175802E-2</v>
      </c>
      <c r="N13" s="1">
        <f t="shared" si="3"/>
        <v>0.54548344497948176</v>
      </c>
      <c r="O13" s="1">
        <f t="shared" si="4"/>
        <v>1.1914389700014756E-4</v>
      </c>
      <c r="P13" s="1">
        <f t="shared" si="5"/>
        <v>6.3019546438690373E-3</v>
      </c>
      <c r="Q13" s="1">
        <f t="shared" si="0"/>
        <v>1.9251333450277646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252</v>
      </c>
      <c r="F14" s="1">
        <v>5</v>
      </c>
      <c r="G14" s="1">
        <v>3</v>
      </c>
      <c r="H14" s="1">
        <v>360</v>
      </c>
      <c r="I14" s="1">
        <v>1.3969000577926636</v>
      </c>
      <c r="J14" s="1">
        <v>1.3746000528335571</v>
      </c>
      <c r="K14" s="1">
        <v>1.37909996509552</v>
      </c>
      <c r="L14" s="1">
        <f t="shared" si="1"/>
        <v>1.3835333585739136</v>
      </c>
      <c r="M14" s="1">
        <f t="shared" si="2"/>
        <v>1.1792531051251885E-2</v>
      </c>
      <c r="N14" s="1">
        <f t="shared" si="3"/>
        <v>0.85234887747174493</v>
      </c>
      <c r="O14" s="1">
        <f t="shared" si="4"/>
        <v>1.3906378859473989E-4</v>
      </c>
      <c r="P14" s="1">
        <f t="shared" si="5"/>
        <v>6.808420976867297E-3</v>
      </c>
      <c r="Q14" s="1">
        <f t="shared" si="0"/>
        <v>1.3076333577434223</v>
      </c>
      <c r="R14" s="13"/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252</v>
      </c>
      <c r="F15" s="1">
        <v>5</v>
      </c>
      <c r="G15" s="1">
        <v>3</v>
      </c>
      <c r="H15" s="1">
        <v>360</v>
      </c>
      <c r="I15" s="1">
        <v>3.1874001026153564</v>
      </c>
      <c r="J15" s="1">
        <v>3.1932001113891602</v>
      </c>
      <c r="K15" s="1">
        <v>3.1609001159667969</v>
      </c>
      <c r="L15" s="1">
        <f t="shared" si="1"/>
        <v>3.180500109990438</v>
      </c>
      <c r="M15" s="1">
        <f t="shared" si="2"/>
        <v>1.7220042094580397E-2</v>
      </c>
      <c r="N15" s="1">
        <f t="shared" si="3"/>
        <v>0.54142560915151694</v>
      </c>
      <c r="O15" s="1">
        <f t="shared" si="4"/>
        <v>2.9652984973912078E-4</v>
      </c>
      <c r="P15" s="1">
        <f t="shared" si="5"/>
        <v>9.941995938762679E-3</v>
      </c>
      <c r="Q15" s="1">
        <f t="shared" si="0"/>
        <v>3.1046001091599464</v>
      </c>
      <c r="R15" s="13"/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252</v>
      </c>
      <c r="F16" s="1">
        <v>5</v>
      </c>
      <c r="G16" s="1">
        <v>3</v>
      </c>
      <c r="H16" s="1">
        <v>360</v>
      </c>
      <c r="I16" s="1">
        <v>2.3652000427246094</v>
      </c>
      <c r="J16" s="1">
        <v>2.3531999588012695</v>
      </c>
      <c r="K16" s="1">
        <v>2.3341000080108643</v>
      </c>
      <c r="L16" s="1">
        <f t="shared" si="1"/>
        <v>2.3508333365122476</v>
      </c>
      <c r="M16" s="1">
        <f t="shared" si="2"/>
        <v>1.5684505589696123E-2</v>
      </c>
      <c r="N16" s="1">
        <f t="shared" si="3"/>
        <v>0.66718917696505142</v>
      </c>
      <c r="O16" s="1">
        <f t="shared" si="4"/>
        <v>2.4600371559320894E-4</v>
      </c>
      <c r="P16" s="1">
        <f t="shared" si="5"/>
        <v>9.0554535243172474E-3</v>
      </c>
      <c r="Q16" s="1">
        <f t="shared" si="0"/>
        <v>2.274933335681756</v>
      </c>
      <c r="R16" s="13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252</v>
      </c>
      <c r="F17" s="1">
        <v>5</v>
      </c>
      <c r="G17" s="1">
        <v>3</v>
      </c>
      <c r="H17" s="1">
        <v>360</v>
      </c>
      <c r="I17" s="1">
        <v>0.48710000514984131</v>
      </c>
      <c r="J17" s="1">
        <v>0.48989999294281006</v>
      </c>
      <c r="K17" s="1">
        <v>0.48519998788833618</v>
      </c>
      <c r="L17" s="1">
        <f t="shared" si="1"/>
        <v>0.48739999532699585</v>
      </c>
      <c r="M17" s="1">
        <f t="shared" si="2"/>
        <v>2.3643196606660251E-3</v>
      </c>
      <c r="N17" s="1">
        <f t="shared" si="3"/>
        <v>0.48508815825486556</v>
      </c>
      <c r="O17" s="1">
        <f t="shared" si="4"/>
        <v>5.5900074578119074E-6</v>
      </c>
      <c r="P17" s="1">
        <f t="shared" si="5"/>
        <v>1.3650405925358542E-3</v>
      </c>
      <c r="Q17" s="1">
        <f t="shared" si="0"/>
        <v>0.41149999449650448</v>
      </c>
      <c r="R17" s="13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252</v>
      </c>
      <c r="F18" s="1">
        <v>5</v>
      </c>
      <c r="G18" s="1">
        <v>3</v>
      </c>
      <c r="H18" s="1">
        <v>360</v>
      </c>
      <c r="I18" s="1">
        <v>0.80820000171661377</v>
      </c>
      <c r="J18" s="1">
        <v>0.8059999942779541</v>
      </c>
      <c r="K18" s="1">
        <v>0.80739998817443848</v>
      </c>
      <c r="L18" s="1">
        <f t="shared" si="1"/>
        <v>0.80719999472300208</v>
      </c>
      <c r="M18" s="1">
        <f t="shared" si="2"/>
        <v>1.1135556645280645E-3</v>
      </c>
      <c r="N18" s="1">
        <f t="shared" si="3"/>
        <v>0.13795288302872094</v>
      </c>
      <c r="O18" s="1">
        <f t="shared" si="4"/>
        <v>1.2400062180025393E-6</v>
      </c>
      <c r="P18" s="1">
        <f t="shared" si="5"/>
        <v>6.4291166267291071E-4</v>
      </c>
      <c r="Q18" s="1">
        <f t="shared" si="0"/>
        <v>0.73129999389251066</v>
      </c>
      <c r="R18" s="13"/>
    </row>
    <row r="19" spans="1:33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252</v>
      </c>
      <c r="F19" s="15">
        <v>5</v>
      </c>
      <c r="G19" s="15">
        <v>3</v>
      </c>
      <c r="H19" s="15">
        <v>360</v>
      </c>
      <c r="I19" s="15">
        <v>1.2963999509811401</v>
      </c>
      <c r="J19" s="15">
        <v>1.2831000089645386</v>
      </c>
      <c r="K19" s="15">
        <v>1.2878999710083008</v>
      </c>
      <c r="L19" s="15">
        <f t="shared" si="1"/>
        <v>1.2891333103179932</v>
      </c>
      <c r="M19" s="15">
        <f t="shared" si="2"/>
        <v>6.7352029517205548E-3</v>
      </c>
      <c r="N19" s="15">
        <f t="shared" si="3"/>
        <v>0.52245977183377323</v>
      </c>
      <c r="O19" s="15">
        <f t="shared" si="4"/>
        <v>4.5362958800865272E-5</v>
      </c>
      <c r="P19" s="15">
        <f t="shared" si="5"/>
        <v>3.8885712372226247E-3</v>
      </c>
      <c r="Q19" s="15">
        <f t="shared" si="0"/>
        <v>1.2132333094875019</v>
      </c>
      <c r="R19" s="16"/>
    </row>
    <row r="24" spans="1:33" ht="15.75" thickBot="1" x14ac:dyDescent="0.3"/>
    <row r="25" spans="1:33" x14ac:dyDescent="0.25">
      <c r="A25" s="9">
        <v>10</v>
      </c>
      <c r="B25" s="10">
        <v>60</v>
      </c>
      <c r="C25" s="10" t="s">
        <v>27</v>
      </c>
      <c r="D25" s="10" t="s">
        <v>28</v>
      </c>
      <c r="E25" s="10">
        <v>252</v>
      </c>
      <c r="F25" s="10">
        <v>5</v>
      </c>
      <c r="G25" s="10">
        <v>3</v>
      </c>
      <c r="H25" s="10">
        <v>360</v>
      </c>
      <c r="I25" s="10">
        <f>'[1]252'!B3</f>
        <v>1.5287999999999999</v>
      </c>
      <c r="J25" s="10">
        <f>'[1]252'!C3</f>
        <v>1.5507</v>
      </c>
      <c r="K25" s="10">
        <f>'[1]252'!D3</f>
        <v>1.5764</v>
      </c>
      <c r="L25" s="10">
        <f t="shared" ref="L25:L55" si="6">AVERAGE(I25:K25)</f>
        <v>1.5519666666666667</v>
      </c>
      <c r="M25" s="10">
        <f t="shared" ref="M25:M55" si="7">STDEV(I25:K25)</f>
        <v>2.3825266700151237E-2</v>
      </c>
      <c r="N25" s="10">
        <f t="shared" ref="N25:N55" si="8">M25/L25 * 100</f>
        <v>1.5351661354507982</v>
      </c>
      <c r="O25" s="10">
        <f t="shared" ref="O25:O55" si="9">VAR(I25:K25)</f>
        <v>5.6764333333333538E-4</v>
      </c>
      <c r="P25" s="10">
        <f t="shared" ref="P25:P55" si="10">M25/SQRT(3)</f>
        <v>1.3755524142846944E-2</v>
      </c>
      <c r="Q25" s="10">
        <f t="shared" ref="Q25:Q55" si="11">L25-$Z$2</f>
        <v>1.4760666658361754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1" t="s">
        <v>28</v>
      </c>
      <c r="E26" s="1">
        <v>252</v>
      </c>
      <c r="F26" s="1">
        <v>5</v>
      </c>
      <c r="G26" s="1">
        <v>3</v>
      </c>
      <c r="H26" s="1">
        <v>360</v>
      </c>
      <c r="I26" s="1">
        <f>'[1]252'!B4</f>
        <v>0.70750000000000002</v>
      </c>
      <c r="J26" s="1">
        <f>'[1]252'!C4</f>
        <v>0.70779999999999998</v>
      </c>
      <c r="K26" s="1">
        <f>'[1]252'!D4</f>
        <v>0.72640000000000005</v>
      </c>
      <c r="L26" s="1">
        <f t="shared" si="6"/>
        <v>0.71390000000000009</v>
      </c>
      <c r="M26" s="1">
        <f t="shared" si="7"/>
        <v>1.0826356727911775E-2</v>
      </c>
      <c r="N26" s="1">
        <f t="shared" si="8"/>
        <v>1.5165088566902609</v>
      </c>
      <c r="O26" s="1">
        <f t="shared" si="9"/>
        <v>1.1721000000000055E-4</v>
      </c>
      <c r="P26" s="1">
        <f t="shared" si="10"/>
        <v>6.2505999712027796E-3</v>
      </c>
      <c r="Q26" s="1">
        <f t="shared" si="11"/>
        <v>0.63799999916950867</v>
      </c>
      <c r="R26" s="13"/>
      <c r="U26" s="1" t="s">
        <v>28</v>
      </c>
      <c r="V26" s="1">
        <v>252</v>
      </c>
      <c r="W26" s="1">
        <v>5</v>
      </c>
      <c r="X26">
        <f>'[1]252'!$B$2</f>
        <v>6.7299999999999999E-2</v>
      </c>
      <c r="Y26" s="1"/>
      <c r="Z26" s="4">
        <f>AVERAGE(X26:X28)</f>
        <v>6.88E-2</v>
      </c>
      <c r="AA26" s="1">
        <f>STDEV(X26:X28)</f>
        <v>2.1794494717703389E-3</v>
      </c>
      <c r="AB26" s="1">
        <f>AA26/Z26 * 100</f>
        <v>3.1678044647824692</v>
      </c>
      <c r="AC26" s="1">
        <f>VAR(X26:X28)</f>
        <v>4.7500000000000087E-6</v>
      </c>
      <c r="AD26" s="1">
        <f>COUNT(X26:X28)</f>
        <v>3</v>
      </c>
      <c r="AE26" s="1">
        <f>AA26/SQRT(AD26)</f>
        <v>1.2583057392117928E-3</v>
      </c>
      <c r="AF26" s="1">
        <f>$Z$26+3*$AA$26</f>
        <v>7.5338348415311021E-2</v>
      </c>
      <c r="AG26" s="1">
        <f>$Z$26+10*$AA$26</f>
        <v>9.0594494717703394E-2</v>
      </c>
    </row>
    <row r="27" spans="1:33" x14ac:dyDescent="0.25">
      <c r="A27" s="12">
        <v>10</v>
      </c>
      <c r="B27" s="1">
        <v>70</v>
      </c>
      <c r="C27" s="1" t="s">
        <v>23</v>
      </c>
      <c r="D27" s="1" t="s">
        <v>28</v>
      </c>
      <c r="E27" s="1">
        <v>252</v>
      </c>
      <c r="F27" s="1">
        <v>5</v>
      </c>
      <c r="G27" s="1">
        <v>3</v>
      </c>
      <c r="H27" s="1">
        <v>360</v>
      </c>
      <c r="I27" s="1">
        <f>'[1]252'!B5</f>
        <v>1.9282999999999999</v>
      </c>
      <c r="J27" s="1">
        <f>'[1]252'!C5</f>
        <v>1.9535</v>
      </c>
      <c r="K27" s="1">
        <f>'[1]252'!D5</f>
        <v>2.0001000000000002</v>
      </c>
      <c r="L27" s="1">
        <f t="shared" si="6"/>
        <v>1.9606333333333332</v>
      </c>
      <c r="M27" s="1">
        <f t="shared" si="7"/>
        <v>3.6427645179634448E-2</v>
      </c>
      <c r="N27" s="1">
        <f t="shared" si="8"/>
        <v>1.8579529665397803</v>
      </c>
      <c r="O27" s="1">
        <f t="shared" si="9"/>
        <v>1.3269733333333448E-3</v>
      </c>
      <c r="P27" s="1">
        <f t="shared" si="10"/>
        <v>2.1031510750406122E-2</v>
      </c>
      <c r="Q27" s="1">
        <f t="shared" si="11"/>
        <v>1.8847333325028419</v>
      </c>
      <c r="R27" s="13"/>
      <c r="U27" s="1" t="s">
        <v>28</v>
      </c>
      <c r="V27" s="1">
        <v>252</v>
      </c>
      <c r="W27" s="1">
        <v>5</v>
      </c>
      <c r="X27">
        <f>'[1]252'!$C$2</f>
        <v>7.1300000000000002E-2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1" t="s">
        <v>28</v>
      </c>
      <c r="E28" s="1">
        <v>252</v>
      </c>
      <c r="F28" s="1">
        <v>5</v>
      </c>
      <c r="G28" s="1">
        <v>3</v>
      </c>
      <c r="H28" s="1">
        <v>360</v>
      </c>
      <c r="I28" s="1">
        <f>'[1]252'!B6</f>
        <v>0.47449999999999998</v>
      </c>
      <c r="J28" s="1">
        <f>'[1]252'!C6</f>
        <v>0.4783</v>
      </c>
      <c r="K28" s="1">
        <f>'[1]252'!D6</f>
        <v>0.4738</v>
      </c>
      <c r="L28" s="1">
        <f t="shared" si="6"/>
        <v>0.47553333333333336</v>
      </c>
      <c r="M28" s="1">
        <f t="shared" si="7"/>
        <v>2.4214320831552074E-3</v>
      </c>
      <c r="N28" s="1">
        <f t="shared" si="8"/>
        <v>0.50920343820731961</v>
      </c>
      <c r="O28" s="1">
        <f t="shared" si="9"/>
        <v>5.8633333333333667E-6</v>
      </c>
      <c r="P28" s="1">
        <f t="shared" si="10"/>
        <v>1.3980144650340553E-3</v>
      </c>
      <c r="Q28" s="1">
        <f t="shared" si="11"/>
        <v>0.399633332502842</v>
      </c>
      <c r="R28" s="13"/>
      <c r="U28" s="1" t="s">
        <v>28</v>
      </c>
      <c r="V28" s="1">
        <v>252</v>
      </c>
      <c r="W28" s="1">
        <v>5</v>
      </c>
      <c r="X28">
        <f>'[1]252'!$D$2</f>
        <v>6.7799999999999999E-2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1" t="s">
        <v>28</v>
      </c>
      <c r="E29" s="1">
        <v>252</v>
      </c>
      <c r="F29" s="1">
        <v>5</v>
      </c>
      <c r="G29" s="1">
        <v>3</v>
      </c>
      <c r="H29" s="1">
        <v>360</v>
      </c>
      <c r="I29" s="1">
        <f>'[1]252'!B7</f>
        <v>0.52800000000000002</v>
      </c>
      <c r="J29" s="1">
        <f>'[1]252'!C7</f>
        <v>0.54410000000000003</v>
      </c>
      <c r="K29" s="1">
        <f>'[1]252'!D7</f>
        <v>0.53500000000000003</v>
      </c>
      <c r="L29" s="1">
        <f t="shared" si="6"/>
        <v>0.53569999999999995</v>
      </c>
      <c r="M29" s="1">
        <f t="shared" si="7"/>
        <v>8.0727938162695589E-3</v>
      </c>
      <c r="N29" s="1">
        <f t="shared" si="8"/>
        <v>1.5069616980155982</v>
      </c>
      <c r="O29" s="1">
        <f t="shared" si="9"/>
        <v>6.5170000000000015E-5</v>
      </c>
      <c r="P29" s="1">
        <f t="shared" si="10"/>
        <v>4.6608296829355762E-3</v>
      </c>
      <c r="Q29" s="1">
        <f t="shared" si="11"/>
        <v>0.45979999916950859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1" t="s">
        <v>28</v>
      </c>
      <c r="E30" s="1">
        <v>252</v>
      </c>
      <c r="F30" s="1">
        <v>5</v>
      </c>
      <c r="G30" s="1">
        <v>3</v>
      </c>
      <c r="H30" s="1">
        <v>360</v>
      </c>
      <c r="I30" s="1">
        <f>'[1]252'!B8</f>
        <v>0.65329999999999999</v>
      </c>
      <c r="J30" s="1">
        <f>'[1]252'!C8</f>
        <v>0.66500000000000004</v>
      </c>
      <c r="K30" s="1">
        <f>'[1]252'!D8</f>
        <v>0.66400000000000003</v>
      </c>
      <c r="L30" s="1">
        <f t="shared" si="6"/>
        <v>0.66076666666666661</v>
      </c>
      <c r="M30" s="1">
        <f t="shared" si="7"/>
        <v>6.4856251304969553E-3</v>
      </c>
      <c r="N30" s="1">
        <f t="shared" si="8"/>
        <v>0.9815303128432058</v>
      </c>
      <c r="O30" s="1">
        <f t="shared" si="9"/>
        <v>4.2063333333333653E-5</v>
      </c>
      <c r="P30" s="1">
        <f t="shared" si="10"/>
        <v>3.7444774149554189E-3</v>
      </c>
      <c r="Q30" s="1">
        <f t="shared" si="11"/>
        <v>0.58486666583617519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1" t="s">
        <v>28</v>
      </c>
      <c r="E31" s="1">
        <v>252</v>
      </c>
      <c r="F31" s="1">
        <v>5</v>
      </c>
      <c r="G31" s="1">
        <v>3</v>
      </c>
      <c r="H31" s="1">
        <v>360</v>
      </c>
      <c r="I31" s="1">
        <f>'[1]252'!B9</f>
        <v>1.0402</v>
      </c>
      <c r="J31" s="1">
        <f>'[1]252'!C9</f>
        <v>1.0510999999999999</v>
      </c>
      <c r="K31" s="1">
        <f>'[1]252'!D9</f>
        <v>1.0538000000000001</v>
      </c>
      <c r="L31" s="1">
        <f t="shared" si="6"/>
        <v>1.0483666666666667</v>
      </c>
      <c r="M31" s="1">
        <f t="shared" si="7"/>
        <v>7.2002314777605166E-3</v>
      </c>
      <c r="N31" s="1">
        <f t="shared" si="8"/>
        <v>0.6868046940727337</v>
      </c>
      <c r="O31" s="1">
        <f t="shared" si="9"/>
        <v>5.1843333333333393E-5</v>
      </c>
      <c r="P31" s="1">
        <f t="shared" si="10"/>
        <v>4.1570555819126515E-3</v>
      </c>
      <c r="Q31" s="1">
        <f t="shared" si="11"/>
        <v>0.97246666583617525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1" t="s">
        <v>28</v>
      </c>
      <c r="E32" s="1">
        <v>252</v>
      </c>
      <c r="F32" s="1">
        <v>5</v>
      </c>
      <c r="G32" s="1">
        <v>3</v>
      </c>
      <c r="H32" s="1">
        <v>360</v>
      </c>
      <c r="I32" s="1">
        <f>'[1]252'!E2</f>
        <v>0.41599999999999998</v>
      </c>
      <c r="J32" s="1">
        <f>'[1]252'!F2</f>
        <v>0.4214</v>
      </c>
      <c r="K32" s="1">
        <f>'[1]252'!G2</f>
        <v>0.3659</v>
      </c>
      <c r="L32" s="1">
        <f t="shared" si="6"/>
        <v>0.40110000000000001</v>
      </c>
      <c r="M32" s="1">
        <f t="shared" si="7"/>
        <v>3.0603431180179774E-2</v>
      </c>
      <c r="N32" s="1">
        <f t="shared" si="8"/>
        <v>7.6298756370430754</v>
      </c>
      <c r="O32" s="1">
        <f t="shared" si="9"/>
        <v>9.3656999999999963E-4</v>
      </c>
      <c r="P32" s="1">
        <f t="shared" si="10"/>
        <v>1.766889923000298E-2</v>
      </c>
      <c r="Q32" s="1">
        <f t="shared" si="11"/>
        <v>0.32519999916950865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1" t="s">
        <v>28</v>
      </c>
      <c r="E33" s="1">
        <v>252</v>
      </c>
      <c r="F33" s="1">
        <v>5</v>
      </c>
      <c r="G33" s="1">
        <v>3</v>
      </c>
      <c r="H33" s="1">
        <v>360</v>
      </c>
      <c r="I33" s="1">
        <f>'[1]252'!E3</f>
        <v>0.89629999999999999</v>
      </c>
      <c r="J33" s="1">
        <f>'[1]252'!F3</f>
        <v>0.90549999999999997</v>
      </c>
      <c r="K33" s="1">
        <f>'[1]252'!G3</f>
        <v>0.91610000000000003</v>
      </c>
      <c r="L33" s="1">
        <f t="shared" si="6"/>
        <v>0.9059666666666667</v>
      </c>
      <c r="M33" s="1">
        <f t="shared" si="7"/>
        <v>9.9082457243113292E-3</v>
      </c>
      <c r="N33" s="1">
        <f t="shared" si="8"/>
        <v>1.0936655937648179</v>
      </c>
      <c r="O33" s="1">
        <f t="shared" si="9"/>
        <v>9.8173333333333737E-5</v>
      </c>
      <c r="P33" s="1">
        <f t="shared" si="10"/>
        <v>5.7205283361281044E-3</v>
      </c>
      <c r="Q33" s="1">
        <f t="shared" si="11"/>
        <v>0.83006666583617528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1" t="s">
        <v>28</v>
      </c>
      <c r="E34" s="1">
        <v>252</v>
      </c>
      <c r="F34" s="1">
        <v>5</v>
      </c>
      <c r="G34" s="1">
        <v>3</v>
      </c>
      <c r="H34" s="1">
        <v>360</v>
      </c>
      <c r="I34" s="1">
        <f>'[1]252'!E4</f>
        <v>1.2833000000000001</v>
      </c>
      <c r="J34" s="1">
        <f>'[1]252'!F4</f>
        <v>1.3086</v>
      </c>
      <c r="K34" s="1">
        <f>'[1]252'!G4</f>
        <v>1.2887</v>
      </c>
      <c r="L34" s="1">
        <f t="shared" si="6"/>
        <v>1.2935333333333332</v>
      </c>
      <c r="M34" s="1">
        <f t="shared" si="7"/>
        <v>1.3324538766251245E-2</v>
      </c>
      <c r="N34" s="1">
        <f t="shared" si="8"/>
        <v>1.0300885507074613</v>
      </c>
      <c r="O34" s="1">
        <f t="shared" si="9"/>
        <v>1.7754333333333224E-4</v>
      </c>
      <c r="P34" s="1">
        <f t="shared" si="10"/>
        <v>7.692926043522761E-3</v>
      </c>
      <c r="Q34" s="1">
        <f t="shared" si="11"/>
        <v>1.2176333325028419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1" t="s">
        <v>28</v>
      </c>
      <c r="E35" s="1">
        <v>252</v>
      </c>
      <c r="F35" s="1">
        <v>5</v>
      </c>
      <c r="G35" s="1">
        <v>3</v>
      </c>
      <c r="H35" s="1">
        <v>360</v>
      </c>
      <c r="I35" s="1">
        <f>'[1]252'!E5</f>
        <v>1.3452999999999999</v>
      </c>
      <c r="J35" s="1">
        <f>'[1]252'!F5</f>
        <v>1.3523000000000001</v>
      </c>
      <c r="K35" s="1">
        <f>'[1]252'!G5</f>
        <v>1.3593999999999999</v>
      </c>
      <c r="L35" s="1">
        <f t="shared" si="6"/>
        <v>1.3523333333333334</v>
      </c>
      <c r="M35" s="1">
        <f t="shared" si="7"/>
        <v>7.050059101407118E-3</v>
      </c>
      <c r="N35" s="1">
        <f t="shared" si="8"/>
        <v>0.5213255436091041</v>
      </c>
      <c r="O35" s="1">
        <f t="shared" si="9"/>
        <v>4.9703333333333343E-5</v>
      </c>
      <c r="P35" s="1">
        <f t="shared" si="10"/>
        <v>4.070353520000171E-3</v>
      </c>
      <c r="Q35" s="1">
        <f t="shared" si="11"/>
        <v>1.2764333325028421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1" t="s">
        <v>28</v>
      </c>
      <c r="E36" s="1">
        <v>252</v>
      </c>
      <c r="F36" s="1">
        <v>5</v>
      </c>
      <c r="G36" s="1">
        <v>3</v>
      </c>
      <c r="H36" s="1">
        <v>360</v>
      </c>
      <c r="I36" s="1">
        <f>'[1]252'!E6</f>
        <v>0.97609999999999997</v>
      </c>
      <c r="J36" s="1">
        <f>'[1]252'!F6</f>
        <v>1.0045999999999999</v>
      </c>
      <c r="K36" s="1">
        <f>'[1]252'!G6</f>
        <v>0.98060000000000003</v>
      </c>
      <c r="L36" s="1">
        <f t="shared" si="6"/>
        <v>0.98709999999999998</v>
      </c>
      <c r="M36" s="1">
        <f t="shared" si="7"/>
        <v>1.5321553446044533E-2</v>
      </c>
      <c r="N36" s="1">
        <f t="shared" si="8"/>
        <v>1.5521784465651436</v>
      </c>
      <c r="O36" s="1">
        <f t="shared" si="9"/>
        <v>2.3474999999999909E-4</v>
      </c>
      <c r="P36" s="1">
        <f t="shared" si="10"/>
        <v>8.8459030064770502E-3</v>
      </c>
      <c r="Q36" s="1">
        <f t="shared" si="11"/>
        <v>0.91119999916950856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1" t="s">
        <v>28</v>
      </c>
      <c r="E37" s="1">
        <v>252</v>
      </c>
      <c r="F37" s="1">
        <v>5</v>
      </c>
      <c r="G37" s="1">
        <v>3</v>
      </c>
      <c r="H37" s="1">
        <v>360</v>
      </c>
      <c r="I37" s="1">
        <f>'[1]252'!E7</f>
        <v>0.66479999999999995</v>
      </c>
      <c r="J37" s="1">
        <f>'[1]252'!F7</f>
        <v>0.63949999999999996</v>
      </c>
      <c r="K37" s="1">
        <f>'[1]252'!G7</f>
        <v>0.60929999999999995</v>
      </c>
      <c r="L37" s="1">
        <f t="shared" si="6"/>
        <v>0.63786666666666669</v>
      </c>
      <c r="M37" s="1">
        <f t="shared" si="7"/>
        <v>2.7786027663797737E-2</v>
      </c>
      <c r="N37" s="1">
        <f t="shared" si="8"/>
        <v>4.3560871128445449</v>
      </c>
      <c r="O37" s="1">
        <f t="shared" si="9"/>
        <v>7.7206333333333318E-4</v>
      </c>
      <c r="P37" s="1">
        <f t="shared" si="10"/>
        <v>1.6042270551404014E-2</v>
      </c>
      <c r="Q37" s="1">
        <f t="shared" si="11"/>
        <v>0.56196666583617527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1" t="s">
        <v>28</v>
      </c>
      <c r="E38" s="1">
        <v>252</v>
      </c>
      <c r="F38" s="1">
        <v>5</v>
      </c>
      <c r="G38" s="1">
        <v>3</v>
      </c>
      <c r="H38" s="1">
        <v>360</v>
      </c>
      <c r="I38" s="1">
        <f>'[1]252'!E8</f>
        <v>0.60860000000000003</v>
      </c>
      <c r="J38" s="1">
        <f>'[1]252'!F8</f>
        <v>0.61760000000000004</v>
      </c>
      <c r="K38" s="1">
        <f>'[1]252'!G8</f>
        <v>0.61850000000000005</v>
      </c>
      <c r="L38" s="1">
        <f t="shared" si="6"/>
        <v>0.6149</v>
      </c>
      <c r="M38" s="1">
        <f t="shared" si="7"/>
        <v>5.4744862772684059E-3</v>
      </c>
      <c r="N38" s="1">
        <f t="shared" si="8"/>
        <v>0.89030513535020428</v>
      </c>
      <c r="O38" s="1">
        <f t="shared" si="9"/>
        <v>2.9970000000000091E-5</v>
      </c>
      <c r="P38" s="1">
        <f t="shared" si="10"/>
        <v>3.1606961258558264E-3</v>
      </c>
      <c r="Q38" s="1">
        <f t="shared" si="11"/>
        <v>0.53899999916950858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1" t="s">
        <v>28</v>
      </c>
      <c r="E39" s="1">
        <v>252</v>
      </c>
      <c r="F39" s="1">
        <v>5</v>
      </c>
      <c r="G39" s="1">
        <v>3</v>
      </c>
      <c r="H39" s="1">
        <v>360</v>
      </c>
      <c r="I39" s="1">
        <f>'[1]252'!H2</f>
        <v>1.1678999999999999</v>
      </c>
      <c r="J39" s="1">
        <f>'[1]252'!I2</f>
        <v>1.145</v>
      </c>
      <c r="K39" s="1">
        <f>'[1]252'!J2</f>
        <v>1.177</v>
      </c>
      <c r="L39" s="1">
        <f t="shared" si="6"/>
        <v>1.1633</v>
      </c>
      <c r="M39" s="1">
        <f t="shared" si="7"/>
        <v>1.6488480827535325E-2</v>
      </c>
      <c r="N39" s="1">
        <f t="shared" si="8"/>
        <v>1.4173885349897124</v>
      </c>
      <c r="O39" s="1">
        <f t="shared" si="9"/>
        <v>2.7187000000000001E-4</v>
      </c>
      <c r="P39" s="1">
        <f t="shared" si="10"/>
        <v>9.5196288443055044E-3</v>
      </c>
      <c r="Q39" s="1">
        <f t="shared" si="11"/>
        <v>1.0873999991695087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1" t="s">
        <v>28</v>
      </c>
      <c r="E40" s="1">
        <v>252</v>
      </c>
      <c r="F40" s="1">
        <v>5</v>
      </c>
      <c r="G40" s="1">
        <v>3</v>
      </c>
      <c r="H40" s="1">
        <v>360</v>
      </c>
      <c r="I40" s="1">
        <f>'[1]252'!H3</f>
        <v>0.80049999999999999</v>
      </c>
      <c r="J40" s="1">
        <f>'[1]252'!I3</f>
        <v>0.80089999999999995</v>
      </c>
      <c r="K40" s="1">
        <f>'[1]252'!J3</f>
        <v>0.79959999999999998</v>
      </c>
      <c r="L40" s="1">
        <f t="shared" si="6"/>
        <v>0.80033333333333323</v>
      </c>
      <c r="M40" s="1">
        <f t="shared" si="7"/>
        <v>6.6583281184792709E-4</v>
      </c>
      <c r="N40" s="1">
        <f t="shared" si="8"/>
        <v>8.3194437132185814E-2</v>
      </c>
      <c r="O40" s="1">
        <f t="shared" si="9"/>
        <v>4.4333333333331705E-7</v>
      </c>
      <c r="P40" s="1">
        <f t="shared" si="10"/>
        <v>3.8441875315568618E-4</v>
      </c>
      <c r="Q40" s="1">
        <f t="shared" si="11"/>
        <v>0.72443333250284181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1" t="s">
        <v>28</v>
      </c>
      <c r="E41" s="1">
        <v>252</v>
      </c>
      <c r="F41" s="1">
        <v>5</v>
      </c>
      <c r="G41" s="1">
        <v>3</v>
      </c>
      <c r="H41" s="1">
        <v>360</v>
      </c>
      <c r="I41" s="1">
        <f>'[1]252'!H4</f>
        <v>1.3165</v>
      </c>
      <c r="J41" s="1">
        <f>'[1]252'!I4</f>
        <v>1.3306</v>
      </c>
      <c r="K41" s="1">
        <f>'[1]252'!J4</f>
        <v>1.3320000000000001</v>
      </c>
      <c r="L41" s="1">
        <f t="shared" si="6"/>
        <v>1.3263666666666667</v>
      </c>
      <c r="M41" s="1">
        <f t="shared" si="7"/>
        <v>8.5734085014849085E-3</v>
      </c>
      <c r="N41" s="1">
        <f t="shared" si="8"/>
        <v>0.64638298872746913</v>
      </c>
      <c r="O41" s="1">
        <f t="shared" si="9"/>
        <v>7.3503333333333718E-5</v>
      </c>
      <c r="P41" s="1">
        <f t="shared" si="10"/>
        <v>4.9498597062049383E-3</v>
      </c>
      <c r="Q41" s="1">
        <f t="shared" si="11"/>
        <v>1.2504666658361754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1" t="s">
        <v>28</v>
      </c>
      <c r="E42" s="1">
        <v>252</v>
      </c>
      <c r="F42" s="1">
        <v>5</v>
      </c>
      <c r="G42" s="1">
        <v>3</v>
      </c>
      <c r="H42" s="1">
        <v>360</v>
      </c>
      <c r="I42" s="1">
        <f>'[1]252'!H5</f>
        <v>0.56999999999999995</v>
      </c>
      <c r="J42" s="1">
        <f>'[1]252'!I5</f>
        <v>0.59360000000000002</v>
      </c>
      <c r="K42" s="1">
        <f>'[1]252'!J5</f>
        <v>0.57250000000000001</v>
      </c>
      <c r="L42" s="1">
        <f t="shared" si="6"/>
        <v>0.57869999999999999</v>
      </c>
      <c r="M42" s="1">
        <f t="shared" si="7"/>
        <v>1.2964181424216518E-2</v>
      </c>
      <c r="N42" s="1">
        <f t="shared" si="8"/>
        <v>2.2402248875438948</v>
      </c>
      <c r="O42" s="1">
        <f t="shared" si="9"/>
        <v>1.680700000000006E-4</v>
      </c>
      <c r="P42" s="1">
        <f t="shared" si="10"/>
        <v>7.4848736350945529E-3</v>
      </c>
      <c r="Q42" s="1">
        <f t="shared" si="11"/>
        <v>0.50279999916950857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1" t="s">
        <v>28</v>
      </c>
      <c r="E43" s="1">
        <v>252</v>
      </c>
      <c r="F43" s="1">
        <v>5</v>
      </c>
      <c r="G43" s="1">
        <v>3</v>
      </c>
      <c r="H43" s="1">
        <v>360</v>
      </c>
      <c r="I43" s="1">
        <f>'[1]252'!H6</f>
        <v>1.7946</v>
      </c>
      <c r="J43" s="1">
        <f>'[1]252'!I6</f>
        <v>1.7603</v>
      </c>
      <c r="K43" s="1">
        <f>'[1]252'!J6</f>
        <v>1.7621</v>
      </c>
      <c r="L43" s="1">
        <f t="shared" si="6"/>
        <v>1.7723333333333333</v>
      </c>
      <c r="M43" s="1">
        <f t="shared" si="7"/>
        <v>1.9304489978586147E-2</v>
      </c>
      <c r="N43" s="1">
        <f t="shared" si="8"/>
        <v>1.0892132769561489</v>
      </c>
      <c r="O43" s="1">
        <f t="shared" si="9"/>
        <v>3.7266333333333302E-4</v>
      </c>
      <c r="P43" s="1">
        <f t="shared" si="10"/>
        <v>1.1145452485705146E-2</v>
      </c>
      <c r="Q43" s="1">
        <f t="shared" si="11"/>
        <v>1.696433332502842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1" t="s">
        <v>28</v>
      </c>
      <c r="E44" s="1">
        <v>252</v>
      </c>
      <c r="F44" s="1">
        <v>5</v>
      </c>
      <c r="G44" s="1">
        <v>3</v>
      </c>
      <c r="H44" s="1">
        <v>360</v>
      </c>
      <c r="I44" s="1">
        <f>'[1]252'!H7</f>
        <v>0.60729999999999995</v>
      </c>
      <c r="J44" s="1">
        <f>'[1]252'!I7</f>
        <v>0.5988</v>
      </c>
      <c r="K44" s="1">
        <f>'[1]252'!J7</f>
        <v>0.59870000000000001</v>
      </c>
      <c r="L44" s="1">
        <f t="shared" si="6"/>
        <v>0.60160000000000002</v>
      </c>
      <c r="M44" s="1">
        <f t="shared" si="7"/>
        <v>4.9365980188789621E-3</v>
      </c>
      <c r="N44" s="1">
        <f t="shared" si="8"/>
        <v>0.82057812813812536</v>
      </c>
      <c r="O44" s="1">
        <f t="shared" si="9"/>
        <v>2.4369999999999694E-5</v>
      </c>
      <c r="P44" s="1">
        <f t="shared" si="10"/>
        <v>2.8501461950807424E-3</v>
      </c>
      <c r="Q44" s="1">
        <f t="shared" si="11"/>
        <v>0.5256999991695086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1" t="s">
        <v>28</v>
      </c>
      <c r="E45" s="1">
        <v>252</v>
      </c>
      <c r="F45" s="1">
        <v>5</v>
      </c>
      <c r="G45" s="1">
        <v>3</v>
      </c>
      <c r="H45" s="1">
        <v>360</v>
      </c>
      <c r="I45" s="1">
        <f>'[1]252'!H8</f>
        <v>1.0481</v>
      </c>
      <c r="J45" s="1">
        <f>'[1]252'!I8</f>
        <v>1.0678000000000001</v>
      </c>
      <c r="K45" s="1">
        <f>'[1]252'!J8</f>
        <v>1.0672999999999999</v>
      </c>
      <c r="L45" s="1">
        <f t="shared" si="6"/>
        <v>1.0610666666666666</v>
      </c>
      <c r="M45" s="1">
        <f t="shared" si="7"/>
        <v>1.1232245248984415E-2</v>
      </c>
      <c r="N45" s="1">
        <f t="shared" si="8"/>
        <v>1.0585805399269053</v>
      </c>
      <c r="O45" s="1">
        <f t="shared" si="9"/>
        <v>1.2616333333333296E-4</v>
      </c>
      <c r="P45" s="1">
        <f t="shared" si="10"/>
        <v>6.4849398181050476E-3</v>
      </c>
      <c r="Q45" s="1">
        <f t="shared" si="11"/>
        <v>0.98516666583617518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1" t="s">
        <v>28</v>
      </c>
      <c r="E46" s="1">
        <v>252</v>
      </c>
      <c r="F46" s="1">
        <v>5</v>
      </c>
      <c r="G46" s="1">
        <v>3</v>
      </c>
      <c r="H46" s="1">
        <v>360</v>
      </c>
      <c r="I46" s="1">
        <f>'[1]252'!K2</f>
        <v>0.92520000000000002</v>
      </c>
      <c r="J46" s="1">
        <f>'[1]252'!L2</f>
        <v>0.95589999999999997</v>
      </c>
      <c r="K46" s="1">
        <f>'[1]252'!M2</f>
        <v>0.94679999999999997</v>
      </c>
      <c r="L46" s="1">
        <f t="shared" si="6"/>
        <v>0.94263333333333332</v>
      </c>
      <c r="M46" s="1">
        <f t="shared" si="7"/>
        <v>1.5768428372330973E-2</v>
      </c>
      <c r="N46" s="1">
        <f t="shared" si="8"/>
        <v>1.6728061500404159</v>
      </c>
      <c r="O46" s="1">
        <f t="shared" si="9"/>
        <v>2.4864333333333245E-4</v>
      </c>
      <c r="P46" s="1">
        <f t="shared" si="10"/>
        <v>9.1039063654626204E-3</v>
      </c>
      <c r="Q46" s="1">
        <f t="shared" si="11"/>
        <v>0.8667333325028419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1" t="s">
        <v>28</v>
      </c>
      <c r="E47" s="1">
        <v>252</v>
      </c>
      <c r="F47" s="1">
        <v>5</v>
      </c>
      <c r="G47" s="1">
        <v>3</v>
      </c>
      <c r="H47" s="1">
        <v>360</v>
      </c>
      <c r="I47" s="1">
        <f>'[1]252'!K3</f>
        <v>0.40429999999999999</v>
      </c>
      <c r="J47" s="1">
        <f>'[1]252'!L3</f>
        <v>0.40400000000000003</v>
      </c>
      <c r="K47" s="1">
        <f>'[1]252'!M3</f>
        <v>0.41099999999999998</v>
      </c>
      <c r="L47" s="1">
        <f t="shared" si="6"/>
        <v>0.40643333333333337</v>
      </c>
      <c r="M47" s="1">
        <f t="shared" si="7"/>
        <v>3.9576929306520464E-3</v>
      </c>
      <c r="N47" s="1">
        <f t="shared" si="8"/>
        <v>0.97376189551022208</v>
      </c>
      <c r="O47" s="1">
        <f t="shared" si="9"/>
        <v>1.5663333333333181E-5</v>
      </c>
      <c r="P47" s="1">
        <f t="shared" si="10"/>
        <v>2.284975078881838E-3</v>
      </c>
      <c r="Q47" s="1">
        <f t="shared" si="11"/>
        <v>0.330533332502842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1" t="s">
        <v>28</v>
      </c>
      <c r="E48" s="1">
        <v>252</v>
      </c>
      <c r="F48" s="1">
        <v>5</v>
      </c>
      <c r="G48" s="1">
        <v>3</v>
      </c>
      <c r="H48" s="1">
        <v>360</v>
      </c>
      <c r="I48" s="1">
        <f>'[1]252'!K4</f>
        <v>0.54979999999999996</v>
      </c>
      <c r="J48" s="1">
        <f>'[1]252'!L4</f>
        <v>0.55400000000000005</v>
      </c>
      <c r="K48" s="1">
        <f>'[1]252'!M4</f>
        <v>0.55479999999999996</v>
      </c>
      <c r="L48" s="1">
        <f t="shared" si="6"/>
        <v>0.55286666666666673</v>
      </c>
      <c r="M48" s="1">
        <f t="shared" si="7"/>
        <v>2.6857649437978461E-3</v>
      </c>
      <c r="N48" s="1">
        <f t="shared" si="8"/>
        <v>0.48578890819929688</v>
      </c>
      <c r="O48" s="1">
        <f t="shared" si="9"/>
        <v>7.2133333333334469E-6</v>
      </c>
      <c r="P48" s="1">
        <f t="shared" si="10"/>
        <v>1.5506271132817466E-3</v>
      </c>
      <c r="Q48" s="1">
        <f t="shared" si="11"/>
        <v>0.47696666583617536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1" t="s">
        <v>28</v>
      </c>
      <c r="E49" s="1">
        <v>252</v>
      </c>
      <c r="F49" s="1">
        <v>5</v>
      </c>
      <c r="G49" s="1">
        <v>3</v>
      </c>
      <c r="H49" s="1">
        <v>360</v>
      </c>
      <c r="I49" s="1">
        <f>'[1]252'!K5</f>
        <v>0.5504</v>
      </c>
      <c r="J49" s="1">
        <f>'[1]252'!L5</f>
        <v>0.54920000000000002</v>
      </c>
      <c r="K49" s="1">
        <f>'[1]252'!M5</f>
        <v>0.55149999999999999</v>
      </c>
      <c r="L49" s="1">
        <f t="shared" si="6"/>
        <v>0.55036666666666667</v>
      </c>
      <c r="M49" s="1">
        <f t="shared" si="7"/>
        <v>1.1503622617824775E-3</v>
      </c>
      <c r="N49" s="1">
        <f t="shared" si="8"/>
        <v>0.20901742991626385</v>
      </c>
      <c r="O49" s="1">
        <f t="shared" si="9"/>
        <v>1.3233333333332971E-6</v>
      </c>
      <c r="P49" s="1">
        <f t="shared" si="10"/>
        <v>6.6416196150570017E-4</v>
      </c>
      <c r="Q49" s="1">
        <f t="shared" si="11"/>
        <v>0.47446666583617531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1" t="s">
        <v>28</v>
      </c>
      <c r="E50" s="1">
        <v>252</v>
      </c>
      <c r="F50" s="1">
        <v>5</v>
      </c>
      <c r="G50" s="1">
        <v>3</v>
      </c>
      <c r="H50" s="1">
        <v>360</v>
      </c>
      <c r="I50" s="1">
        <f>'[1]252'!K6</f>
        <v>0.4743</v>
      </c>
      <c r="J50" s="1">
        <f>'[1]252'!L6</f>
        <v>0.46560000000000001</v>
      </c>
      <c r="K50" s="1">
        <f>'[1]252'!M6</f>
        <v>0.46579999999999999</v>
      </c>
      <c r="L50" s="1">
        <f t="shared" si="6"/>
        <v>0.46856666666666663</v>
      </c>
      <c r="M50" s="1">
        <f t="shared" si="7"/>
        <v>4.9662192192183085E-3</v>
      </c>
      <c r="N50" s="1">
        <f t="shared" si="8"/>
        <v>1.0598746288436314</v>
      </c>
      <c r="O50" s="1">
        <f t="shared" si="9"/>
        <v>2.4663333333333308E-5</v>
      </c>
      <c r="P50" s="1">
        <f t="shared" si="10"/>
        <v>2.8672480030703835E-3</v>
      </c>
      <c r="Q50" s="1">
        <f t="shared" si="11"/>
        <v>0.39266666583617527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1" t="s">
        <v>28</v>
      </c>
      <c r="E51" s="1">
        <v>252</v>
      </c>
      <c r="F51" s="1">
        <v>5</v>
      </c>
      <c r="G51" s="1">
        <v>3</v>
      </c>
      <c r="H51" s="1">
        <v>360</v>
      </c>
      <c r="I51" s="1">
        <f>'[1]252'!K7</f>
        <v>0.91610000000000003</v>
      </c>
      <c r="J51" s="1">
        <f>'[1]252'!L7</f>
        <v>0.89680000000000004</v>
      </c>
      <c r="K51" s="1">
        <f>'[1]252'!M7</f>
        <v>0.89200000000000002</v>
      </c>
      <c r="L51" s="1">
        <f t="shared" si="6"/>
        <v>0.90163333333333329</v>
      </c>
      <c r="M51" s="1">
        <f t="shared" si="7"/>
        <v>1.2756305630288628E-2</v>
      </c>
      <c r="N51" s="1">
        <f t="shared" si="8"/>
        <v>1.4147996928117819</v>
      </c>
      <c r="O51" s="1">
        <f t="shared" si="9"/>
        <v>1.6272333333333335E-4</v>
      </c>
      <c r="P51" s="1">
        <f t="shared" si="10"/>
        <v>7.3648564895122783E-3</v>
      </c>
      <c r="Q51" s="1">
        <f t="shared" si="11"/>
        <v>0.82573333250284187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1" t="s">
        <v>28</v>
      </c>
      <c r="E52" s="1">
        <v>252</v>
      </c>
      <c r="F52" s="1">
        <v>5</v>
      </c>
      <c r="G52" s="1">
        <v>3</v>
      </c>
      <c r="H52" s="1">
        <v>360</v>
      </c>
      <c r="I52" s="1">
        <f>'[1]252'!K8</f>
        <v>0.70079999999999998</v>
      </c>
      <c r="J52" s="1">
        <f>'[1]252'!L8</f>
        <v>0.75</v>
      </c>
      <c r="K52" s="1">
        <f>'[1]252'!M8</f>
        <v>0.74490000000000001</v>
      </c>
      <c r="L52" s="1">
        <f t="shared" si="6"/>
        <v>0.7319</v>
      </c>
      <c r="M52" s="1">
        <f t="shared" si="7"/>
        <v>2.7053835217950167E-2</v>
      </c>
      <c r="N52" s="1">
        <f t="shared" si="8"/>
        <v>3.6963840986405474</v>
      </c>
      <c r="O52" s="1">
        <f t="shared" si="9"/>
        <v>7.3191000000000076E-4</v>
      </c>
      <c r="P52" s="1">
        <f t="shared" si="10"/>
        <v>1.5619539045695307E-2</v>
      </c>
      <c r="Q52" s="1">
        <f t="shared" si="11"/>
        <v>0.65599999916950857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1" t="s">
        <v>28</v>
      </c>
      <c r="E53" s="1">
        <v>252</v>
      </c>
      <c r="F53" s="1">
        <v>5</v>
      </c>
      <c r="G53" s="1">
        <v>3</v>
      </c>
      <c r="H53" s="1">
        <v>360</v>
      </c>
      <c r="I53" s="1">
        <f>'[1]252'!$E$9</f>
        <v>0.34360000000000002</v>
      </c>
      <c r="J53" s="1">
        <f>'[1]252'!$F$9</f>
        <v>0.3342</v>
      </c>
      <c r="K53" s="1">
        <f>'[1]252'!$H$9</f>
        <v>0.33479999999999999</v>
      </c>
      <c r="L53" s="1">
        <f t="shared" si="6"/>
        <v>0.3375333333333333</v>
      </c>
      <c r="M53" s="1">
        <f t="shared" si="7"/>
        <v>5.262445565830917E-3</v>
      </c>
      <c r="N53" s="1">
        <f t="shared" si="8"/>
        <v>1.5590891465033332</v>
      </c>
      <c r="O53" s="1">
        <f t="shared" si="9"/>
        <v>2.769333333333348E-5</v>
      </c>
      <c r="P53" s="1">
        <f t="shared" si="10"/>
        <v>3.0382743640282326E-3</v>
      </c>
      <c r="Q53" s="1">
        <f t="shared" si="11"/>
        <v>0.26163333250284193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1" t="s">
        <v>28</v>
      </c>
      <c r="E54" s="1">
        <v>252</v>
      </c>
      <c r="F54" s="1">
        <v>5</v>
      </c>
      <c r="G54" s="1">
        <v>3</v>
      </c>
      <c r="H54" s="1">
        <v>360</v>
      </c>
      <c r="I54" s="1">
        <f>'[1]252'!$I$9</f>
        <v>0.75270000000000004</v>
      </c>
      <c r="J54" s="1">
        <f>'[1]252'!$J$9</f>
        <v>0.7661</v>
      </c>
      <c r="K54" s="1">
        <f>'[1]252'!$K$9</f>
        <v>0.7702</v>
      </c>
      <c r="L54" s="1">
        <f t="shared" si="6"/>
        <v>0.76300000000000001</v>
      </c>
      <c r="M54" s="1">
        <f t="shared" si="7"/>
        <v>9.1525952603619277E-3</v>
      </c>
      <c r="N54" s="1">
        <f t="shared" si="8"/>
        <v>1.1995537693790206</v>
      </c>
      <c r="O54" s="1">
        <f t="shared" si="9"/>
        <v>8.3769999999999613E-5</v>
      </c>
      <c r="P54" s="1">
        <f t="shared" si="10"/>
        <v>5.284253337353652E-3</v>
      </c>
      <c r="Q54" s="1">
        <f t="shared" si="11"/>
        <v>0.68709999916950859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5" t="s">
        <v>28</v>
      </c>
      <c r="E55" s="15">
        <v>252</v>
      </c>
      <c r="F55" s="15">
        <v>5</v>
      </c>
      <c r="G55" s="15">
        <v>3</v>
      </c>
      <c r="H55" s="15">
        <v>360</v>
      </c>
      <c r="I55" s="15">
        <f>'[1]252'!$L$9</f>
        <v>0.70009999999999994</v>
      </c>
      <c r="J55" s="15">
        <f>'[1]252'!$M$9</f>
        <v>0.68310000000000004</v>
      </c>
      <c r="K55" s="15">
        <f>'[1]252'!$G$9</f>
        <v>0.68240000000000001</v>
      </c>
      <c r="L55" s="15">
        <f t="shared" si="6"/>
        <v>0.68853333333333333</v>
      </c>
      <c r="M55" s="15">
        <f t="shared" si="7"/>
        <v>1.0023139893932062E-2</v>
      </c>
      <c r="N55" s="15">
        <f t="shared" si="8"/>
        <v>1.4557232611249122</v>
      </c>
      <c r="O55" s="15">
        <f t="shared" si="9"/>
        <v>1.0046333333333243E-4</v>
      </c>
      <c r="P55" s="15">
        <f t="shared" si="10"/>
        <v>5.7868625158869532E-3</v>
      </c>
      <c r="Q55" s="15">
        <f t="shared" si="11"/>
        <v>0.61263333250284191</v>
      </c>
      <c r="R55" s="16" t="s">
        <v>31</v>
      </c>
    </row>
  </sheetData>
  <conditionalFormatting sqref="Q2:Q19">
    <cfRule type="cellIs" dxfId="68" priority="2" operator="lessThan">
      <formula>$AF$2</formula>
    </cfRule>
    <cfRule type="cellIs" dxfId="67" priority="4" operator="lessThan">
      <formula>$AG$2</formula>
    </cfRule>
    <cfRule type="cellIs" dxfId="66" priority="6" operator="lessThan">
      <formula>$AF$2</formula>
    </cfRule>
  </conditionalFormatting>
  <conditionalFormatting sqref="X2:X7">
    <cfRule type="cellIs" dxfId="65" priority="3" operator="lessThan">
      <formula>$AF$2</formula>
    </cfRule>
    <cfRule type="cellIs" dxfId="64" priority="5" operator="lessThan">
      <formula>$AF$2</formula>
    </cfRule>
  </conditionalFormatting>
  <conditionalFormatting sqref="X26:X28 Q25:Q55">
    <cfRule type="cellIs" dxfId="63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A330-3E96-4F34-BE9E-985B35BB843B}">
  <dimension ref="A1:AG55"/>
  <sheetViews>
    <sheetView zoomScale="55" zoomScaleNormal="55" workbookViewId="0">
      <selection activeCell="A21" sqref="A21:XFD21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275</v>
      </c>
      <c r="F2" s="10">
        <v>5</v>
      </c>
      <c r="G2" s="10">
        <v>3</v>
      </c>
      <c r="H2" s="10">
        <v>360</v>
      </c>
      <c r="I2" s="23">
        <v>2.5160000324249268</v>
      </c>
      <c r="J2" s="23">
        <v>2.5004000663757324</v>
      </c>
      <c r="K2" s="23">
        <v>2.5044999122619629</v>
      </c>
      <c r="L2" s="10">
        <f>AVERAGE(I2:K2)</f>
        <v>2.5069666703542075</v>
      </c>
      <c r="M2" s="10">
        <f>STDEV(I2:K2)</f>
        <v>8.0872372784681033E-3</v>
      </c>
      <c r="N2" s="10">
        <f>M2/L2 * 100</f>
        <v>0.32259053836266055</v>
      </c>
      <c r="O2" s="10">
        <f>VAR(I2:K2)</f>
        <v>6.5403406798244162E-5</v>
      </c>
      <c r="P2" s="10">
        <f>M2/SQRT(3)</f>
        <v>4.6691686197239358E-3</v>
      </c>
      <c r="Q2" s="10">
        <f t="shared" ref="Q2:Q19" si="0">L2-$Z$2</f>
        <v>2.4503333369890852</v>
      </c>
      <c r="R2" s="11"/>
      <c r="U2" s="1" t="s">
        <v>24</v>
      </c>
      <c r="V2" s="1">
        <v>275</v>
      </c>
      <c r="W2" s="1">
        <v>5</v>
      </c>
      <c r="X2">
        <v>5.429999902844429E-2</v>
      </c>
      <c r="Y2" s="1"/>
      <c r="Z2" s="4">
        <f>AVERAGE(X2:X7)</f>
        <v>5.6633333365122475E-2</v>
      </c>
      <c r="AA2" s="1">
        <f>STDEV(X2:X7)</f>
        <v>5.2511585687017E-3</v>
      </c>
      <c r="AB2" s="1">
        <f>AA2/Z2 * 100</f>
        <v>9.2722046481827185</v>
      </c>
      <c r="AC2" s="1">
        <f>VAR(X2:X7)</f>
        <v>2.7574666313649283E-5</v>
      </c>
      <c r="AD2" s="1">
        <f>COUNT(X2:X7)</f>
        <v>6</v>
      </c>
      <c r="AE2" s="1">
        <f>AA2/SQRT(AD2)</f>
        <v>2.1437765086271348E-3</v>
      </c>
      <c r="AF2" s="1">
        <f>$Z$2+3*$AA$2</f>
        <v>7.2386809071227576E-2</v>
      </c>
      <c r="AG2" s="1">
        <f>$Z$2+10*$AA$2</f>
        <v>0.10914491905213947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275</v>
      </c>
      <c r="F3" s="1">
        <v>5</v>
      </c>
      <c r="G3" s="1">
        <v>3</v>
      </c>
      <c r="H3" s="1">
        <v>360</v>
      </c>
      <c r="I3">
        <v>3.4230999946594238</v>
      </c>
      <c r="J3">
        <v>3.418100118637085</v>
      </c>
      <c r="K3">
        <v>3.4816000461578369</v>
      </c>
      <c r="L3" s="1">
        <f t="shared" ref="L3:L55" si="1">AVERAGE(I3:K3)</f>
        <v>3.4409333864847818</v>
      </c>
      <c r="M3" s="1">
        <f t="shared" ref="M3:M55" si="2">STDEV(I3:K3)</f>
        <v>3.5306976602121412E-2</v>
      </c>
      <c r="N3" s="1">
        <f t="shared" ref="N3:N55" si="3">M3/L3 * 100</f>
        <v>1.0260871872963115</v>
      </c>
      <c r="O3" s="1">
        <f t="shared" ref="O3:O55" si="4">VAR(I3:K3)</f>
        <v>1.2465825967827491E-3</v>
      </c>
      <c r="P3" s="1">
        <f t="shared" ref="P3:P55" si="5">M3/SQRT(3)</f>
        <v>2.0384492445506618E-2</v>
      </c>
      <c r="Q3" s="1">
        <f t="shared" si="0"/>
        <v>3.3843000531196594</v>
      </c>
      <c r="R3" s="13"/>
      <c r="U3" s="1" t="s">
        <v>24</v>
      </c>
      <c r="V3" s="1">
        <v>275</v>
      </c>
      <c r="W3" s="1">
        <v>5</v>
      </c>
      <c r="X3">
        <v>5.1800001412630081E-2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275</v>
      </c>
      <c r="F4" s="1">
        <v>5</v>
      </c>
      <c r="G4" s="1">
        <v>3</v>
      </c>
      <c r="H4" s="1">
        <v>360</v>
      </c>
      <c r="I4">
        <v>1.8811999559402466</v>
      </c>
      <c r="J4">
        <v>1.8825000524520874</v>
      </c>
      <c r="K4">
        <v>1.8662999868392944</v>
      </c>
      <c r="L4" s="1">
        <f t="shared" si="1"/>
        <v>1.8766666650772095</v>
      </c>
      <c r="M4" s="1">
        <f t="shared" si="2"/>
        <v>9.0013096825612617E-3</v>
      </c>
      <c r="N4" s="1">
        <f t="shared" si="3"/>
        <v>0.47964350036509718</v>
      </c>
      <c r="O4" s="1">
        <f t="shared" si="4"/>
        <v>8.1023576001371111E-5</v>
      </c>
      <c r="P4" s="1">
        <f t="shared" si="5"/>
        <v>5.1969085682859297E-3</v>
      </c>
      <c r="Q4" s="1">
        <f t="shared" si="0"/>
        <v>1.8200333317120869</v>
      </c>
      <c r="R4" s="13"/>
      <c r="U4" s="1" t="s">
        <v>24</v>
      </c>
      <c r="V4" s="1">
        <v>275</v>
      </c>
      <c r="W4" s="1">
        <v>5</v>
      </c>
      <c r="X4">
        <v>5.3500000387430191E-2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275</v>
      </c>
      <c r="F5" s="1">
        <v>5</v>
      </c>
      <c r="G5" s="1">
        <v>3</v>
      </c>
      <c r="H5" s="1">
        <v>360</v>
      </c>
      <c r="I5">
        <v>0.78680002689361572</v>
      </c>
      <c r="J5">
        <v>0.78390002250671387</v>
      </c>
      <c r="K5">
        <v>0.79989999532699585</v>
      </c>
      <c r="L5" s="1">
        <f t="shared" si="1"/>
        <v>0.79020001490910852</v>
      </c>
      <c r="M5" s="1">
        <f t="shared" si="2"/>
        <v>8.5246537432063074E-3</v>
      </c>
      <c r="N5" s="1">
        <f t="shared" si="3"/>
        <v>1.0787969605628067</v>
      </c>
      <c r="O5" s="1">
        <f t="shared" si="4"/>
        <v>7.2669721441561322E-5</v>
      </c>
      <c r="P5" s="1">
        <f t="shared" si="5"/>
        <v>4.9217111333885125E-3</v>
      </c>
      <c r="Q5" s="1">
        <f t="shared" si="0"/>
        <v>0.73356668154398608</v>
      </c>
      <c r="R5" s="13"/>
      <c r="U5" s="1" t="s">
        <v>24</v>
      </c>
      <c r="V5" s="1">
        <v>275</v>
      </c>
      <c r="W5" s="1">
        <v>5</v>
      </c>
      <c r="X5">
        <v>5.5900000035762787E-2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275</v>
      </c>
      <c r="F6" s="1">
        <v>5</v>
      </c>
      <c r="G6" s="1">
        <v>3</v>
      </c>
      <c r="H6" s="1">
        <v>360</v>
      </c>
      <c r="I6">
        <v>0.72229999303817749</v>
      </c>
      <c r="J6">
        <v>0.71810001134872437</v>
      </c>
      <c r="K6">
        <v>0.71969997882843018</v>
      </c>
      <c r="L6" s="1">
        <f t="shared" si="1"/>
        <v>0.72003332773844397</v>
      </c>
      <c r="M6" s="1">
        <f t="shared" si="2"/>
        <v>2.1197411799063915E-3</v>
      </c>
      <c r="N6" s="1">
        <f t="shared" si="3"/>
        <v>0.29439487010473481</v>
      </c>
      <c r="O6" s="1">
        <f t="shared" si="4"/>
        <v>4.49330266979094E-6</v>
      </c>
      <c r="P6" s="1">
        <f t="shared" si="5"/>
        <v>1.2238331408312901E-3</v>
      </c>
      <c r="Q6" s="1">
        <f t="shared" si="0"/>
        <v>0.66339999437332153</v>
      </c>
      <c r="R6" s="13"/>
      <c r="U6" s="1" t="s">
        <v>24</v>
      </c>
      <c r="V6" s="1">
        <v>275</v>
      </c>
      <c r="W6" s="1">
        <v>5</v>
      </c>
      <c r="X6">
        <v>5.7799998670816422E-2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275</v>
      </c>
      <c r="F7" s="1">
        <v>5</v>
      </c>
      <c r="G7" s="1">
        <v>3</v>
      </c>
      <c r="H7" s="1">
        <v>360</v>
      </c>
      <c r="I7">
        <v>1.4462000131607056</v>
      </c>
      <c r="J7">
        <v>1.4615000486373901</v>
      </c>
      <c r="K7">
        <v>1.1627999544143677</v>
      </c>
      <c r="L7" s="1">
        <f t="shared" si="1"/>
        <v>1.3568333387374878</v>
      </c>
      <c r="M7" s="1">
        <f t="shared" si="2"/>
        <v>0.16821188556493169</v>
      </c>
      <c r="N7" s="1">
        <f t="shared" si="3"/>
        <v>12.397387413950945</v>
      </c>
      <c r="O7" s="1">
        <f t="shared" si="4"/>
        <v>2.8295238445309678E-2</v>
      </c>
      <c r="P7" s="1">
        <f t="shared" si="5"/>
        <v>9.7117177411807837E-2</v>
      </c>
      <c r="Q7" s="1">
        <f t="shared" si="0"/>
        <v>1.3002000053723652</v>
      </c>
      <c r="R7" s="13" t="s">
        <v>25</v>
      </c>
      <c r="U7" s="1" t="s">
        <v>24</v>
      </c>
      <c r="V7" s="1">
        <v>275</v>
      </c>
      <c r="W7" s="1">
        <v>5</v>
      </c>
      <c r="X7">
        <v>6.6500000655651093E-2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275</v>
      </c>
      <c r="F8" s="1">
        <v>5</v>
      </c>
      <c r="G8" s="1">
        <v>3</v>
      </c>
      <c r="H8" s="1">
        <v>360</v>
      </c>
      <c r="I8">
        <v>1.0777000188827515</v>
      </c>
      <c r="J8">
        <v>1.0649000406265259</v>
      </c>
      <c r="K8">
        <v>1.0642999410629272</v>
      </c>
      <c r="L8" s="1">
        <f t="shared" si="1"/>
        <v>1.0689666668574016</v>
      </c>
      <c r="M8" s="1">
        <f t="shared" si="2"/>
        <v>7.5692541290784173E-3</v>
      </c>
      <c r="N8" s="1">
        <f t="shared" si="3"/>
        <v>0.70809075378663267</v>
      </c>
      <c r="O8" s="1">
        <f t="shared" si="4"/>
        <v>5.729360807057067E-5</v>
      </c>
      <c r="P8" s="1">
        <f t="shared" si="5"/>
        <v>4.3701109089881104E-3</v>
      </c>
      <c r="Q8" s="1">
        <f t="shared" si="0"/>
        <v>1.0123333334922791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275</v>
      </c>
      <c r="F9" s="1">
        <v>5</v>
      </c>
      <c r="G9" s="1">
        <v>3</v>
      </c>
      <c r="H9" s="1">
        <v>360</v>
      </c>
      <c r="I9">
        <v>1.5628000497817993</v>
      </c>
      <c r="J9">
        <v>1.5678999423980713</v>
      </c>
      <c r="K9">
        <v>1.5759999752044678</v>
      </c>
      <c r="L9" s="1">
        <f t="shared" si="1"/>
        <v>1.5688999891281128</v>
      </c>
      <c r="M9" s="1">
        <f t="shared" si="2"/>
        <v>6.6565439897669342E-3</v>
      </c>
      <c r="N9" s="1">
        <f t="shared" si="3"/>
        <v>0.42428096347085742</v>
      </c>
      <c r="O9" s="1">
        <f t="shared" si="4"/>
        <v>4.4309577887702289E-5</v>
      </c>
      <c r="P9" s="1">
        <f t="shared" si="5"/>
        <v>3.8431574643645254E-3</v>
      </c>
      <c r="Q9" s="1">
        <f t="shared" si="0"/>
        <v>1.5122666557629902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275</v>
      </c>
      <c r="F10" s="1">
        <v>5</v>
      </c>
      <c r="G10" s="1">
        <v>3</v>
      </c>
      <c r="H10" s="1">
        <v>360</v>
      </c>
      <c r="I10">
        <v>3.3801000118255615</v>
      </c>
      <c r="J10">
        <v>3.3108999729156494</v>
      </c>
      <c r="K10">
        <v>3.3320000171661377</v>
      </c>
      <c r="L10" s="1">
        <f t="shared" si="1"/>
        <v>3.3410000006357827</v>
      </c>
      <c r="M10" s="1">
        <f t="shared" si="2"/>
        <v>3.5467042773873213E-2</v>
      </c>
      <c r="N10" s="1">
        <f t="shared" si="3"/>
        <v>1.0615696727663555</v>
      </c>
      <c r="O10" s="1">
        <f t="shared" si="4"/>
        <v>1.2579111231237523E-3</v>
      </c>
      <c r="P10" s="1">
        <f t="shared" si="5"/>
        <v>2.0476906692855672E-2</v>
      </c>
      <c r="Q10" s="1">
        <f t="shared" si="0"/>
        <v>3.2843666672706604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275</v>
      </c>
      <c r="F11" s="1">
        <v>5</v>
      </c>
      <c r="G11" s="1">
        <v>3</v>
      </c>
      <c r="H11" s="1">
        <v>360</v>
      </c>
      <c r="I11">
        <v>1.2556999921798706</v>
      </c>
      <c r="J11">
        <v>1.2578999996185303</v>
      </c>
      <c r="K11">
        <v>1.2624000310897827</v>
      </c>
      <c r="L11" s="1">
        <f t="shared" si="1"/>
        <v>1.2586666742960613</v>
      </c>
      <c r="M11" s="1">
        <f t="shared" si="2"/>
        <v>3.4151827029398328E-3</v>
      </c>
      <c r="N11" s="1">
        <f t="shared" si="3"/>
        <v>0.27133336988125578</v>
      </c>
      <c r="O11" s="1">
        <f t="shared" si="4"/>
        <v>1.1663472894459421E-5</v>
      </c>
      <c r="P11" s="1">
        <f t="shared" si="5"/>
        <v>1.9717566528740663E-3</v>
      </c>
      <c r="Q11" s="1">
        <f t="shared" si="0"/>
        <v>1.2020333409309387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275</v>
      </c>
      <c r="F12" s="1">
        <v>5</v>
      </c>
      <c r="G12" s="1">
        <v>3</v>
      </c>
      <c r="H12" s="1">
        <v>360</v>
      </c>
      <c r="I12">
        <v>1.5702999830245972</v>
      </c>
      <c r="J12">
        <v>1.575700044631958</v>
      </c>
      <c r="K12">
        <v>1.5608999729156494</v>
      </c>
      <c r="L12" s="1">
        <f t="shared" si="1"/>
        <v>1.5689666668574016</v>
      </c>
      <c r="M12" s="1">
        <f t="shared" si="2"/>
        <v>7.489581410415962E-3</v>
      </c>
      <c r="N12" s="1">
        <f t="shared" si="3"/>
        <v>0.47735758627794134</v>
      </c>
      <c r="O12" s="1">
        <f t="shared" si="4"/>
        <v>5.6093829703248353E-5</v>
      </c>
      <c r="P12" s="1">
        <f t="shared" si="5"/>
        <v>4.3241118434212732E-3</v>
      </c>
      <c r="Q12" s="1">
        <f t="shared" si="0"/>
        <v>1.5123333334922791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275</v>
      </c>
      <c r="F13" s="1">
        <v>5</v>
      </c>
      <c r="G13" s="1">
        <v>3</v>
      </c>
      <c r="H13" s="1">
        <v>360</v>
      </c>
      <c r="I13">
        <v>1.6754000186920166</v>
      </c>
      <c r="J13">
        <v>1.6914999485015869</v>
      </c>
      <c r="K13">
        <v>1.6792999505996704</v>
      </c>
      <c r="L13" s="1">
        <f t="shared" si="1"/>
        <v>1.6820666392644246</v>
      </c>
      <c r="M13" s="1">
        <f t="shared" si="2"/>
        <v>8.3989796757720728E-3</v>
      </c>
      <c r="N13" s="1">
        <f t="shared" si="3"/>
        <v>0.49932502552009389</v>
      </c>
      <c r="O13" s="1">
        <f t="shared" si="4"/>
        <v>7.0542859594032364E-5</v>
      </c>
      <c r="P13" s="1">
        <f t="shared" si="5"/>
        <v>4.8491531767252023E-3</v>
      </c>
      <c r="Q13" s="1">
        <f t="shared" si="0"/>
        <v>1.625433305899302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275</v>
      </c>
      <c r="F14" s="1">
        <v>5</v>
      </c>
      <c r="G14" s="1">
        <v>3</v>
      </c>
      <c r="H14" s="1">
        <v>360</v>
      </c>
      <c r="I14">
        <v>1.197700023651123</v>
      </c>
      <c r="J14">
        <v>1.1794999837875366</v>
      </c>
      <c r="K14">
        <v>1.1819000244140625</v>
      </c>
      <c r="L14" s="1">
        <f t="shared" si="1"/>
        <v>1.1863666772842407</v>
      </c>
      <c r="M14" s="1">
        <f t="shared" si="2"/>
        <v>9.8880535827855047E-3</v>
      </c>
      <c r="N14" s="1">
        <f t="shared" si="3"/>
        <v>0.83347364454138606</v>
      </c>
      <c r="O14" s="1">
        <f t="shared" si="4"/>
        <v>9.7773603656037267E-5</v>
      </c>
      <c r="P14" s="1">
        <f t="shared" si="5"/>
        <v>5.7088703977826553E-3</v>
      </c>
      <c r="Q14" s="1">
        <f t="shared" si="0"/>
        <v>1.1297333439191182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275</v>
      </c>
      <c r="F15" s="1">
        <v>5</v>
      </c>
      <c r="G15" s="1">
        <v>3</v>
      </c>
      <c r="H15" s="1">
        <v>360</v>
      </c>
      <c r="I15">
        <v>2.7083001136779785</v>
      </c>
      <c r="J15">
        <v>2.7070999145507813</v>
      </c>
      <c r="K15">
        <v>2.6819999217987061</v>
      </c>
      <c r="L15" s="1">
        <f t="shared" si="1"/>
        <v>2.6991333166758218</v>
      </c>
      <c r="M15" s="1">
        <f t="shared" si="2"/>
        <v>1.4850085336374903E-2</v>
      </c>
      <c r="N15" s="1">
        <f t="shared" si="3"/>
        <v>0.55017976491297804</v>
      </c>
      <c r="O15" s="1">
        <f t="shared" si="4"/>
        <v>2.205250344976169E-4</v>
      </c>
      <c r="P15" s="1">
        <f t="shared" si="5"/>
        <v>8.5737007664449649E-3</v>
      </c>
      <c r="Q15" s="1">
        <f t="shared" si="0"/>
        <v>2.6424999833106995</v>
      </c>
      <c r="R15" s="13"/>
      <c r="U15" s="1" t="s">
        <v>28</v>
      </c>
      <c r="V15" s="1">
        <v>275</v>
      </c>
      <c r="W15" s="1">
        <v>5</v>
      </c>
      <c r="X15">
        <f>'[2]275'!$B$2</f>
        <v>4.36E-2</v>
      </c>
      <c r="Y15" s="1"/>
      <c r="Z15" s="4">
        <f>AVERAGE(X15:X23)</f>
        <v>5.3733333333333327E-2</v>
      </c>
      <c r="AA15" s="1">
        <f>STDEV(X15:X23)</f>
        <v>7.0954210586828452E-3</v>
      </c>
      <c r="AB15" s="1">
        <f>AA15/Z15 * 100</f>
        <v>13.204877900774528</v>
      </c>
      <c r="AC15" s="1">
        <f>VAR(X15:X23)</f>
        <v>5.0344999999999993E-5</v>
      </c>
      <c r="AD15" s="1">
        <f>COUNT(X15:X23)</f>
        <v>9</v>
      </c>
      <c r="AE15" s="1">
        <f>AA15/SQRT(AD15)</f>
        <v>2.3651403528942819E-3</v>
      </c>
      <c r="AF15" s="1">
        <f>$Z$15+3*$AA$15</f>
        <v>7.5019596509381864E-2</v>
      </c>
      <c r="AG15" s="1">
        <f>$Z$15+10*$AA$15</f>
        <v>0.12468754392016178</v>
      </c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275</v>
      </c>
      <c r="F16" s="1">
        <v>5</v>
      </c>
      <c r="G16" s="1">
        <v>3</v>
      </c>
      <c r="H16" s="1">
        <v>360</v>
      </c>
      <c r="I16">
        <v>1.9988000392913818</v>
      </c>
      <c r="J16">
        <v>1.9904999732971191</v>
      </c>
      <c r="K16">
        <v>1.9718999862670898</v>
      </c>
      <c r="L16" s="1">
        <f t="shared" si="1"/>
        <v>1.987066666285197</v>
      </c>
      <c r="M16" s="1">
        <f t="shared" si="2"/>
        <v>1.3774756293888316E-2</v>
      </c>
      <c r="N16" s="1">
        <f t="shared" si="3"/>
        <v>0.69322064164259256</v>
      </c>
      <c r="O16" s="1">
        <f t="shared" si="4"/>
        <v>1.8974391095601578E-4</v>
      </c>
      <c r="P16" s="1">
        <f t="shared" si="5"/>
        <v>7.9528592542979105E-3</v>
      </c>
      <c r="Q16" s="1">
        <f t="shared" si="0"/>
        <v>1.9304333329200745</v>
      </c>
      <c r="R16" s="13"/>
      <c r="U16" s="1" t="s">
        <v>28</v>
      </c>
      <c r="V16" s="1">
        <v>275</v>
      </c>
      <c r="W16" s="1">
        <v>5</v>
      </c>
      <c r="X16">
        <f>'[2]275'!$C$2</f>
        <v>4.5499999999999999E-2</v>
      </c>
      <c r="Y16" s="1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275</v>
      </c>
      <c r="F17" s="1">
        <v>5</v>
      </c>
      <c r="G17" s="1">
        <v>3</v>
      </c>
      <c r="H17" s="1">
        <v>360</v>
      </c>
      <c r="I17">
        <v>0.39460000395774841</v>
      </c>
      <c r="J17">
        <v>0.39539998769760132</v>
      </c>
      <c r="K17">
        <v>0.3919999897480011</v>
      </c>
      <c r="L17" s="1">
        <f t="shared" si="1"/>
        <v>0.39399999380111694</v>
      </c>
      <c r="M17" s="1">
        <f t="shared" si="2"/>
        <v>1.7776404741586852E-3</v>
      </c>
      <c r="N17" s="1">
        <f t="shared" si="3"/>
        <v>0.45117779241793632</v>
      </c>
      <c r="O17" s="1">
        <f t="shared" si="4"/>
        <v>3.1600056553671152E-6</v>
      </c>
      <c r="P17" s="1">
        <f t="shared" si="5"/>
        <v>1.026321206277891E-3</v>
      </c>
      <c r="Q17" s="1">
        <f t="shared" si="0"/>
        <v>0.33736666043599445</v>
      </c>
      <c r="R17" s="13"/>
      <c r="U17" s="1" t="s">
        <v>28</v>
      </c>
      <c r="V17" s="1">
        <v>275</v>
      </c>
      <c r="W17" s="1">
        <v>5</v>
      </c>
      <c r="X17">
        <f>'[2]275'!$D$2</f>
        <v>4.53E-2</v>
      </c>
      <c r="Y17" s="1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275</v>
      </c>
      <c r="F18" s="1">
        <v>5</v>
      </c>
      <c r="G18" s="1">
        <v>3</v>
      </c>
      <c r="H18" s="1">
        <v>360</v>
      </c>
      <c r="I18">
        <v>0.64960002899169922</v>
      </c>
      <c r="J18">
        <v>0.64869999885559082</v>
      </c>
      <c r="K18">
        <v>0.6500999927520752</v>
      </c>
      <c r="L18" s="1">
        <f t="shared" si="1"/>
        <v>0.64946667353312171</v>
      </c>
      <c r="M18" s="1">
        <f t="shared" si="2"/>
        <v>7.0945999626313109E-4</v>
      </c>
      <c r="N18" s="1">
        <f t="shared" si="3"/>
        <v>0.10923732120135489</v>
      </c>
      <c r="O18" s="1">
        <f t="shared" si="4"/>
        <v>5.0333348629768204E-7</v>
      </c>
      <c r="P18" s="1">
        <f t="shared" si="5"/>
        <v>4.0960691982178967E-4</v>
      </c>
      <c r="Q18" s="1">
        <f t="shared" si="0"/>
        <v>0.59283334016799927</v>
      </c>
      <c r="R18" s="13"/>
      <c r="U18" s="1" t="s">
        <v>28</v>
      </c>
      <c r="V18" s="1">
        <v>275</v>
      </c>
      <c r="W18" s="1">
        <v>5</v>
      </c>
      <c r="X18">
        <f>'[2]275'!$H$5</f>
        <v>5.96E-2</v>
      </c>
      <c r="Y18" s="1"/>
    </row>
    <row r="19" spans="1:33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275</v>
      </c>
      <c r="F19" s="15">
        <v>5</v>
      </c>
      <c r="G19" s="15">
        <v>3</v>
      </c>
      <c r="H19" s="15">
        <v>360</v>
      </c>
      <c r="I19" s="24">
        <v>1.0690000057220459</v>
      </c>
      <c r="J19" s="24">
        <v>1.0571000576019287</v>
      </c>
      <c r="K19" s="24">
        <v>1.0600999593734741</v>
      </c>
      <c r="L19" s="15">
        <f t="shared" si="1"/>
        <v>1.0620666742324829</v>
      </c>
      <c r="M19" s="15">
        <f t="shared" si="2"/>
        <v>6.18895522829618E-3</v>
      </c>
      <c r="N19" s="15">
        <f t="shared" si="3"/>
        <v>0.58272756112686741</v>
      </c>
      <c r="O19" s="15">
        <f t="shared" si="4"/>
        <v>3.8303166817854617E-5</v>
      </c>
      <c r="P19" s="15">
        <f t="shared" si="5"/>
        <v>3.5731949670593415E-3</v>
      </c>
      <c r="Q19" s="15">
        <f t="shared" si="0"/>
        <v>1.0054333408673604</v>
      </c>
      <c r="R19" s="16"/>
      <c r="U19" s="1" t="s">
        <v>28</v>
      </c>
      <c r="V19" s="1">
        <v>275</v>
      </c>
      <c r="W19" s="1">
        <v>5</v>
      </c>
      <c r="X19">
        <f>'[2]275'!$I$5</f>
        <v>6.3399999999999998E-2</v>
      </c>
      <c r="Y19" s="1"/>
    </row>
    <row r="20" spans="1:33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275</v>
      </c>
      <c r="F20" s="10">
        <v>5</v>
      </c>
      <c r="G20" s="10"/>
      <c r="H20" s="10">
        <v>340</v>
      </c>
      <c r="I20" s="10">
        <f>'[2]275'!E4</f>
        <v>0.1482</v>
      </c>
      <c r="J20" s="10">
        <f>'[2]275'!F4</f>
        <v>0.13070000000000001</v>
      </c>
      <c r="K20" s="10">
        <f>'[2]275'!G4</f>
        <v>0.13159999999999999</v>
      </c>
      <c r="L20" s="10">
        <f t="shared" si="1"/>
        <v>0.13683333333333333</v>
      </c>
      <c r="M20" s="10">
        <f t="shared" si="2"/>
        <v>9.8541023606076514E-3</v>
      </c>
      <c r="N20" s="10">
        <f t="shared" si="3"/>
        <v>7.2015364389337284</v>
      </c>
      <c r="O20" s="10">
        <f t="shared" si="4"/>
        <v>9.7103333333333275E-5</v>
      </c>
      <c r="P20" s="10">
        <f t="shared" si="5"/>
        <v>5.6892686505189546E-3</v>
      </c>
      <c r="Q20" s="10">
        <f t="shared" ref="Q20:Q55" si="6">L20-$Z$2</f>
        <v>8.0199999968210867E-2</v>
      </c>
      <c r="R20" s="11"/>
      <c r="U20" s="1" t="s">
        <v>28</v>
      </c>
      <c r="V20" s="1">
        <v>275</v>
      </c>
      <c r="W20" s="1">
        <v>5</v>
      </c>
      <c r="X20">
        <f>'[2]275'!$J$5</f>
        <v>5.7200000000000001E-2</v>
      </c>
      <c r="Y20" s="1"/>
    </row>
    <row r="21" spans="1:33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275</v>
      </c>
      <c r="F21" s="1">
        <v>5</v>
      </c>
      <c r="G21" s="1"/>
      <c r="H21" s="1">
        <v>340</v>
      </c>
      <c r="I21" s="1">
        <f>'[2]275'!E5</f>
        <v>0.58389999999999997</v>
      </c>
      <c r="J21" s="1">
        <f>'[2]275'!F5</f>
        <v>0.4758</v>
      </c>
      <c r="K21" s="1">
        <f>'[2]275'!G5</f>
        <v>0.59499999999999997</v>
      </c>
      <c r="L21" s="1">
        <f t="shared" si="1"/>
        <v>0.55156666666666665</v>
      </c>
      <c r="M21" s="1">
        <f t="shared" si="2"/>
        <v>6.5850158187610544E-2</v>
      </c>
      <c r="N21" s="1">
        <f t="shared" si="3"/>
        <v>11.9387486893595</v>
      </c>
      <c r="O21" s="1">
        <f t="shared" si="4"/>
        <v>4.3362433333333315E-3</v>
      </c>
      <c r="P21" s="1">
        <f t="shared" si="5"/>
        <v>3.8018606555796391E-2</v>
      </c>
      <c r="Q21" s="1">
        <f t="shared" si="6"/>
        <v>0.49493333330154415</v>
      </c>
      <c r="R21" s="13" t="s">
        <v>29</v>
      </c>
      <c r="U21" s="1" t="s">
        <v>28</v>
      </c>
      <c r="V21" s="1">
        <v>275</v>
      </c>
      <c r="W21" s="1">
        <v>5</v>
      </c>
      <c r="X21">
        <f>'[2]275'!$K$5</f>
        <v>5.62E-2</v>
      </c>
      <c r="Y21" s="1"/>
    </row>
    <row r="22" spans="1:33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275</v>
      </c>
      <c r="F22" s="1">
        <v>5</v>
      </c>
      <c r="G22" s="1"/>
      <c r="H22" s="1">
        <v>340</v>
      </c>
      <c r="I22" s="1">
        <f>'[2]275'!H4</f>
        <v>0.22850000000000001</v>
      </c>
      <c r="J22" s="1">
        <f>'[2]275'!I4</f>
        <v>0.22509999999999999</v>
      </c>
      <c r="K22" s="1">
        <f>'[2]275'!J4</f>
        <v>0.2293</v>
      </c>
      <c r="L22" s="1">
        <f t="shared" si="1"/>
        <v>0.22763333333333335</v>
      </c>
      <c r="M22" s="1">
        <f t="shared" si="2"/>
        <v>2.2300971578237037E-3</v>
      </c>
      <c r="N22" s="1">
        <f t="shared" si="3"/>
        <v>0.97968831065618833</v>
      </c>
      <c r="O22" s="1">
        <f t="shared" si="4"/>
        <v>4.9733333333333608E-6</v>
      </c>
      <c r="P22" s="1">
        <f t="shared" si="5"/>
        <v>1.2875471943885348E-3</v>
      </c>
      <c r="Q22" s="1">
        <f t="shared" si="6"/>
        <v>0.17099999996821089</v>
      </c>
      <c r="R22" s="13"/>
      <c r="U22" s="1" t="s">
        <v>28</v>
      </c>
      <c r="V22" s="1">
        <v>275</v>
      </c>
      <c r="W22" s="1">
        <v>5</v>
      </c>
      <c r="X22">
        <f>'[2]275'!$L$5</f>
        <v>5.57E-2</v>
      </c>
      <c r="Y22" s="1"/>
    </row>
    <row r="23" spans="1:33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275</v>
      </c>
      <c r="F23" s="1">
        <v>5</v>
      </c>
      <c r="G23" s="1"/>
      <c r="H23" s="1">
        <v>340</v>
      </c>
      <c r="I23" s="1">
        <f>'[2]275'!K4</f>
        <v>0.16969999999999999</v>
      </c>
      <c r="J23" s="1">
        <f>'[2]275'!L4</f>
        <v>0.16980000000000001</v>
      </c>
      <c r="K23" s="1">
        <f>'[2]275'!M4</f>
        <v>0.16889999999999999</v>
      </c>
      <c r="L23" s="1">
        <f t="shared" si="1"/>
        <v>0.16946666666666665</v>
      </c>
      <c r="M23" s="1">
        <f t="shared" si="2"/>
        <v>4.9328828623162763E-4</v>
      </c>
      <c r="N23" s="1">
        <f t="shared" si="3"/>
        <v>0.29108278101787632</v>
      </c>
      <c r="O23" s="1">
        <f t="shared" si="4"/>
        <v>2.4333333333333617E-7</v>
      </c>
      <c r="P23" s="1">
        <f t="shared" si="5"/>
        <v>2.8480012484391942E-4</v>
      </c>
      <c r="Q23" s="1">
        <f t="shared" si="6"/>
        <v>0.11283333330154419</v>
      </c>
      <c r="R23" s="13"/>
      <c r="U23" s="1" t="s">
        <v>28</v>
      </c>
      <c r="V23" s="1">
        <v>275</v>
      </c>
      <c r="W23" s="1">
        <v>5</v>
      </c>
      <c r="X23">
        <f>'[2]275'!$M$5</f>
        <v>5.7099999999999998E-2</v>
      </c>
      <c r="Y23" s="1"/>
    </row>
    <row r="24" spans="1:33" ht="15.75" thickBot="1" x14ac:dyDescent="0.3">
      <c r="A24" s="14">
        <v>0</v>
      </c>
      <c r="B24" s="15">
        <v>100</v>
      </c>
      <c r="C24" s="15" t="s">
        <v>27</v>
      </c>
      <c r="D24" s="15" t="s">
        <v>28</v>
      </c>
      <c r="E24" s="15">
        <v>275</v>
      </c>
      <c r="F24" s="15">
        <v>5</v>
      </c>
      <c r="G24" s="15"/>
      <c r="H24" s="15">
        <v>340</v>
      </c>
      <c r="I24" s="15">
        <f>'[2]275'!B5</f>
        <v>0.36770000000000003</v>
      </c>
      <c r="J24" s="15">
        <f>'[2]275'!C5</f>
        <v>0.37159999999999999</v>
      </c>
      <c r="K24" s="15">
        <f>'[2]275'!D5</f>
        <v>0.37890000000000001</v>
      </c>
      <c r="L24" s="15">
        <f t="shared" si="1"/>
        <v>0.37273333333333336</v>
      </c>
      <c r="M24" s="15">
        <f t="shared" si="2"/>
        <v>5.6853613195058505E-3</v>
      </c>
      <c r="N24" s="15">
        <f t="shared" si="3"/>
        <v>1.5253160399318146</v>
      </c>
      <c r="O24" s="15">
        <f t="shared" si="4"/>
        <v>3.2323333333333302E-5</v>
      </c>
      <c r="P24" s="15">
        <f t="shared" si="5"/>
        <v>3.282444888256989E-3</v>
      </c>
      <c r="Q24" s="15">
        <f t="shared" si="6"/>
        <v>0.31609999996821087</v>
      </c>
      <c r="R24" s="16"/>
    </row>
    <row r="25" spans="1:33" x14ac:dyDescent="0.25">
      <c r="A25" s="9">
        <v>10</v>
      </c>
      <c r="B25" s="10">
        <v>60</v>
      </c>
      <c r="C25" s="10" t="s">
        <v>27</v>
      </c>
      <c r="D25" s="10" t="s">
        <v>28</v>
      </c>
      <c r="E25" s="10">
        <v>275</v>
      </c>
      <c r="F25" s="10">
        <v>5</v>
      </c>
      <c r="G25" s="10">
        <v>3</v>
      </c>
      <c r="H25" s="10">
        <v>360</v>
      </c>
      <c r="I25" s="10">
        <f>'[1]Magellan Sheet 1 (4)'!B3</f>
        <v>1.2658</v>
      </c>
      <c r="J25" s="10">
        <f>'[1]Magellan Sheet 1 (4)'!C3</f>
        <v>1.28</v>
      </c>
      <c r="K25" s="10">
        <f>'[1]Magellan Sheet 1 (4)'!D3</f>
        <v>1.2998000000000001</v>
      </c>
      <c r="L25" s="10">
        <f t="shared" si="1"/>
        <v>1.2818666666666667</v>
      </c>
      <c r="M25" s="10">
        <f t="shared" si="2"/>
        <v>1.7076689765095982E-2</v>
      </c>
      <c r="N25" s="10">
        <f t="shared" si="3"/>
        <v>1.3321736346808806</v>
      </c>
      <c r="O25" s="10">
        <f t="shared" si="4"/>
        <v>2.9161333333333389E-4</v>
      </c>
      <c r="P25" s="10">
        <f t="shared" si="5"/>
        <v>9.8592314327458925E-3</v>
      </c>
      <c r="Q25" s="10">
        <f t="shared" si="6"/>
        <v>1.2252333333015442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1" t="s">
        <v>28</v>
      </c>
      <c r="E26" s="1">
        <v>275</v>
      </c>
      <c r="F26" s="1">
        <v>5</v>
      </c>
      <c r="G26" s="1">
        <v>3</v>
      </c>
      <c r="H26" s="1">
        <v>360</v>
      </c>
      <c r="I26" s="1">
        <f>'[1]Magellan Sheet 1 (4)'!B4</f>
        <v>0.57830000000000004</v>
      </c>
      <c r="J26" s="1">
        <f>'[1]Magellan Sheet 1 (4)'!C4</f>
        <v>0.5756</v>
      </c>
      <c r="K26" s="1">
        <f>'[1]Magellan Sheet 1 (4)'!D4</f>
        <v>0.59230000000000005</v>
      </c>
      <c r="L26" s="1">
        <f t="shared" si="1"/>
        <v>0.58206666666666673</v>
      </c>
      <c r="M26" s="1">
        <f t="shared" si="2"/>
        <v>8.9645598516231509E-3</v>
      </c>
      <c r="N26" s="1">
        <f t="shared" si="3"/>
        <v>1.5401259623679675</v>
      </c>
      <c r="O26" s="1">
        <f t="shared" si="4"/>
        <v>8.0363333333333689E-5</v>
      </c>
      <c r="P26" s="1">
        <f t="shared" si="5"/>
        <v>5.1756910435011381E-3</v>
      </c>
      <c r="Q26" s="1">
        <f t="shared" si="6"/>
        <v>0.52543333330154429</v>
      </c>
      <c r="R26" s="13"/>
      <c r="U26" s="1" t="s">
        <v>28</v>
      </c>
      <c r="V26" s="1">
        <v>275</v>
      </c>
      <c r="W26" s="1">
        <v>5</v>
      </c>
      <c r="X26">
        <f>'[1]Magellan Sheet 1 (4)'!$B$2</f>
        <v>4.4299999999999999E-2</v>
      </c>
      <c r="Y26" s="1"/>
      <c r="Z26" s="4">
        <f>AVERAGE(X26:X28)</f>
        <v>4.5533333333333335E-2</v>
      </c>
      <c r="AA26" s="1">
        <f>STDEV(X26:X28)</f>
        <v>2.1361959960016167E-3</v>
      </c>
      <c r="AB26" s="1">
        <f>AA26/Z26 * 100</f>
        <v>4.6914992591543561</v>
      </c>
      <c r="AC26" s="1">
        <f>VAR(X26:X28)</f>
        <v>4.5633333333333385E-6</v>
      </c>
      <c r="AD26" s="1">
        <f>COUNT(X26:X28)</f>
        <v>3</v>
      </c>
      <c r="AE26" s="1">
        <f>AA26/SQRT(AD26)</f>
        <v>1.2333333333333341E-3</v>
      </c>
      <c r="AF26" s="1">
        <f>$Z$26+3*$AA$26</f>
        <v>5.1941921321338187E-2</v>
      </c>
      <c r="AG26" s="1">
        <f>$Z$26+10*$AA$26</f>
        <v>6.6895293293349506E-2</v>
      </c>
    </row>
    <row r="27" spans="1:33" x14ac:dyDescent="0.25">
      <c r="A27" s="12">
        <v>10</v>
      </c>
      <c r="B27" s="1">
        <v>70</v>
      </c>
      <c r="C27" s="1" t="s">
        <v>23</v>
      </c>
      <c r="D27" s="1" t="s">
        <v>28</v>
      </c>
      <c r="E27" s="1">
        <v>275</v>
      </c>
      <c r="F27" s="1">
        <v>5</v>
      </c>
      <c r="G27" s="1">
        <v>3</v>
      </c>
      <c r="H27" s="1">
        <v>360</v>
      </c>
      <c r="I27" s="1">
        <f>'[1]Magellan Sheet 1 (4)'!B5</f>
        <v>1.5943000000000001</v>
      </c>
      <c r="J27" s="1">
        <f>'[1]Magellan Sheet 1 (4)'!C5</f>
        <v>1.6073999999999999</v>
      </c>
      <c r="K27" s="1">
        <f>'[1]Magellan Sheet 1 (4)'!D5</f>
        <v>1.6447000000000001</v>
      </c>
      <c r="L27" s="1">
        <f t="shared" si="1"/>
        <v>1.6154666666666666</v>
      </c>
      <c r="M27" s="1">
        <f t="shared" si="2"/>
        <v>2.6150398339859646E-2</v>
      </c>
      <c r="N27" s="1">
        <f t="shared" si="3"/>
        <v>1.618751960621883</v>
      </c>
      <c r="O27" s="1">
        <f t="shared" si="4"/>
        <v>6.8384333333333419E-4</v>
      </c>
      <c r="P27" s="1">
        <f t="shared" si="5"/>
        <v>1.509793952093391E-2</v>
      </c>
      <c r="Q27" s="1">
        <f t="shared" si="6"/>
        <v>1.5588333333015441</v>
      </c>
      <c r="R27" s="13"/>
      <c r="U27" s="1" t="s">
        <v>28</v>
      </c>
      <c r="V27" s="1">
        <v>275</v>
      </c>
      <c r="W27" s="1">
        <v>5</v>
      </c>
      <c r="X27">
        <f>'[1]Magellan Sheet 1 (4)'!$C$2</f>
        <v>4.8000000000000001E-2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1" t="s">
        <v>28</v>
      </c>
      <c r="E28" s="1">
        <v>275</v>
      </c>
      <c r="F28" s="1">
        <v>5</v>
      </c>
      <c r="G28" s="1">
        <v>3</v>
      </c>
      <c r="H28" s="1">
        <v>360</v>
      </c>
      <c r="I28" s="1">
        <f>'[1]Magellan Sheet 1 (4)'!B6</f>
        <v>0.375</v>
      </c>
      <c r="J28" s="1">
        <f>'[1]Magellan Sheet 1 (4)'!C6</f>
        <v>0.37880000000000003</v>
      </c>
      <c r="K28" s="1">
        <f>'[1]Magellan Sheet 1 (4)'!D6</f>
        <v>0.376</v>
      </c>
      <c r="L28" s="1">
        <f t="shared" si="1"/>
        <v>0.37659999999999999</v>
      </c>
      <c r="M28" s="1">
        <f t="shared" si="2"/>
        <v>1.9697715603592351E-3</v>
      </c>
      <c r="N28" s="1">
        <f t="shared" si="3"/>
        <v>0.52304077545385963</v>
      </c>
      <c r="O28" s="1">
        <f t="shared" si="4"/>
        <v>3.880000000000056E-6</v>
      </c>
      <c r="P28" s="1">
        <f t="shared" si="5"/>
        <v>1.1372481406154737E-3</v>
      </c>
      <c r="Q28" s="1">
        <f t="shared" si="6"/>
        <v>0.31996666663487749</v>
      </c>
      <c r="R28" s="13"/>
      <c r="U28" s="1" t="s">
        <v>28</v>
      </c>
      <c r="V28" s="1">
        <v>275</v>
      </c>
      <c r="W28" s="1">
        <v>5</v>
      </c>
      <c r="X28">
        <f>'[1]Magellan Sheet 1 (4)'!$D$2</f>
        <v>4.4299999999999999E-2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1" t="s">
        <v>28</v>
      </c>
      <c r="E29" s="1">
        <v>275</v>
      </c>
      <c r="F29" s="1">
        <v>5</v>
      </c>
      <c r="G29" s="1">
        <v>3</v>
      </c>
      <c r="H29" s="1">
        <v>360</v>
      </c>
      <c r="I29" s="1">
        <f>'[1]Magellan Sheet 1 (4)'!B7</f>
        <v>0.41670000000000001</v>
      </c>
      <c r="J29" s="1">
        <f>'[1]Magellan Sheet 1 (4)'!C7</f>
        <v>0.43330000000000002</v>
      </c>
      <c r="K29" s="1">
        <f>'[1]Magellan Sheet 1 (4)'!D7</f>
        <v>0.42580000000000001</v>
      </c>
      <c r="L29" s="1">
        <f t="shared" si="1"/>
        <v>0.42526666666666668</v>
      </c>
      <c r="M29" s="1">
        <f t="shared" si="2"/>
        <v>8.3128414716830343E-3</v>
      </c>
      <c r="N29" s="1">
        <f t="shared" si="3"/>
        <v>1.9547361980756468</v>
      </c>
      <c r="O29" s="1">
        <f t="shared" si="4"/>
        <v>6.9103333333333353E-5</v>
      </c>
      <c r="P29" s="1">
        <f t="shared" si="5"/>
        <v>4.7994212614068847E-3</v>
      </c>
      <c r="Q29" s="1">
        <f t="shared" si="6"/>
        <v>0.36863333330154419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1" t="s">
        <v>28</v>
      </c>
      <c r="E30" s="1">
        <v>275</v>
      </c>
      <c r="F30" s="1">
        <v>5</v>
      </c>
      <c r="G30" s="1">
        <v>3</v>
      </c>
      <c r="H30" s="1">
        <v>360</v>
      </c>
      <c r="I30" s="1">
        <f>'[1]Magellan Sheet 1 (4)'!B8</f>
        <v>0.51929999999999998</v>
      </c>
      <c r="J30" s="1">
        <f>'[1]Magellan Sheet 1 (4)'!C8</f>
        <v>0.53310000000000002</v>
      </c>
      <c r="K30" s="1">
        <f>'[1]Magellan Sheet 1 (4)'!D8</f>
        <v>0.53400000000000003</v>
      </c>
      <c r="L30" s="1">
        <f t="shared" si="1"/>
        <v>0.52880000000000005</v>
      </c>
      <c r="M30" s="1">
        <f t="shared" si="2"/>
        <v>8.2395388220458301E-3</v>
      </c>
      <c r="N30" s="1">
        <f t="shared" si="3"/>
        <v>1.5581578710374111</v>
      </c>
      <c r="O30" s="1">
        <f t="shared" si="4"/>
        <v>6.7890000000000395E-5</v>
      </c>
      <c r="P30" s="1">
        <f t="shared" si="5"/>
        <v>4.7570999569065322E-3</v>
      </c>
      <c r="Q30" s="1">
        <f t="shared" si="6"/>
        <v>0.47216666663487755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1" t="s">
        <v>28</v>
      </c>
      <c r="E31" s="1">
        <v>275</v>
      </c>
      <c r="F31" s="1">
        <v>5</v>
      </c>
      <c r="G31" s="1">
        <v>3</v>
      </c>
      <c r="H31" s="1">
        <v>360</v>
      </c>
      <c r="I31" s="1">
        <f>'[1]Magellan Sheet 1 (4)'!B9</f>
        <v>0.85450000000000004</v>
      </c>
      <c r="J31" s="1">
        <f>'[1]Magellan Sheet 1 (4)'!C9</f>
        <v>0.86129999999999995</v>
      </c>
      <c r="K31" s="1">
        <f>'[1]Magellan Sheet 1 (4)'!D9</f>
        <v>0.86470000000000002</v>
      </c>
      <c r="L31" s="1">
        <f t="shared" si="1"/>
        <v>0.86016666666666663</v>
      </c>
      <c r="M31" s="1">
        <f t="shared" si="2"/>
        <v>5.1935857876166036E-3</v>
      </c>
      <c r="N31" s="1">
        <f t="shared" si="3"/>
        <v>0.60378831090291851</v>
      </c>
      <c r="O31" s="1">
        <f t="shared" si="4"/>
        <v>2.6973333333333179E-5</v>
      </c>
      <c r="P31" s="1">
        <f t="shared" si="5"/>
        <v>2.9985181525398609E-3</v>
      </c>
      <c r="Q31" s="1">
        <f t="shared" si="6"/>
        <v>0.80353333330154419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1" t="s">
        <v>28</v>
      </c>
      <c r="E32" s="1">
        <v>275</v>
      </c>
      <c r="F32" s="1">
        <v>5</v>
      </c>
      <c r="G32" s="1">
        <v>3</v>
      </c>
      <c r="H32" s="1">
        <v>360</v>
      </c>
      <c r="I32" s="1">
        <f>'[1]Magellan Sheet 1 (4)'!E2</f>
        <v>0.32429999999999998</v>
      </c>
      <c r="J32" s="1">
        <f>'[1]Magellan Sheet 1 (4)'!F2</f>
        <v>0.32929999999999998</v>
      </c>
      <c r="K32" s="1">
        <f>'[1]Magellan Sheet 1 (4)'!G2</f>
        <v>0.28489999999999999</v>
      </c>
      <c r="L32" s="1">
        <f t="shared" si="1"/>
        <v>0.3128333333333333</v>
      </c>
      <c r="M32" s="1">
        <f t="shared" si="2"/>
        <v>2.4319813595776864E-2</v>
      </c>
      <c r="N32" s="1">
        <f t="shared" si="3"/>
        <v>7.7740480327470012</v>
      </c>
      <c r="O32" s="1">
        <f t="shared" si="4"/>
        <v>5.9145333333333319E-4</v>
      </c>
      <c r="P32" s="1">
        <f t="shared" si="5"/>
        <v>1.4041050926163295E-2</v>
      </c>
      <c r="Q32" s="1">
        <f t="shared" si="6"/>
        <v>0.2561999999682108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1" t="s">
        <v>28</v>
      </c>
      <c r="E33" s="1">
        <v>275</v>
      </c>
      <c r="F33" s="1">
        <v>5</v>
      </c>
      <c r="G33" s="1">
        <v>3</v>
      </c>
      <c r="H33" s="1">
        <v>360</v>
      </c>
      <c r="I33" s="1">
        <f>'[1]Magellan Sheet 1 (4)'!E3</f>
        <v>0.72660000000000002</v>
      </c>
      <c r="J33" s="1">
        <f>'[1]Magellan Sheet 1 (4)'!F3</f>
        <v>0.72809999999999997</v>
      </c>
      <c r="K33" s="1">
        <f>'[1]Magellan Sheet 1 (4)'!G3</f>
        <v>0.73499999999999999</v>
      </c>
      <c r="L33" s="1">
        <f t="shared" si="1"/>
        <v>0.72989999999999988</v>
      </c>
      <c r="M33" s="1">
        <f t="shared" si="2"/>
        <v>4.4799553569204132E-3</v>
      </c>
      <c r="N33" s="1">
        <f t="shared" si="3"/>
        <v>0.61377659363206116</v>
      </c>
      <c r="O33" s="1">
        <f t="shared" si="4"/>
        <v>2.0069999999999908E-5</v>
      </c>
      <c r="P33" s="1">
        <f t="shared" si="5"/>
        <v>2.5865034312755066E-3</v>
      </c>
      <c r="Q33" s="1">
        <f t="shared" si="6"/>
        <v>0.67326666663487744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1" t="s">
        <v>28</v>
      </c>
      <c r="E34" s="1">
        <v>275</v>
      </c>
      <c r="F34" s="1">
        <v>5</v>
      </c>
      <c r="G34" s="1">
        <v>3</v>
      </c>
      <c r="H34" s="1">
        <v>360</v>
      </c>
      <c r="I34" s="1">
        <f>'[1]Magellan Sheet 1 (4)'!E4</f>
        <v>1.0483</v>
      </c>
      <c r="J34" s="1">
        <f>'[1]Magellan Sheet 1 (4)'!F4</f>
        <v>1.0740000000000001</v>
      </c>
      <c r="K34" s="1">
        <f>'[1]Magellan Sheet 1 (4)'!G4</f>
        <v>1.0597000000000001</v>
      </c>
      <c r="L34" s="1">
        <f t="shared" si="1"/>
        <v>1.0606666666666669</v>
      </c>
      <c r="M34" s="1">
        <f t="shared" si="2"/>
        <v>1.287724090530786E-2</v>
      </c>
      <c r="N34" s="1">
        <f t="shared" si="3"/>
        <v>1.2140704813300933</v>
      </c>
      <c r="O34" s="1">
        <f t="shared" si="4"/>
        <v>1.65823333333334E-4</v>
      </c>
      <c r="P34" s="1">
        <f t="shared" si="5"/>
        <v>7.4346785030991536E-3</v>
      </c>
      <c r="Q34" s="1">
        <f t="shared" si="6"/>
        <v>1.0040333333015443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1" t="s">
        <v>28</v>
      </c>
      <c r="E35" s="1">
        <v>275</v>
      </c>
      <c r="F35" s="1">
        <v>5</v>
      </c>
      <c r="G35" s="1">
        <v>3</v>
      </c>
      <c r="H35" s="1">
        <v>360</v>
      </c>
      <c r="I35" s="1">
        <f>'[1]Magellan Sheet 1 (4)'!E5</f>
        <v>1.1243000000000001</v>
      </c>
      <c r="J35" s="1">
        <f>'[1]Magellan Sheet 1 (4)'!F5</f>
        <v>1.1238999999999999</v>
      </c>
      <c r="K35" s="1">
        <f>'[1]Magellan Sheet 1 (4)'!G5</f>
        <v>1.1308</v>
      </c>
      <c r="L35" s="1">
        <f t="shared" si="1"/>
        <v>1.1263333333333332</v>
      </c>
      <c r="M35" s="1">
        <f t="shared" si="2"/>
        <v>3.8734136537857075E-3</v>
      </c>
      <c r="N35" s="1">
        <f t="shared" si="3"/>
        <v>0.34389585561873703</v>
      </c>
      <c r="O35" s="1">
        <f t="shared" si="4"/>
        <v>1.5003333333333544E-5</v>
      </c>
      <c r="P35" s="1">
        <f t="shared" si="5"/>
        <v>2.2363164156959502E-3</v>
      </c>
      <c r="Q35" s="1">
        <f t="shared" si="6"/>
        <v>1.0696999999682106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1" t="s">
        <v>28</v>
      </c>
      <c r="E36" s="1">
        <v>275</v>
      </c>
      <c r="F36" s="1">
        <v>5</v>
      </c>
      <c r="G36" s="1">
        <v>3</v>
      </c>
      <c r="H36" s="1">
        <v>360</v>
      </c>
      <c r="I36" s="1">
        <f>'[1]Magellan Sheet 1 (4)'!E6</f>
        <v>0.77990000000000004</v>
      </c>
      <c r="J36" s="1">
        <f>'[1]Magellan Sheet 1 (4)'!F6</f>
        <v>0.80430000000000001</v>
      </c>
      <c r="K36" s="1">
        <f>'[1]Magellan Sheet 1 (4)'!G6</f>
        <v>0.78520000000000001</v>
      </c>
      <c r="L36" s="1">
        <f t="shared" si="1"/>
        <v>0.78980000000000006</v>
      </c>
      <c r="M36" s="1">
        <f t="shared" si="2"/>
        <v>1.2833939379629304E-2</v>
      </c>
      <c r="N36" s="1">
        <f t="shared" si="3"/>
        <v>1.6249606710090281</v>
      </c>
      <c r="O36" s="1">
        <f t="shared" si="4"/>
        <v>1.647099999999998E-4</v>
      </c>
      <c r="P36" s="1">
        <f t="shared" si="5"/>
        <v>7.409678355592318E-3</v>
      </c>
      <c r="Q36" s="1">
        <f t="shared" si="6"/>
        <v>0.73316666663487762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1" t="s">
        <v>28</v>
      </c>
      <c r="E37" s="1">
        <v>275</v>
      </c>
      <c r="F37" s="1">
        <v>5</v>
      </c>
      <c r="G37" s="1">
        <v>3</v>
      </c>
      <c r="H37" s="1">
        <v>360</v>
      </c>
      <c r="I37" s="1">
        <f>'[1]Magellan Sheet 1 (4)'!E7</f>
        <v>0.54079999999999995</v>
      </c>
      <c r="J37" s="1">
        <f>'[1]Magellan Sheet 1 (4)'!F7</f>
        <v>0.51900000000000002</v>
      </c>
      <c r="K37" s="1">
        <f>'[1]Magellan Sheet 1 (4)'!G7</f>
        <v>0.49199999999999999</v>
      </c>
      <c r="L37" s="1">
        <f t="shared" si="1"/>
        <v>0.51726666666666665</v>
      </c>
      <c r="M37" s="1">
        <f t="shared" si="2"/>
        <v>2.4446131254931371E-2</v>
      </c>
      <c r="N37" s="1">
        <f t="shared" si="3"/>
        <v>4.7260209927048669</v>
      </c>
      <c r="O37" s="1">
        <f t="shared" si="4"/>
        <v>5.9761333333333238E-4</v>
      </c>
      <c r="P37" s="1">
        <f t="shared" si="5"/>
        <v>1.4113980460679552E-2</v>
      </c>
      <c r="Q37" s="1">
        <f t="shared" si="6"/>
        <v>0.46063333330154416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1" t="s">
        <v>28</v>
      </c>
      <c r="E38" s="1">
        <v>275</v>
      </c>
      <c r="F38" s="1">
        <v>5</v>
      </c>
      <c r="G38" s="1">
        <v>3</v>
      </c>
      <c r="H38" s="1">
        <v>360</v>
      </c>
      <c r="I38" s="1">
        <f>'[1]Magellan Sheet 1 (4)'!E8</f>
        <v>0.49299999999999999</v>
      </c>
      <c r="J38" s="1">
        <f>'[1]Magellan Sheet 1 (4)'!F8</f>
        <v>0.49959999999999999</v>
      </c>
      <c r="K38" s="1">
        <f>'[1]Magellan Sheet 1 (4)'!G8</f>
        <v>0.49959999999999999</v>
      </c>
      <c r="L38" s="1">
        <f t="shared" si="1"/>
        <v>0.49740000000000001</v>
      </c>
      <c r="M38" s="1">
        <f t="shared" si="2"/>
        <v>3.8105117766515273E-3</v>
      </c>
      <c r="N38" s="1">
        <f t="shared" si="3"/>
        <v>0.76608600254353176</v>
      </c>
      <c r="O38" s="1">
        <f t="shared" si="4"/>
        <v>1.451999999999998E-5</v>
      </c>
      <c r="P38" s="1">
        <f t="shared" si="5"/>
        <v>2.1999999999999984E-3</v>
      </c>
      <c r="Q38" s="1">
        <f t="shared" si="6"/>
        <v>0.44076666663487751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1" t="s">
        <v>28</v>
      </c>
      <c r="E39" s="1">
        <v>275</v>
      </c>
      <c r="F39" s="1">
        <v>5</v>
      </c>
      <c r="G39" s="1">
        <v>3</v>
      </c>
      <c r="H39" s="1">
        <v>360</v>
      </c>
      <c r="I39" s="1">
        <f>'[1]Magellan Sheet 1 (4)'!H2</f>
        <v>0.92989999999999995</v>
      </c>
      <c r="J39" s="1">
        <f>'[1]Magellan Sheet 1 (4)'!I2</f>
        <v>0.92030000000000001</v>
      </c>
      <c r="K39" s="1">
        <f>'[1]Magellan Sheet 1 (4)'!J2</f>
        <v>0.93669999999999998</v>
      </c>
      <c r="L39" s="1">
        <f t="shared" si="1"/>
        <v>0.92896666666666672</v>
      </c>
      <c r="M39" s="1">
        <f t="shared" si="2"/>
        <v>8.2397410962561837E-3</v>
      </c>
      <c r="N39" s="1">
        <f t="shared" si="3"/>
        <v>0.88697919870711373</v>
      </c>
      <c r="O39" s="1">
        <f t="shared" si="4"/>
        <v>6.7893333333333045E-5</v>
      </c>
      <c r="P39" s="1">
        <f t="shared" si="5"/>
        <v>4.7572167399763301E-3</v>
      </c>
      <c r="Q39" s="1">
        <f t="shared" si="6"/>
        <v>0.87233333330154428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1" t="s">
        <v>28</v>
      </c>
      <c r="E40" s="1">
        <v>275</v>
      </c>
      <c r="F40" s="1">
        <v>5</v>
      </c>
      <c r="G40" s="1">
        <v>3</v>
      </c>
      <c r="H40" s="1">
        <v>360</v>
      </c>
      <c r="I40" s="1">
        <f>'[1]Magellan Sheet 1 (4)'!H3</f>
        <v>0.64780000000000004</v>
      </c>
      <c r="J40" s="1">
        <f>'[1]Magellan Sheet 1 (4)'!I3</f>
        <v>0.65559999999999996</v>
      </c>
      <c r="K40" s="1">
        <f>'[1]Magellan Sheet 1 (4)'!J3</f>
        <v>0.65290000000000004</v>
      </c>
      <c r="L40" s="1">
        <f t="shared" si="1"/>
        <v>0.65210000000000001</v>
      </c>
      <c r="M40" s="1">
        <f t="shared" si="2"/>
        <v>3.9610604640676348E-3</v>
      </c>
      <c r="N40" s="1">
        <f t="shared" si="3"/>
        <v>0.60743144672099902</v>
      </c>
      <c r="O40" s="1">
        <f t="shared" si="4"/>
        <v>1.5689999999999709E-5</v>
      </c>
      <c r="P40" s="1">
        <f t="shared" si="5"/>
        <v>2.2869193252058329E-3</v>
      </c>
      <c r="Q40" s="1">
        <f t="shared" si="6"/>
        <v>0.59546666663487757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1" t="s">
        <v>28</v>
      </c>
      <c r="E41" s="1">
        <v>275</v>
      </c>
      <c r="F41" s="1">
        <v>5</v>
      </c>
      <c r="G41" s="1">
        <v>3</v>
      </c>
      <c r="H41" s="1">
        <v>360</v>
      </c>
      <c r="I41" s="1">
        <f>'[1]Magellan Sheet 1 (4)'!H4</f>
        <v>1.0788</v>
      </c>
      <c r="J41" s="1">
        <f>'[1]Magellan Sheet 1 (4)'!I4</f>
        <v>1.0866</v>
      </c>
      <c r="K41" s="1">
        <f>'[1]Magellan Sheet 1 (4)'!J4</f>
        <v>1.0864</v>
      </c>
      <c r="L41" s="1">
        <f t="shared" si="1"/>
        <v>1.0839333333333334</v>
      </c>
      <c r="M41" s="1">
        <f t="shared" si="2"/>
        <v>4.4467216388406339E-3</v>
      </c>
      <c r="N41" s="1">
        <f t="shared" si="3"/>
        <v>0.41023940330038439</v>
      </c>
      <c r="O41" s="1">
        <f t="shared" si="4"/>
        <v>1.9773333333333536E-5</v>
      </c>
      <c r="P41" s="1">
        <f t="shared" si="5"/>
        <v>2.5673159351959737E-3</v>
      </c>
      <c r="Q41" s="1">
        <f t="shared" si="6"/>
        <v>1.0272999999682109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1" t="s">
        <v>28</v>
      </c>
      <c r="E42" s="1">
        <v>275</v>
      </c>
      <c r="F42" s="1">
        <v>5</v>
      </c>
      <c r="G42" s="1">
        <v>3</v>
      </c>
      <c r="H42" s="1">
        <v>360</v>
      </c>
      <c r="I42" s="1">
        <f>'[1]Magellan Sheet 1 (4)'!H5</f>
        <v>0.4516</v>
      </c>
      <c r="J42" s="1">
        <f>'[1]Magellan Sheet 1 (4)'!I5</f>
        <v>0.4733</v>
      </c>
      <c r="K42" s="1">
        <f>'[1]Magellan Sheet 1 (4)'!J5</f>
        <v>0.45290000000000002</v>
      </c>
      <c r="L42" s="1">
        <f t="shared" si="1"/>
        <v>0.45926666666666671</v>
      </c>
      <c r="M42" s="1">
        <f t="shared" si="2"/>
        <v>1.2170592973776304E-2</v>
      </c>
      <c r="N42" s="1">
        <f t="shared" si="3"/>
        <v>2.6500057280685807</v>
      </c>
      <c r="O42" s="1">
        <f t="shared" si="4"/>
        <v>1.4812333333333314E-4</v>
      </c>
      <c r="P42" s="1">
        <f t="shared" si="5"/>
        <v>7.026695129607117E-3</v>
      </c>
      <c r="Q42" s="1">
        <f t="shared" si="6"/>
        <v>0.40263333330154422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1" t="s">
        <v>28</v>
      </c>
      <c r="E43" s="1">
        <v>275</v>
      </c>
      <c r="F43" s="1">
        <v>5</v>
      </c>
      <c r="G43" s="1">
        <v>3</v>
      </c>
      <c r="H43" s="1">
        <v>360</v>
      </c>
      <c r="I43" s="1">
        <f>'[1]Magellan Sheet 1 (4)'!H6</f>
        <v>1.5276000000000001</v>
      </c>
      <c r="J43" s="1">
        <f>'[1]Magellan Sheet 1 (4)'!I6</f>
        <v>1.5013000000000001</v>
      </c>
      <c r="K43" s="1">
        <f>'[1]Magellan Sheet 1 (4)'!J6</f>
        <v>1.5044</v>
      </c>
      <c r="L43" s="1">
        <f t="shared" si="1"/>
        <v>1.5111000000000001</v>
      </c>
      <c r="M43" s="1">
        <f t="shared" si="2"/>
        <v>1.4373239022572492E-2</v>
      </c>
      <c r="N43" s="1">
        <f t="shared" si="3"/>
        <v>0.95117722338511623</v>
      </c>
      <c r="O43" s="1">
        <f t="shared" si="4"/>
        <v>2.0659000000000066E-4</v>
      </c>
      <c r="P43" s="1">
        <f t="shared" si="5"/>
        <v>8.2983934188090615E-3</v>
      </c>
      <c r="Q43" s="1">
        <f t="shared" si="6"/>
        <v>1.4544666666348776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1" t="s">
        <v>28</v>
      </c>
      <c r="E44" s="1">
        <v>275</v>
      </c>
      <c r="F44" s="1">
        <v>5</v>
      </c>
      <c r="G44" s="1">
        <v>3</v>
      </c>
      <c r="H44" s="1">
        <v>360</v>
      </c>
      <c r="I44" s="1">
        <f>'[1]Magellan Sheet 1 (4)'!H7</f>
        <v>0.47889999999999999</v>
      </c>
      <c r="J44" s="1">
        <f>'[1]Magellan Sheet 1 (4)'!I7</f>
        <v>0.47139999999999999</v>
      </c>
      <c r="K44" s="1">
        <f>'[1]Magellan Sheet 1 (4)'!J7</f>
        <v>0.47220000000000001</v>
      </c>
      <c r="L44" s="1">
        <f t="shared" si="1"/>
        <v>0.47416666666666663</v>
      </c>
      <c r="M44" s="1">
        <f t="shared" si="2"/>
        <v>4.1186567389542581E-3</v>
      </c>
      <c r="N44" s="1">
        <f t="shared" si="3"/>
        <v>0.86860950557910555</v>
      </c>
      <c r="O44" s="1">
        <f t="shared" si="4"/>
        <v>1.6963333333333321E-5</v>
      </c>
      <c r="P44" s="1">
        <f t="shared" si="5"/>
        <v>2.3779075769349073E-3</v>
      </c>
      <c r="Q44" s="1">
        <f t="shared" si="6"/>
        <v>0.41753333330154413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1" t="s">
        <v>28</v>
      </c>
      <c r="E45" s="1">
        <v>275</v>
      </c>
      <c r="F45" s="1">
        <v>5</v>
      </c>
      <c r="G45" s="1">
        <v>3</v>
      </c>
      <c r="H45" s="1">
        <v>360</v>
      </c>
      <c r="I45" s="1">
        <f>'[1]Magellan Sheet 1 (4)'!H8</f>
        <v>0.83530000000000004</v>
      </c>
      <c r="J45" s="1">
        <f>'[1]Magellan Sheet 1 (4)'!I8</f>
        <v>0.84909999999999997</v>
      </c>
      <c r="K45" s="1">
        <f>'[1]Magellan Sheet 1 (4)'!J8</f>
        <v>0.85070000000000001</v>
      </c>
      <c r="L45" s="1">
        <f t="shared" si="1"/>
        <v>0.8450333333333333</v>
      </c>
      <c r="M45" s="1">
        <f t="shared" si="2"/>
        <v>8.4671915847778501E-3</v>
      </c>
      <c r="N45" s="1">
        <f t="shared" si="3"/>
        <v>1.001994980645085</v>
      </c>
      <c r="O45" s="1">
        <f t="shared" si="4"/>
        <v>7.1693333333332852E-5</v>
      </c>
      <c r="P45" s="1">
        <f t="shared" si="5"/>
        <v>4.888535340751626E-3</v>
      </c>
      <c r="Q45" s="1">
        <f t="shared" si="6"/>
        <v>0.78839999996821086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1" t="s">
        <v>28</v>
      </c>
      <c r="E46" s="1">
        <v>275</v>
      </c>
      <c r="F46" s="1">
        <v>5</v>
      </c>
      <c r="G46" s="1">
        <v>3</v>
      </c>
      <c r="H46" s="1">
        <v>360</v>
      </c>
      <c r="I46" s="1">
        <f>'[1]Magellan Sheet 1 (4)'!K2</f>
        <v>0.74750000000000005</v>
      </c>
      <c r="J46" s="1">
        <f>'[1]Magellan Sheet 1 (4)'!L2</f>
        <v>0.77459999999999996</v>
      </c>
      <c r="K46" s="1">
        <f>'[1]Magellan Sheet 1 (4)'!M2</f>
        <v>0.76259999999999994</v>
      </c>
      <c r="L46" s="1">
        <f t="shared" si="1"/>
        <v>0.76156666666666661</v>
      </c>
      <c r="M46" s="1">
        <f t="shared" si="2"/>
        <v>1.3579518891821313E-2</v>
      </c>
      <c r="N46" s="1">
        <f t="shared" si="3"/>
        <v>1.7831031065550813</v>
      </c>
      <c r="O46" s="1">
        <f t="shared" si="4"/>
        <v>1.8440333333333194E-4</v>
      </c>
      <c r="P46" s="1">
        <f t="shared" si="5"/>
        <v>7.8401388876586445E-3</v>
      </c>
      <c r="Q46" s="1">
        <f t="shared" si="6"/>
        <v>0.70493333330154417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1" t="s">
        <v>28</v>
      </c>
      <c r="E47" s="1">
        <v>275</v>
      </c>
      <c r="F47" s="1">
        <v>5</v>
      </c>
      <c r="G47" s="1">
        <v>3</v>
      </c>
      <c r="H47" s="1">
        <v>360</v>
      </c>
      <c r="I47" s="1">
        <f>'[1]Magellan Sheet 1 (4)'!K3</f>
        <v>0.3327</v>
      </c>
      <c r="J47" s="1">
        <f>'[1]Magellan Sheet 1 (4)'!L3</f>
        <v>0.32600000000000001</v>
      </c>
      <c r="K47" s="1">
        <f>'[1]Magellan Sheet 1 (4)'!M3</f>
        <v>0.33069999999999999</v>
      </c>
      <c r="L47" s="1">
        <f t="shared" si="1"/>
        <v>0.32980000000000004</v>
      </c>
      <c r="M47" s="1">
        <f t="shared" si="2"/>
        <v>3.4394767043839586E-3</v>
      </c>
      <c r="N47" s="1">
        <f t="shared" si="3"/>
        <v>1.0428977272237592</v>
      </c>
      <c r="O47" s="1">
        <f t="shared" si="4"/>
        <v>1.1829999999999938E-5</v>
      </c>
      <c r="P47" s="1">
        <f t="shared" si="5"/>
        <v>1.9857828011475257E-3</v>
      </c>
      <c r="Q47" s="1">
        <f t="shared" si="6"/>
        <v>0.27316666663487754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1" t="s">
        <v>28</v>
      </c>
      <c r="E48" s="1">
        <v>275</v>
      </c>
      <c r="F48" s="1">
        <v>5</v>
      </c>
      <c r="G48" s="1">
        <v>3</v>
      </c>
      <c r="H48" s="1">
        <v>360</v>
      </c>
      <c r="I48" s="1">
        <f>'[1]Magellan Sheet 1 (4)'!K4</f>
        <v>0.44180000000000003</v>
      </c>
      <c r="J48" s="1">
        <f>'[1]Magellan Sheet 1 (4)'!L4</f>
        <v>0.44319999999999998</v>
      </c>
      <c r="K48" s="1">
        <f>'[1]Magellan Sheet 1 (4)'!M4</f>
        <v>0.44590000000000002</v>
      </c>
      <c r="L48" s="1">
        <f t="shared" si="1"/>
        <v>0.44363333333333332</v>
      </c>
      <c r="M48" s="1">
        <f t="shared" si="2"/>
        <v>2.084066537645412E-3</v>
      </c>
      <c r="N48" s="1">
        <f t="shared" si="3"/>
        <v>0.4697723054276231</v>
      </c>
      <c r="O48" s="1">
        <f t="shared" si="4"/>
        <v>4.3433333333333347E-6</v>
      </c>
      <c r="P48" s="1">
        <f t="shared" si="5"/>
        <v>1.2032363765186701E-3</v>
      </c>
      <c r="Q48" s="1">
        <f t="shared" si="6"/>
        <v>0.38699999996821083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1" t="s">
        <v>28</v>
      </c>
      <c r="E49" s="1">
        <v>275</v>
      </c>
      <c r="F49" s="1">
        <v>5</v>
      </c>
      <c r="G49" s="1">
        <v>3</v>
      </c>
      <c r="H49" s="1">
        <v>360</v>
      </c>
      <c r="I49" s="1">
        <f>'[1]Magellan Sheet 1 (4)'!K5</f>
        <v>0.4501</v>
      </c>
      <c r="J49" s="1">
        <f>'[1]Magellan Sheet 1 (4)'!L5</f>
        <v>0.4481</v>
      </c>
      <c r="K49" s="1">
        <f>'[1]Magellan Sheet 1 (4)'!M5</f>
        <v>0.45200000000000001</v>
      </c>
      <c r="L49" s="1">
        <f t="shared" si="1"/>
        <v>0.45006666666666667</v>
      </c>
      <c r="M49" s="1">
        <f t="shared" si="2"/>
        <v>1.9502136635080173E-3</v>
      </c>
      <c r="N49" s="1">
        <f t="shared" si="3"/>
        <v>0.43331661905821744</v>
      </c>
      <c r="O49" s="1">
        <f t="shared" si="4"/>
        <v>3.8033333333333619E-6</v>
      </c>
      <c r="P49" s="1">
        <f t="shared" si="5"/>
        <v>1.1259563836036402E-3</v>
      </c>
      <c r="Q49" s="1">
        <f t="shared" si="6"/>
        <v>0.39343333330154417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1" t="s">
        <v>28</v>
      </c>
      <c r="E50" s="1">
        <v>275</v>
      </c>
      <c r="F50" s="1">
        <v>5</v>
      </c>
      <c r="G50" s="1">
        <v>3</v>
      </c>
      <c r="H50" s="1">
        <v>360</v>
      </c>
      <c r="I50" s="1">
        <f>'[1]Magellan Sheet 1 (4)'!K6</f>
        <v>0.37840000000000001</v>
      </c>
      <c r="J50" s="1">
        <f>'[1]Magellan Sheet 1 (4)'!L6</f>
        <v>0.371</v>
      </c>
      <c r="K50" s="1">
        <f>'[1]Magellan Sheet 1 (4)'!M6</f>
        <v>0.371</v>
      </c>
      <c r="L50" s="1">
        <f t="shared" si="1"/>
        <v>0.37346666666666667</v>
      </c>
      <c r="M50" s="1">
        <f t="shared" si="2"/>
        <v>4.2723919920032412E-3</v>
      </c>
      <c r="N50" s="1">
        <f t="shared" si="3"/>
        <v>1.1439821470911926</v>
      </c>
      <c r="O50" s="1">
        <f t="shared" si="4"/>
        <v>1.8253333333333422E-5</v>
      </c>
      <c r="P50" s="1">
        <f t="shared" si="5"/>
        <v>2.466666666666673E-3</v>
      </c>
      <c r="Q50" s="1">
        <f t="shared" si="6"/>
        <v>0.31683333330154417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1" t="s">
        <v>28</v>
      </c>
      <c r="E51" s="1">
        <v>275</v>
      </c>
      <c r="F51" s="1">
        <v>5</v>
      </c>
      <c r="G51" s="1">
        <v>3</v>
      </c>
      <c r="H51" s="1">
        <v>360</v>
      </c>
      <c r="I51" s="1">
        <f>'[1]Magellan Sheet 1 (4)'!K7</f>
        <v>0.74399999999999999</v>
      </c>
      <c r="J51" s="1">
        <f>'[1]Magellan Sheet 1 (4)'!L7</f>
        <v>0.72729999999999995</v>
      </c>
      <c r="K51" s="1">
        <f>'[1]Magellan Sheet 1 (4)'!M7</f>
        <v>0.72529999999999994</v>
      </c>
      <c r="L51" s="1">
        <f t="shared" si="1"/>
        <v>0.73219999999999985</v>
      </c>
      <c r="M51" s="1">
        <f t="shared" si="2"/>
        <v>1.026791117998206E-2</v>
      </c>
      <c r="N51" s="1">
        <f t="shared" si="3"/>
        <v>1.4023369543815982</v>
      </c>
      <c r="O51" s="1">
        <f t="shared" si="4"/>
        <v>1.0543000000000058E-4</v>
      </c>
      <c r="P51" s="1">
        <f t="shared" si="5"/>
        <v>5.9281812837778105E-3</v>
      </c>
      <c r="Q51" s="1">
        <f t="shared" si="6"/>
        <v>0.67556666663487741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1" t="s">
        <v>28</v>
      </c>
      <c r="E52" s="1">
        <v>275</v>
      </c>
      <c r="F52" s="1">
        <v>5</v>
      </c>
      <c r="G52" s="1">
        <v>3</v>
      </c>
      <c r="H52" s="1">
        <v>360</v>
      </c>
      <c r="I52" s="1">
        <f>'[1]Magellan Sheet 1 (4)'!K8</f>
        <v>0.5665</v>
      </c>
      <c r="J52" s="1">
        <f>'[1]Magellan Sheet 1 (4)'!L8</f>
        <v>0.60509999999999997</v>
      </c>
      <c r="K52" s="1">
        <f>'[1]Magellan Sheet 1 (4)'!M8</f>
        <v>0.60009999999999997</v>
      </c>
      <c r="L52" s="1">
        <f t="shared" si="1"/>
        <v>0.59056666666666668</v>
      </c>
      <c r="M52" s="1">
        <f t="shared" si="2"/>
        <v>2.0991744409013094E-2</v>
      </c>
      <c r="N52" s="1">
        <f t="shared" si="3"/>
        <v>3.5545088461386958</v>
      </c>
      <c r="O52" s="1">
        <f t="shared" si="4"/>
        <v>4.406533333333325E-4</v>
      </c>
      <c r="P52" s="1">
        <f t="shared" si="5"/>
        <v>1.2119589285303533E-2</v>
      </c>
      <c r="Q52" s="1">
        <f t="shared" si="6"/>
        <v>0.53393333330154424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1" t="s">
        <v>28</v>
      </c>
      <c r="E53" s="1">
        <v>275</v>
      </c>
      <c r="F53" s="1">
        <v>5</v>
      </c>
      <c r="G53" s="1">
        <v>3</v>
      </c>
      <c r="H53" s="1">
        <v>360</v>
      </c>
      <c r="I53" s="1">
        <f>'[1]Magellan Sheet 1 (4)'!$E$9</f>
        <v>0.27160000000000001</v>
      </c>
      <c r="J53" s="1">
        <f>'[1]Magellan Sheet 1 (4)'!$F$9</f>
        <v>0.26169999999999999</v>
      </c>
      <c r="K53" s="1">
        <f>'[1]Magellan Sheet 1 (4)'!$H$9</f>
        <v>0.26250000000000001</v>
      </c>
      <c r="L53" s="1">
        <f t="shared" si="1"/>
        <v>0.26526666666666671</v>
      </c>
      <c r="M53" s="1">
        <f t="shared" si="2"/>
        <v>5.4993939059984958E-3</v>
      </c>
      <c r="N53" s="1">
        <f t="shared" si="3"/>
        <v>2.0731567878858366</v>
      </c>
      <c r="O53" s="1">
        <f t="shared" si="4"/>
        <v>3.0243333333333397E-5</v>
      </c>
      <c r="P53" s="1">
        <f t="shared" si="5"/>
        <v>3.1750765520080194E-3</v>
      </c>
      <c r="Q53" s="1">
        <f t="shared" si="6"/>
        <v>0.20863333330154424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1" t="s">
        <v>28</v>
      </c>
      <c r="E54" s="1">
        <v>275</v>
      </c>
      <c r="F54" s="1">
        <v>5</v>
      </c>
      <c r="G54" s="1">
        <v>3</v>
      </c>
      <c r="H54" s="1">
        <v>360</v>
      </c>
      <c r="I54" s="1">
        <f>'[1]Magellan Sheet 1 (4)'!$I$9</f>
        <v>0.59619999999999995</v>
      </c>
      <c r="J54" s="1">
        <f>'[1]Magellan Sheet 1 (4)'!$J$9</f>
        <v>0.60840000000000005</v>
      </c>
      <c r="K54" s="1">
        <f>'[1]Magellan Sheet 1 (4)'!$K$9</f>
        <v>0.60770000000000002</v>
      </c>
      <c r="L54" s="1">
        <f t="shared" si="1"/>
        <v>0.60409999999999997</v>
      </c>
      <c r="M54" s="1">
        <f t="shared" si="2"/>
        <v>6.8505474233816277E-3</v>
      </c>
      <c r="N54" s="1">
        <f t="shared" si="3"/>
        <v>1.1340088434665831</v>
      </c>
      <c r="O54" s="1">
        <f t="shared" si="4"/>
        <v>4.6930000000000664E-5</v>
      </c>
      <c r="P54" s="1">
        <f t="shared" si="5"/>
        <v>3.9551653989856805E-3</v>
      </c>
      <c r="Q54" s="1">
        <f t="shared" si="6"/>
        <v>0.54746666663487753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5" t="s">
        <v>28</v>
      </c>
      <c r="E55" s="15">
        <v>275</v>
      </c>
      <c r="F55" s="15">
        <v>5</v>
      </c>
      <c r="G55" s="15">
        <v>3</v>
      </c>
      <c r="H55" s="15">
        <v>360</v>
      </c>
      <c r="I55" s="15">
        <f>'[1]Magellan Sheet 1 (4)'!$L$9</f>
        <v>0.56579999999999997</v>
      </c>
      <c r="J55" s="15">
        <f>'[1]Magellan Sheet 1 (4)'!$M$9</f>
        <v>0.5494</v>
      </c>
      <c r="K55" s="15">
        <f>'[1]Magellan Sheet 1 (4)'!$G$9</f>
        <v>0.54810000000000003</v>
      </c>
      <c r="L55" s="15">
        <f t="shared" si="1"/>
        <v>0.55443333333333333</v>
      </c>
      <c r="M55" s="15">
        <f t="shared" si="2"/>
        <v>9.8652589085807974E-3</v>
      </c>
      <c r="N55" s="15">
        <f t="shared" si="3"/>
        <v>1.7793408721061981</v>
      </c>
      <c r="O55" s="15">
        <f t="shared" si="4"/>
        <v>9.7323333333332795E-5</v>
      </c>
      <c r="P55" s="15">
        <f t="shared" si="5"/>
        <v>5.695709886494477E-3</v>
      </c>
      <c r="Q55" s="15">
        <f t="shared" si="6"/>
        <v>0.49779999996821084</v>
      </c>
      <c r="R55" s="16" t="s">
        <v>31</v>
      </c>
    </row>
  </sheetData>
  <conditionalFormatting sqref="Q2:Q19">
    <cfRule type="cellIs" dxfId="62" priority="5" operator="lessThan">
      <formula>$AF$2</formula>
    </cfRule>
    <cfRule type="cellIs" dxfId="61" priority="7" operator="lessThan">
      <formula>$AG$2</formula>
    </cfRule>
    <cfRule type="cellIs" dxfId="60" priority="9" operator="lessThan">
      <formula>$AF$2</formula>
    </cfRule>
  </conditionalFormatting>
  <conditionalFormatting sqref="X2:X7">
    <cfRule type="cellIs" dxfId="59" priority="6" operator="lessThan">
      <formula>$AF$2</formula>
    </cfRule>
    <cfRule type="cellIs" dxfId="58" priority="8" operator="lessThan">
      <formula>$AF$2</formula>
    </cfRule>
  </conditionalFormatting>
  <conditionalFormatting sqref="X15:X20">
    <cfRule type="cellIs" dxfId="57" priority="3" operator="lessThan">
      <formula>$AF$2</formula>
    </cfRule>
  </conditionalFormatting>
  <conditionalFormatting sqref="X15:X23 Q20:Q24">
    <cfRule type="cellIs" dxfId="56" priority="2" operator="lessThan">
      <formula>$AF$15</formula>
    </cfRule>
  </conditionalFormatting>
  <conditionalFormatting sqref="X26:X28 Q25:Q55">
    <cfRule type="cellIs" dxfId="55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1959-0312-4C17-BC4E-B76107F1E411}">
  <dimension ref="A1:AG55"/>
  <sheetViews>
    <sheetView topLeftCell="A7" zoomScale="70" zoomScaleNormal="70" workbookViewId="0">
      <selection activeCell="A21" sqref="A21:XFD21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295</v>
      </c>
      <c r="F2" s="10">
        <v>5</v>
      </c>
      <c r="G2" s="10">
        <v>3</v>
      </c>
      <c r="H2" s="10">
        <v>360</v>
      </c>
      <c r="I2" s="23">
        <v>2.0968000888824463</v>
      </c>
      <c r="J2" s="23">
        <v>2.0834999084472656</v>
      </c>
      <c r="K2" s="23">
        <v>2.087399959564209</v>
      </c>
      <c r="L2" s="10">
        <f>AVERAGE(I2:K2)</f>
        <v>2.0892333189646402</v>
      </c>
      <c r="M2" s="10">
        <f>STDEV(I2:K2)</f>
        <v>6.8370026269157624E-3</v>
      </c>
      <c r="N2" s="10">
        <f>M2/L2 * 100</f>
        <v>0.32724935816665851</v>
      </c>
      <c r="O2" s="10">
        <f>VAR(I2:K2)</f>
        <v>4.6744604920453035E-5</v>
      </c>
      <c r="P2" s="10">
        <f>M2/SQRT(3)</f>
        <v>3.9473453070999944E-3</v>
      </c>
      <c r="Q2" s="10">
        <f t="shared" ref="Q2:Q19" si="0">L2-$Z$2</f>
        <v>2.0403499857832985</v>
      </c>
      <c r="R2" s="11"/>
      <c r="U2" s="1" t="s">
        <v>24</v>
      </c>
      <c r="V2" s="1">
        <v>295</v>
      </c>
      <c r="W2" s="1">
        <v>5</v>
      </c>
      <c r="X2">
        <v>4.6399999409914017E-2</v>
      </c>
      <c r="Y2" s="1"/>
      <c r="Z2" s="4">
        <f>AVERAGE(X2:X7)</f>
        <v>4.8883333181341491E-2</v>
      </c>
      <c r="AA2" s="1">
        <f>STDEV(X2:X7)</f>
        <v>4.6088680196499712E-3</v>
      </c>
      <c r="AB2" s="1">
        <f>AA2/Z2 * 100</f>
        <v>9.4283014673990184</v>
      </c>
      <c r="AC2" s="1">
        <f>VAR(X2:X7)</f>
        <v>2.1241664422552244E-5</v>
      </c>
      <c r="AD2" s="1">
        <f>COUNT(X2:X7)</f>
        <v>6</v>
      </c>
      <c r="AE2" s="1">
        <f>AA2/SQRT(AD2)</f>
        <v>1.8815624899956708E-3</v>
      </c>
      <c r="AF2" s="1">
        <f>$Z$2+3*$AA$2</f>
        <v>6.2709937240291405E-2</v>
      </c>
      <c r="AG2" s="1">
        <f>$Z$2+10*$AA$2</f>
        <v>9.4972013377841197E-2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295</v>
      </c>
      <c r="F3" s="1">
        <v>5</v>
      </c>
      <c r="G3" s="1">
        <v>3</v>
      </c>
      <c r="H3" s="1">
        <v>360</v>
      </c>
      <c r="I3">
        <v>2.8420999050140381</v>
      </c>
      <c r="J3">
        <v>2.8320999145507813</v>
      </c>
      <c r="K3">
        <v>2.8921999931335449</v>
      </c>
      <c r="L3" s="1">
        <f t="shared" ref="L3:L55" si="1">AVERAGE(I3:K3)</f>
        <v>2.8554666042327881</v>
      </c>
      <c r="M3" s="1">
        <f t="shared" ref="M3:M55" si="2">STDEV(I3:K3)</f>
        <v>3.2202582930830115E-2</v>
      </c>
      <c r="N3" s="1">
        <f t="shared" ref="N3:N55" si="3">M3/L3 * 100</f>
        <v>1.127752041753693</v>
      </c>
      <c r="O3" s="1">
        <f t="shared" ref="O3:O55" si="4">VAR(I3:K3)</f>
        <v>1.037006347416991E-3</v>
      </c>
      <c r="P3" s="1">
        <f t="shared" ref="P3:P55" si="5">M3/SQRT(3)</f>
        <v>1.8592169923716016E-2</v>
      </c>
      <c r="Q3" s="1">
        <f t="shared" si="0"/>
        <v>2.8065832710514464</v>
      </c>
      <c r="R3" s="13"/>
      <c r="U3" s="1" t="s">
        <v>24</v>
      </c>
      <c r="V3" s="1">
        <v>295</v>
      </c>
      <c r="W3" s="1">
        <v>5</v>
      </c>
      <c r="X3">
        <v>4.4900000095367432E-2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295</v>
      </c>
      <c r="F4" s="1">
        <v>5</v>
      </c>
      <c r="G4" s="1">
        <v>3</v>
      </c>
      <c r="H4" s="1">
        <v>360</v>
      </c>
      <c r="I4">
        <v>1.5533000230789185</v>
      </c>
      <c r="J4">
        <v>1.5511000156402588</v>
      </c>
      <c r="K4">
        <v>1.5389000177383423</v>
      </c>
      <c r="L4" s="1">
        <f t="shared" si="1"/>
        <v>1.5477666854858398</v>
      </c>
      <c r="M4" s="1">
        <f t="shared" si="2"/>
        <v>7.7571486959400575E-3</v>
      </c>
      <c r="N4" s="1">
        <f t="shared" si="3"/>
        <v>0.50118333523279757</v>
      </c>
      <c r="O4" s="1">
        <f t="shared" si="4"/>
        <v>6.017335589092454E-5</v>
      </c>
      <c r="P4" s="1">
        <f t="shared" si="5"/>
        <v>4.4785918877449466E-3</v>
      </c>
      <c r="Q4" s="1">
        <f t="shared" si="0"/>
        <v>1.4988833523044984</v>
      </c>
      <c r="R4" s="13"/>
      <c r="U4" s="1" t="s">
        <v>24</v>
      </c>
      <c r="V4" s="1">
        <v>295</v>
      </c>
      <c r="W4" s="1">
        <v>5</v>
      </c>
      <c r="X4">
        <v>4.6399999409914017E-2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295</v>
      </c>
      <c r="F5" s="1">
        <v>5</v>
      </c>
      <c r="G5" s="1">
        <v>3</v>
      </c>
      <c r="H5" s="1">
        <v>360</v>
      </c>
      <c r="I5">
        <v>0.65710002183914185</v>
      </c>
      <c r="J5">
        <v>0.65530002117156982</v>
      </c>
      <c r="K5">
        <v>0.66710001230239868</v>
      </c>
      <c r="L5" s="1">
        <f t="shared" si="1"/>
        <v>0.65983335177103675</v>
      </c>
      <c r="M5" s="1">
        <f t="shared" si="2"/>
        <v>6.357142995037513E-3</v>
      </c>
      <c r="N5" s="1">
        <f t="shared" si="3"/>
        <v>0.96344675181612405</v>
      </c>
      <c r="O5" s="1">
        <f t="shared" si="4"/>
        <v>4.0413267059354517E-5</v>
      </c>
      <c r="P5" s="1">
        <f t="shared" si="5"/>
        <v>3.6702982194618521E-3</v>
      </c>
      <c r="Q5" s="1">
        <f t="shared" si="0"/>
        <v>0.61095001858969522</v>
      </c>
      <c r="R5" s="13"/>
      <c r="U5" s="1" t="s">
        <v>24</v>
      </c>
      <c r="V5" s="1">
        <v>295</v>
      </c>
      <c r="W5" s="1">
        <v>5</v>
      </c>
      <c r="X5">
        <v>4.8000000417232513E-2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295</v>
      </c>
      <c r="F6" s="1">
        <v>5</v>
      </c>
      <c r="G6" s="1">
        <v>3</v>
      </c>
      <c r="H6" s="1">
        <v>360</v>
      </c>
      <c r="I6">
        <v>0.59619998931884766</v>
      </c>
      <c r="J6">
        <v>0.59320002794265747</v>
      </c>
      <c r="K6">
        <v>0.59390002489089966</v>
      </c>
      <c r="L6" s="1">
        <f t="shared" si="1"/>
        <v>0.59443334738413489</v>
      </c>
      <c r="M6" s="1">
        <f t="shared" si="2"/>
        <v>1.569479762851768E-3</v>
      </c>
      <c r="N6" s="1">
        <f t="shared" si="3"/>
        <v>0.26402956189426874</v>
      </c>
      <c r="O6" s="1">
        <f t="shared" si="4"/>
        <v>2.4632667260012417E-6</v>
      </c>
      <c r="P6" s="1">
        <f t="shared" si="5"/>
        <v>9.0613956357013829E-4</v>
      </c>
      <c r="Q6" s="1">
        <f t="shared" si="0"/>
        <v>0.54555001420279337</v>
      </c>
      <c r="R6" s="13"/>
      <c r="U6" s="1" t="s">
        <v>24</v>
      </c>
      <c r="V6" s="1">
        <v>295</v>
      </c>
      <c r="W6" s="1">
        <v>5</v>
      </c>
      <c r="X6">
        <v>5.000000074505806E-2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295</v>
      </c>
      <c r="F7" s="1">
        <v>5</v>
      </c>
      <c r="G7" s="1">
        <v>3</v>
      </c>
      <c r="H7" s="1">
        <v>360</v>
      </c>
      <c r="I7">
        <v>1.1633000373840332</v>
      </c>
      <c r="J7">
        <v>1.176300048828125</v>
      </c>
      <c r="K7">
        <v>0.93709999322891235</v>
      </c>
      <c r="L7" s="1">
        <f t="shared" si="1"/>
        <v>1.0922333598136902</v>
      </c>
      <c r="M7" s="1">
        <f t="shared" si="2"/>
        <v>0.13450658402224006</v>
      </c>
      <c r="N7" s="1">
        <f t="shared" si="3"/>
        <v>12.314821078636875</v>
      </c>
      <c r="O7" s="1">
        <f t="shared" si="4"/>
        <v>1.8092021145331927E-2</v>
      </c>
      <c r="P7" s="1">
        <f t="shared" si="5"/>
        <v>7.7657412493017317E-2</v>
      </c>
      <c r="Q7" s="1">
        <f t="shared" si="0"/>
        <v>1.0433500266323488</v>
      </c>
      <c r="R7" s="13" t="s">
        <v>25</v>
      </c>
      <c r="U7" s="1" t="s">
        <v>24</v>
      </c>
      <c r="V7" s="1">
        <v>295</v>
      </c>
      <c r="W7" s="1">
        <v>5</v>
      </c>
      <c r="X7">
        <v>5.7599999010562897E-2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295</v>
      </c>
      <c r="F8" s="1">
        <v>5</v>
      </c>
      <c r="G8" s="1">
        <v>3</v>
      </c>
      <c r="H8" s="1">
        <v>360</v>
      </c>
      <c r="I8">
        <v>0.87720000743865967</v>
      </c>
      <c r="J8">
        <v>0.86680001020431519</v>
      </c>
      <c r="K8">
        <v>0.86540001630783081</v>
      </c>
      <c r="L8" s="1">
        <f t="shared" si="1"/>
        <v>0.86980001131693518</v>
      </c>
      <c r="M8" s="1">
        <f t="shared" si="2"/>
        <v>6.4467009143205191E-3</v>
      </c>
      <c r="N8" s="1">
        <f t="shared" si="3"/>
        <v>0.74117047947145731</v>
      </c>
      <c r="O8" s="1">
        <f t="shared" si="4"/>
        <v>4.1559952678701016E-5</v>
      </c>
      <c r="P8" s="1">
        <f t="shared" si="5"/>
        <v>3.7220045082679586E-3</v>
      </c>
      <c r="Q8" s="1">
        <f t="shared" si="0"/>
        <v>0.82091667813559366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295</v>
      </c>
      <c r="F9" s="1">
        <v>5</v>
      </c>
      <c r="G9" s="1">
        <v>3</v>
      </c>
      <c r="H9" s="1">
        <v>360</v>
      </c>
      <c r="I9">
        <v>1.2717000246047974</v>
      </c>
      <c r="J9">
        <v>1.2777999639511108</v>
      </c>
      <c r="K9">
        <v>1.2845000028610229</v>
      </c>
      <c r="L9" s="1">
        <f t="shared" si="1"/>
        <v>1.2779999971389771</v>
      </c>
      <c r="M9" s="1">
        <f t="shared" si="2"/>
        <v>6.4023332307173676E-3</v>
      </c>
      <c r="N9" s="1">
        <f t="shared" si="3"/>
        <v>0.50096504264867703</v>
      </c>
      <c r="O9" s="1">
        <f t="shared" si="4"/>
        <v>4.0989870797147887E-5</v>
      </c>
      <c r="P9" s="1">
        <f t="shared" si="5"/>
        <v>3.6963888141963589E-3</v>
      </c>
      <c r="Q9" s="1">
        <f t="shared" si="0"/>
        <v>1.2291166639576356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295</v>
      </c>
      <c r="F10" s="1">
        <v>5</v>
      </c>
      <c r="G10" s="1">
        <v>3</v>
      </c>
      <c r="H10" s="1">
        <v>360</v>
      </c>
      <c r="I10">
        <v>2.7671999931335449</v>
      </c>
      <c r="J10">
        <v>2.7111001014709473</v>
      </c>
      <c r="K10">
        <v>2.7214000225067139</v>
      </c>
      <c r="L10" s="1">
        <f t="shared" si="1"/>
        <v>2.7332333723704019</v>
      </c>
      <c r="M10" s="1">
        <f t="shared" si="2"/>
        <v>2.9863365314145938E-2</v>
      </c>
      <c r="N10" s="1">
        <f t="shared" si="3"/>
        <v>1.0926021032827824</v>
      </c>
      <c r="O10" s="1">
        <f t="shared" si="4"/>
        <v>8.9182058788613472E-4</v>
      </c>
      <c r="P10" s="1">
        <f t="shared" si="5"/>
        <v>1.7241622003030293E-2</v>
      </c>
      <c r="Q10" s="1">
        <f t="shared" si="0"/>
        <v>2.6843500391890602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295</v>
      </c>
      <c r="F11" s="1">
        <v>5</v>
      </c>
      <c r="G11" s="1">
        <v>3</v>
      </c>
      <c r="H11" s="1">
        <v>360</v>
      </c>
      <c r="I11">
        <v>1.0175000429153442</v>
      </c>
      <c r="J11">
        <v>1.0189000368118286</v>
      </c>
      <c r="K11">
        <v>1.0226000547409058</v>
      </c>
      <c r="L11" s="1">
        <f t="shared" si="1"/>
        <v>1.0196667114893596</v>
      </c>
      <c r="M11" s="1">
        <f t="shared" si="2"/>
        <v>2.6350280266236648E-3</v>
      </c>
      <c r="N11" s="1">
        <f t="shared" si="3"/>
        <v>0.25842052083615186</v>
      </c>
      <c r="O11" s="1">
        <f t="shared" si="4"/>
        <v>6.9433727010922057E-6</v>
      </c>
      <c r="P11" s="1">
        <f t="shared" si="5"/>
        <v>1.5213341404933813E-3</v>
      </c>
      <c r="Q11" s="1">
        <f t="shared" si="0"/>
        <v>0.97078337830801809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295</v>
      </c>
      <c r="F12" s="1">
        <v>5</v>
      </c>
      <c r="G12" s="1">
        <v>3</v>
      </c>
      <c r="H12" s="1">
        <v>360</v>
      </c>
      <c r="I12">
        <v>1.2749999761581421</v>
      </c>
      <c r="J12">
        <v>1.2803000211715698</v>
      </c>
      <c r="K12">
        <v>1.2659000158309937</v>
      </c>
      <c r="L12" s="1">
        <f t="shared" si="1"/>
        <v>1.2737333377202351</v>
      </c>
      <c r="M12" s="1">
        <f t="shared" si="2"/>
        <v>7.2830843844790783E-3</v>
      </c>
      <c r="N12" s="1">
        <f t="shared" si="3"/>
        <v>0.57179035586165583</v>
      </c>
      <c r="O12" s="1">
        <f t="shared" si="4"/>
        <v>5.3043318151442996E-5</v>
      </c>
      <c r="P12" s="1">
        <f t="shared" si="5"/>
        <v>4.2048907299097561E-3</v>
      </c>
      <c r="Q12" s="1">
        <f t="shared" si="0"/>
        <v>1.2248500045388937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295</v>
      </c>
      <c r="F13" s="1">
        <v>5</v>
      </c>
      <c r="G13" s="1">
        <v>3</v>
      </c>
      <c r="H13" s="1">
        <v>360</v>
      </c>
      <c r="I13">
        <v>1.3588000535964966</v>
      </c>
      <c r="J13">
        <v>1.3717000484466553</v>
      </c>
      <c r="K13">
        <v>1.3605999946594238</v>
      </c>
      <c r="L13" s="1">
        <f t="shared" si="1"/>
        <v>1.3637000322341919</v>
      </c>
      <c r="M13" s="1">
        <f t="shared" si="2"/>
        <v>6.9864255171912196E-3</v>
      </c>
      <c r="N13" s="1">
        <f t="shared" si="3"/>
        <v>0.51231395116601586</v>
      </c>
      <c r="O13" s="1">
        <f t="shared" si="4"/>
        <v>4.8810141507260596E-5</v>
      </c>
      <c r="P13" s="1">
        <f t="shared" si="5"/>
        <v>4.0336146530236209E-3</v>
      </c>
      <c r="Q13" s="1">
        <f t="shared" si="0"/>
        <v>1.3148166990528505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295</v>
      </c>
      <c r="F14" s="1">
        <v>5</v>
      </c>
      <c r="G14" s="1">
        <v>3</v>
      </c>
      <c r="H14" s="1">
        <v>360</v>
      </c>
      <c r="I14">
        <v>0.97380000352859497</v>
      </c>
      <c r="J14">
        <v>0.95850002765655518</v>
      </c>
      <c r="K14">
        <v>0.96009999513626099</v>
      </c>
      <c r="L14" s="1">
        <f t="shared" si="1"/>
        <v>0.96413334210713708</v>
      </c>
      <c r="M14" s="1">
        <f t="shared" si="2"/>
        <v>8.4097105337732209E-3</v>
      </c>
      <c r="N14" s="1">
        <f t="shared" si="3"/>
        <v>0.87225595947066736</v>
      </c>
      <c r="O14" s="1">
        <f t="shared" si="4"/>
        <v>7.072323126185627E-5</v>
      </c>
      <c r="P14" s="1">
        <f t="shared" si="5"/>
        <v>4.855348640480801E-3</v>
      </c>
      <c r="Q14" s="1">
        <f t="shared" si="0"/>
        <v>0.91525000892579556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295</v>
      </c>
      <c r="F15" s="1">
        <v>5</v>
      </c>
      <c r="G15" s="1">
        <v>3</v>
      </c>
      <c r="H15" s="1">
        <v>360</v>
      </c>
      <c r="I15">
        <v>2.2035000324249268</v>
      </c>
      <c r="J15">
        <v>2.2016000747680664</v>
      </c>
      <c r="K15">
        <v>2.1809999942779541</v>
      </c>
      <c r="L15" s="1">
        <f t="shared" si="1"/>
        <v>2.1953667004903159</v>
      </c>
      <c r="M15" s="1">
        <f t="shared" si="2"/>
        <v>1.2478146710096767E-2</v>
      </c>
      <c r="N15" s="1">
        <f t="shared" si="3"/>
        <v>0.56838553246297685</v>
      </c>
      <c r="O15" s="1">
        <f t="shared" si="4"/>
        <v>1.5570414531869875E-4</v>
      </c>
      <c r="P15" s="1">
        <f t="shared" si="5"/>
        <v>7.2042613620620114E-3</v>
      </c>
      <c r="Q15" s="1">
        <f t="shared" si="0"/>
        <v>2.1464833673089743</v>
      </c>
      <c r="R15" s="13"/>
      <c r="U15" s="1" t="s">
        <v>28</v>
      </c>
      <c r="V15" s="1">
        <v>295</v>
      </c>
      <c r="W15" s="1">
        <v>5</v>
      </c>
      <c r="X15">
        <f>'[2]295'!$B$2</f>
        <v>3.6999999999999998E-2</v>
      </c>
      <c r="Y15" s="1"/>
      <c r="Z15" s="4">
        <f>AVERAGE(X15:X23)</f>
        <v>4.7977777777777779E-2</v>
      </c>
      <c r="AA15" s="1">
        <f>STDEV(X15:X23)</f>
        <v>8.9530410724202869E-3</v>
      </c>
      <c r="AB15" s="1">
        <f>AA15/Z15 * 100</f>
        <v>18.660808163914446</v>
      </c>
      <c r="AC15" s="1">
        <f>VAR(X15:X23)</f>
        <v>8.015694444444459E-5</v>
      </c>
      <c r="AD15" s="1">
        <f>COUNT(X15:X23)</f>
        <v>9</v>
      </c>
      <c r="AE15" s="1">
        <f>AA15/SQRT(AD15)</f>
        <v>2.9843470241400958E-3</v>
      </c>
      <c r="AF15" s="1">
        <f>$Z$15+3*$AA$15</f>
        <v>7.4836900995038647E-2</v>
      </c>
      <c r="AG15" s="1">
        <f>$Z$15+10*$AA$15</f>
        <v>0.13750818850198065</v>
      </c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295</v>
      </c>
      <c r="F16" s="1">
        <v>5</v>
      </c>
      <c r="G16" s="1">
        <v>3</v>
      </c>
      <c r="H16" s="1">
        <v>360</v>
      </c>
      <c r="I16">
        <v>1.6620999574661255</v>
      </c>
      <c r="J16">
        <v>1.655500054359436</v>
      </c>
      <c r="K16">
        <v>1.6389000415802002</v>
      </c>
      <c r="L16" s="1">
        <f t="shared" si="1"/>
        <v>1.6521666844685872</v>
      </c>
      <c r="M16" s="1">
        <f t="shared" si="2"/>
        <v>1.1953766787101677E-2</v>
      </c>
      <c r="N16" s="1">
        <f t="shared" si="3"/>
        <v>0.72352062897010649</v>
      </c>
      <c r="O16" s="1">
        <f t="shared" si="4"/>
        <v>1.4289254040041516E-4</v>
      </c>
      <c r="P16" s="1">
        <f t="shared" si="5"/>
        <v>6.9015104723631612E-3</v>
      </c>
      <c r="Q16" s="1">
        <f t="shared" si="0"/>
        <v>1.6032833512872458</v>
      </c>
      <c r="R16" s="13"/>
      <c r="U16" s="1" t="s">
        <v>28</v>
      </c>
      <c r="V16" s="1">
        <v>295</v>
      </c>
      <c r="W16" s="1">
        <v>5</v>
      </c>
      <c r="X16">
        <f>'[2]295'!$C$2</f>
        <v>3.8899999999999997E-2</v>
      </c>
      <c r="Y16" s="1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295</v>
      </c>
      <c r="F17" s="1">
        <v>5</v>
      </c>
      <c r="G17" s="1">
        <v>3</v>
      </c>
      <c r="H17" s="1">
        <v>360</v>
      </c>
      <c r="I17">
        <v>0.32300001382827759</v>
      </c>
      <c r="J17">
        <v>0.32280001044273376</v>
      </c>
      <c r="K17">
        <v>0.32049998641014099</v>
      </c>
      <c r="L17" s="1">
        <f t="shared" si="1"/>
        <v>0.3221000035603841</v>
      </c>
      <c r="M17" s="1">
        <f t="shared" si="2"/>
        <v>1.389259334811662E-3</v>
      </c>
      <c r="N17" s="1">
        <f t="shared" si="3"/>
        <v>0.43131304546887955</v>
      </c>
      <c r="O17" s="1">
        <f t="shared" si="4"/>
        <v>1.9300414993613417E-6</v>
      </c>
      <c r="P17" s="1">
        <f t="shared" si="5"/>
        <v>8.0208925092771358E-4</v>
      </c>
      <c r="Q17" s="1">
        <f t="shared" si="0"/>
        <v>0.27321667037904263</v>
      </c>
      <c r="R17" s="13"/>
      <c r="U17" s="1" t="s">
        <v>28</v>
      </c>
      <c r="V17" s="1">
        <v>295</v>
      </c>
      <c r="W17" s="1">
        <v>5</v>
      </c>
      <c r="X17">
        <f>'[2]295'!$D$2</f>
        <v>3.8199999999999998E-2</v>
      </c>
      <c r="Y17" s="1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295</v>
      </c>
      <c r="F18" s="1">
        <v>5</v>
      </c>
      <c r="G18" s="1">
        <v>3</v>
      </c>
      <c r="H18" s="1">
        <v>360</v>
      </c>
      <c r="I18">
        <v>0.52240002155303955</v>
      </c>
      <c r="J18">
        <v>0.52139997482299805</v>
      </c>
      <c r="K18">
        <v>0.52289998531341553</v>
      </c>
      <c r="L18" s="1">
        <f t="shared" si="1"/>
        <v>0.52223332722981775</v>
      </c>
      <c r="M18" s="1">
        <f t="shared" si="2"/>
        <v>7.6377229321730018E-4</v>
      </c>
      <c r="N18" s="1">
        <f t="shared" si="3"/>
        <v>0.14625115889648863</v>
      </c>
      <c r="O18" s="1">
        <f t="shared" si="4"/>
        <v>5.8334811588641356E-7</v>
      </c>
      <c r="P18" s="1">
        <f t="shared" si="5"/>
        <v>4.4096413908858604E-4</v>
      </c>
      <c r="Q18" s="1">
        <f t="shared" si="0"/>
        <v>0.47334999404847627</v>
      </c>
      <c r="R18" s="13"/>
      <c r="U18" s="1" t="s">
        <v>28</v>
      </c>
      <c r="V18" s="1">
        <v>295</v>
      </c>
      <c r="W18" s="1">
        <v>5</v>
      </c>
      <c r="X18">
        <f>'[2]295'!$H$5</f>
        <v>5.4699999999999999E-2</v>
      </c>
      <c r="Y18" s="1"/>
    </row>
    <row r="19" spans="1:33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295</v>
      </c>
      <c r="F19" s="15">
        <v>5</v>
      </c>
      <c r="G19" s="15">
        <v>3</v>
      </c>
      <c r="H19" s="15">
        <v>360</v>
      </c>
      <c r="I19" s="24">
        <v>0.86009997129440308</v>
      </c>
      <c r="J19" s="24">
        <v>0.85369998216629028</v>
      </c>
      <c r="K19" s="24">
        <v>0.85409998893737793</v>
      </c>
      <c r="L19" s="15">
        <f t="shared" si="1"/>
        <v>0.8559666474660238</v>
      </c>
      <c r="M19" s="15">
        <f t="shared" si="2"/>
        <v>3.5851465460863879E-3</v>
      </c>
      <c r="N19" s="15">
        <f t="shared" si="3"/>
        <v>0.41884185052066469</v>
      </c>
      <c r="O19" s="15">
        <f t="shared" si="4"/>
        <v>1.2853275756915156E-5</v>
      </c>
      <c r="P19" s="15">
        <f t="shared" si="5"/>
        <v>2.0698853234672331E-3</v>
      </c>
      <c r="Q19" s="15">
        <f t="shared" si="0"/>
        <v>0.80708331428468227</v>
      </c>
      <c r="R19" s="16"/>
      <c r="U19" s="1" t="s">
        <v>28</v>
      </c>
      <c r="V19" s="1">
        <v>295</v>
      </c>
      <c r="W19" s="1">
        <v>5</v>
      </c>
      <c r="X19">
        <f>'[2]295'!$I$5</f>
        <v>6.4799999999999996E-2</v>
      </c>
      <c r="Y19" s="1"/>
    </row>
    <row r="20" spans="1:33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295</v>
      </c>
      <c r="F20" s="10">
        <v>5</v>
      </c>
      <c r="G20" s="10"/>
      <c r="H20" s="10">
        <v>340</v>
      </c>
      <c r="I20" s="10">
        <f>'[2]295'!E4</f>
        <v>0.12609999999999999</v>
      </c>
      <c r="J20" s="10">
        <f>'[2]295'!F4</f>
        <v>0.10589999999999999</v>
      </c>
      <c r="K20" s="10">
        <f>'[2]295'!G4</f>
        <v>0.1066</v>
      </c>
      <c r="L20" s="10">
        <f t="shared" si="1"/>
        <v>0.11286666666666667</v>
      </c>
      <c r="M20" s="10">
        <f t="shared" si="2"/>
        <v>1.1465746087077511E-2</v>
      </c>
      <c r="N20" s="10">
        <f t="shared" si="3"/>
        <v>10.158664578036779</v>
      </c>
      <c r="O20" s="10">
        <f t="shared" si="4"/>
        <v>1.3146333333333325E-4</v>
      </c>
      <c r="P20" s="10">
        <f t="shared" si="5"/>
        <v>6.6197515898340992E-3</v>
      </c>
      <c r="Q20" s="10">
        <f t="shared" ref="Q20:Q55" si="6">L20-$Z$2</f>
        <v>6.3983333485325172E-2</v>
      </c>
      <c r="R20" s="11"/>
      <c r="U20" s="1" t="s">
        <v>28</v>
      </c>
      <c r="V20" s="1">
        <v>295</v>
      </c>
      <c r="W20" s="1">
        <v>5</v>
      </c>
      <c r="X20">
        <f>'[2]295'!$J$5</f>
        <v>5.1200000000000002E-2</v>
      </c>
      <c r="Y20" s="1"/>
    </row>
    <row r="21" spans="1:33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295</v>
      </c>
      <c r="F21" s="1">
        <v>5</v>
      </c>
      <c r="G21" s="1"/>
      <c r="H21" s="1">
        <v>340</v>
      </c>
      <c r="I21" s="1">
        <f>'[2]295'!E5</f>
        <v>0.49170000000000003</v>
      </c>
      <c r="J21" s="1">
        <f>'[2]295'!F5</f>
        <v>0.40139999999999998</v>
      </c>
      <c r="K21" s="1">
        <f>'[2]295'!G5</f>
        <v>0.50309999999999999</v>
      </c>
      <c r="L21" s="1">
        <f t="shared" si="1"/>
        <v>0.46539999999999998</v>
      </c>
      <c r="M21" s="1">
        <f t="shared" si="2"/>
        <v>5.5717950428923725E-2</v>
      </c>
      <c r="N21" s="1">
        <f t="shared" si="3"/>
        <v>11.972056387822031</v>
      </c>
      <c r="O21" s="1">
        <f t="shared" si="4"/>
        <v>3.1044900000000014E-3</v>
      </c>
      <c r="P21" s="1">
        <f t="shared" si="5"/>
        <v>3.2168773678833341E-2</v>
      </c>
      <c r="Q21" s="1">
        <f t="shared" si="6"/>
        <v>0.41651666681865851</v>
      </c>
      <c r="R21" s="13" t="s">
        <v>29</v>
      </c>
      <c r="U21" s="1" t="s">
        <v>28</v>
      </c>
      <c r="V21" s="1">
        <v>295</v>
      </c>
      <c r="W21" s="1">
        <v>5</v>
      </c>
      <c r="X21">
        <f>'[2]295'!$K$5</f>
        <v>4.8800000000000003E-2</v>
      </c>
      <c r="Y21" s="1"/>
    </row>
    <row r="22" spans="1:33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295</v>
      </c>
      <c r="F22" s="1">
        <v>5</v>
      </c>
      <c r="G22" s="1"/>
      <c r="H22" s="1">
        <v>340</v>
      </c>
      <c r="I22" s="1">
        <f>'[2]295'!H4</f>
        <v>0.18970000000000001</v>
      </c>
      <c r="J22" s="1">
        <f>'[2]295'!I4</f>
        <v>0.18709999999999999</v>
      </c>
      <c r="K22" s="1">
        <f>'[2]295'!J4</f>
        <v>0.1918</v>
      </c>
      <c r="L22" s="1">
        <f t="shared" si="1"/>
        <v>0.18953333333333333</v>
      </c>
      <c r="M22" s="1">
        <f t="shared" si="2"/>
        <v>2.3544284515213789E-3</v>
      </c>
      <c r="N22" s="1">
        <f t="shared" si="3"/>
        <v>1.2422239455793416</v>
      </c>
      <c r="O22" s="1">
        <f t="shared" si="4"/>
        <v>5.5433333333333588E-6</v>
      </c>
      <c r="P22" s="1">
        <f t="shared" si="5"/>
        <v>1.3593299002735819E-3</v>
      </c>
      <c r="Q22" s="1">
        <f t="shared" si="6"/>
        <v>0.14065000015199183</v>
      </c>
      <c r="R22" s="13"/>
      <c r="U22" s="1" t="s">
        <v>28</v>
      </c>
      <c r="V22" s="1">
        <v>295</v>
      </c>
      <c r="W22" s="1">
        <v>5</v>
      </c>
      <c r="X22">
        <f>'[2]295'!$L$5</f>
        <v>4.8399999999999999E-2</v>
      </c>
      <c r="Y22" s="1"/>
    </row>
    <row r="23" spans="1:33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295</v>
      </c>
      <c r="F23" s="1">
        <v>5</v>
      </c>
      <c r="G23" s="1"/>
      <c r="H23" s="1">
        <v>340</v>
      </c>
      <c r="I23" s="1">
        <f>'[2]295'!K4</f>
        <v>0.13639999999999999</v>
      </c>
      <c r="J23" s="1">
        <f>'[2]295'!L4</f>
        <v>0.1361</v>
      </c>
      <c r="K23" s="1">
        <f>'[2]295'!M4</f>
        <v>0.1356</v>
      </c>
      <c r="L23" s="1">
        <f t="shared" si="1"/>
        <v>0.13603333333333331</v>
      </c>
      <c r="M23" s="1">
        <f t="shared" si="2"/>
        <v>4.041451884327359E-4</v>
      </c>
      <c r="N23" s="1">
        <f t="shared" si="3"/>
        <v>0.29709276287630676</v>
      </c>
      <c r="O23" s="1">
        <f t="shared" si="4"/>
        <v>1.6333333333333159E-7</v>
      </c>
      <c r="P23" s="1">
        <f t="shared" si="5"/>
        <v>2.3333333333333211E-4</v>
      </c>
      <c r="Q23" s="1">
        <f t="shared" si="6"/>
        <v>8.7150000151991813E-2</v>
      </c>
      <c r="R23" s="13"/>
      <c r="U23" s="1" t="s">
        <v>28</v>
      </c>
      <c r="V23" s="1">
        <v>295</v>
      </c>
      <c r="W23" s="1">
        <v>5</v>
      </c>
      <c r="X23">
        <f>'[2]295'!$M$5</f>
        <v>4.9799999999999997E-2</v>
      </c>
      <c r="Y23" s="1"/>
    </row>
    <row r="24" spans="1:33" ht="15.75" thickBot="1" x14ac:dyDescent="0.3">
      <c r="A24" s="14">
        <v>0</v>
      </c>
      <c r="B24" s="15">
        <v>100</v>
      </c>
      <c r="C24" s="15" t="s">
        <v>27</v>
      </c>
      <c r="D24" s="15" t="s">
        <v>28</v>
      </c>
      <c r="E24" s="15">
        <v>295</v>
      </c>
      <c r="F24" s="15">
        <v>5</v>
      </c>
      <c r="G24" s="15"/>
      <c r="H24" s="15">
        <v>340</v>
      </c>
      <c r="I24" s="15">
        <f>'[2]295'!B5</f>
        <v>0.30599999999999999</v>
      </c>
      <c r="J24" s="15">
        <f>'[2]295'!C5</f>
        <v>0.30909999999999999</v>
      </c>
      <c r="K24" s="15">
        <f>'[2]295'!D5</f>
        <v>0.31659999999999999</v>
      </c>
      <c r="L24" s="15">
        <f t="shared" si="1"/>
        <v>0.31056666666666666</v>
      </c>
      <c r="M24" s="15">
        <f t="shared" si="2"/>
        <v>5.4500764520631576E-3</v>
      </c>
      <c r="N24" s="15">
        <f t="shared" si="3"/>
        <v>1.7548813304915181</v>
      </c>
      <c r="O24" s="15">
        <f t="shared" si="4"/>
        <v>2.9703333333333334E-5</v>
      </c>
      <c r="P24" s="15">
        <f t="shared" si="5"/>
        <v>3.1466031067027048E-3</v>
      </c>
      <c r="Q24" s="15">
        <f t="shared" si="6"/>
        <v>0.26168333348532519</v>
      </c>
      <c r="R24" s="16"/>
    </row>
    <row r="25" spans="1:33" x14ac:dyDescent="0.25">
      <c r="A25" s="9">
        <v>10</v>
      </c>
      <c r="B25" s="10">
        <v>60</v>
      </c>
      <c r="C25" s="10" t="s">
        <v>27</v>
      </c>
      <c r="D25" s="10" t="s">
        <v>28</v>
      </c>
      <c r="E25" s="10">
        <v>295</v>
      </c>
      <c r="F25" s="10">
        <v>5</v>
      </c>
      <c r="G25" s="10">
        <v>3</v>
      </c>
      <c r="H25" s="10">
        <v>360</v>
      </c>
      <c r="I25" s="10">
        <f>'[1]Magellan Sheet 1 (5)'!B3</f>
        <v>1.0610999999999999</v>
      </c>
      <c r="J25" s="10">
        <f>'[1]Magellan Sheet 1 (5)'!C3</f>
        <v>1.071</v>
      </c>
      <c r="K25" s="10">
        <f>'[1]Magellan Sheet 1 (5)'!D3</f>
        <v>1.0894999999999999</v>
      </c>
      <c r="L25" s="10">
        <f t="shared" si="1"/>
        <v>1.0738666666666665</v>
      </c>
      <c r="M25" s="10">
        <f t="shared" si="2"/>
        <v>1.4415385299510138E-2</v>
      </c>
      <c r="N25" s="10">
        <f t="shared" si="3"/>
        <v>1.3423812980671226</v>
      </c>
      <c r="O25" s="10">
        <f t="shared" si="4"/>
        <v>2.07803333333333E-4</v>
      </c>
      <c r="P25" s="10">
        <f t="shared" si="5"/>
        <v>8.322726583144353E-3</v>
      </c>
      <c r="Q25" s="10">
        <f t="shared" si="6"/>
        <v>1.0249833334853251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1" t="s">
        <v>28</v>
      </c>
      <c r="E26" s="1">
        <v>295</v>
      </c>
      <c r="F26" s="1">
        <v>5</v>
      </c>
      <c r="G26" s="1">
        <v>3</v>
      </c>
      <c r="H26" s="1">
        <v>360</v>
      </c>
      <c r="I26" s="1">
        <f>'[1]Magellan Sheet 1 (5)'!B4</f>
        <v>0.49980000000000002</v>
      </c>
      <c r="J26" s="1">
        <f>'[1]Magellan Sheet 1 (5)'!C4</f>
        <v>0.49390000000000001</v>
      </c>
      <c r="K26" s="1">
        <f>'[1]Magellan Sheet 1 (5)'!D4</f>
        <v>0.50639999999999996</v>
      </c>
      <c r="L26" s="1">
        <f t="shared" si="1"/>
        <v>0.50003333333333333</v>
      </c>
      <c r="M26" s="1">
        <f t="shared" si="2"/>
        <v>6.2532658134236583E-3</v>
      </c>
      <c r="N26" s="1">
        <f t="shared" si="3"/>
        <v>1.2505697913653073</v>
      </c>
      <c r="O26" s="1">
        <f t="shared" si="4"/>
        <v>3.9103333333333044E-5</v>
      </c>
      <c r="P26" s="1">
        <f t="shared" si="5"/>
        <v>3.6103247006944333E-3</v>
      </c>
      <c r="Q26" s="1">
        <f t="shared" si="6"/>
        <v>0.45115000015199186</v>
      </c>
      <c r="R26" s="13"/>
      <c r="U26" s="1" t="s">
        <v>28</v>
      </c>
      <c r="V26" s="1">
        <v>295</v>
      </c>
      <c r="W26" s="1">
        <v>5</v>
      </c>
      <c r="X26">
        <f>'[1]Magellan Sheet 1 (5)'!$B$2</f>
        <v>3.6900000000000002E-2</v>
      </c>
      <c r="Y26" s="1"/>
      <c r="Z26" s="4">
        <f>AVERAGE(X26:X28)</f>
        <v>3.8733333333333335E-2</v>
      </c>
      <c r="AA26" s="1">
        <f>STDEV(X26:X28)</f>
        <v>2.6727015047201441E-3</v>
      </c>
      <c r="AB26" s="1">
        <f>AA26/Z26 * 100</f>
        <v>6.9002620603790294</v>
      </c>
      <c r="AC26" s="1">
        <f>VAR(X26:X28)</f>
        <v>7.1433333333333223E-6</v>
      </c>
      <c r="AD26" s="1">
        <f>COUNT(X26:X28)</f>
        <v>3</v>
      </c>
      <c r="AE26" s="1">
        <f>AA26/SQRT(AD26)</f>
        <v>1.5430849332136931E-3</v>
      </c>
      <c r="AF26" s="1">
        <f>$Z$26+3*$AA$26</f>
        <v>4.6751437847493769E-2</v>
      </c>
      <c r="AG26" s="1">
        <f>$Z$26+10*$AA$26</f>
        <v>6.5460348380534772E-2</v>
      </c>
    </row>
    <row r="27" spans="1:33" x14ac:dyDescent="0.25">
      <c r="A27" s="12">
        <v>10</v>
      </c>
      <c r="B27" s="1">
        <v>70</v>
      </c>
      <c r="C27" s="1" t="s">
        <v>23</v>
      </c>
      <c r="D27" s="1" t="s">
        <v>28</v>
      </c>
      <c r="E27" s="1">
        <v>295</v>
      </c>
      <c r="F27" s="1">
        <v>5</v>
      </c>
      <c r="G27" s="1">
        <v>3</v>
      </c>
      <c r="H27" s="1">
        <v>360</v>
      </c>
      <c r="I27" s="1">
        <f>'[1]Magellan Sheet 1 (5)'!B5</f>
        <v>1.337</v>
      </c>
      <c r="J27" s="1">
        <f>'[1]Magellan Sheet 1 (5)'!C5</f>
        <v>1.3449</v>
      </c>
      <c r="K27" s="1">
        <f>'[1]Magellan Sheet 1 (5)'!D5</f>
        <v>1.3786</v>
      </c>
      <c r="L27" s="1">
        <f t="shared" si="1"/>
        <v>1.3534999999999997</v>
      </c>
      <c r="M27" s="1">
        <f t="shared" si="2"/>
        <v>2.2093211627103967E-2</v>
      </c>
      <c r="N27" s="1">
        <f t="shared" si="3"/>
        <v>1.632302299749093</v>
      </c>
      <c r="O27" s="1">
        <f t="shared" si="4"/>
        <v>4.8811000000000188E-4</v>
      </c>
      <c r="P27" s="1">
        <f t="shared" si="5"/>
        <v>1.2755521680171846E-2</v>
      </c>
      <c r="Q27" s="1">
        <f t="shared" si="6"/>
        <v>1.3046166668186583</v>
      </c>
      <c r="R27" s="13"/>
      <c r="U27" s="1" t="s">
        <v>28</v>
      </c>
      <c r="V27" s="1">
        <v>295</v>
      </c>
      <c r="W27" s="1">
        <v>5</v>
      </c>
      <c r="X27">
        <f>'[1]Magellan Sheet 1 (5)'!$C$2</f>
        <v>4.1799999999999997E-2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1" t="s">
        <v>28</v>
      </c>
      <c r="E28" s="1">
        <v>295</v>
      </c>
      <c r="F28" s="1">
        <v>5</v>
      </c>
      <c r="G28" s="1">
        <v>3</v>
      </c>
      <c r="H28" s="1">
        <v>360</v>
      </c>
      <c r="I28" s="1">
        <f>'[1]Magellan Sheet 1 (5)'!B6</f>
        <v>0.30840000000000001</v>
      </c>
      <c r="J28" s="1">
        <f>'[1]Magellan Sheet 1 (5)'!C6</f>
        <v>0.31119999999999998</v>
      </c>
      <c r="K28" s="1">
        <f>'[1]Magellan Sheet 1 (5)'!D6</f>
        <v>0.30730000000000002</v>
      </c>
      <c r="L28" s="1">
        <f t="shared" si="1"/>
        <v>0.30896666666666667</v>
      </c>
      <c r="M28" s="1">
        <f t="shared" si="2"/>
        <v>2.0108041509140683E-3</v>
      </c>
      <c r="N28" s="1">
        <f t="shared" si="3"/>
        <v>0.65081588658347234</v>
      </c>
      <c r="O28" s="1">
        <f t="shared" si="4"/>
        <v>4.0433333333332478E-6</v>
      </c>
      <c r="P28" s="1">
        <f t="shared" si="5"/>
        <v>1.1609383178178543E-3</v>
      </c>
      <c r="Q28" s="1">
        <f t="shared" si="6"/>
        <v>0.2600833334853252</v>
      </c>
      <c r="R28" s="13"/>
      <c r="U28" s="1" t="s">
        <v>28</v>
      </c>
      <c r="V28" s="1">
        <v>295</v>
      </c>
      <c r="W28" s="1">
        <v>5</v>
      </c>
      <c r="X28">
        <f>'[1]Magellan Sheet 1 (5)'!$D$2</f>
        <v>3.7499999999999999E-2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1" t="s">
        <v>28</v>
      </c>
      <c r="E29" s="1">
        <v>295</v>
      </c>
      <c r="F29" s="1">
        <v>5</v>
      </c>
      <c r="G29" s="1">
        <v>3</v>
      </c>
      <c r="H29" s="1">
        <v>360</v>
      </c>
      <c r="I29" s="1">
        <f>'[1]Magellan Sheet 1 (5)'!B7</f>
        <v>0.33979999999999999</v>
      </c>
      <c r="J29" s="1">
        <f>'[1]Magellan Sheet 1 (5)'!C7</f>
        <v>0.35170000000000001</v>
      </c>
      <c r="K29" s="1">
        <f>'[1]Magellan Sheet 1 (5)'!D7</f>
        <v>0.34649999999999997</v>
      </c>
      <c r="L29" s="1">
        <f t="shared" si="1"/>
        <v>0.34600000000000003</v>
      </c>
      <c r="M29" s="1">
        <f t="shared" si="2"/>
        <v>5.965735495309871E-3</v>
      </c>
      <c r="N29" s="1">
        <f t="shared" si="3"/>
        <v>1.724201010205165</v>
      </c>
      <c r="O29" s="1">
        <f t="shared" si="4"/>
        <v>3.5590000000000112E-5</v>
      </c>
      <c r="P29" s="1">
        <f t="shared" si="5"/>
        <v>3.4443189941312596E-3</v>
      </c>
      <c r="Q29" s="1">
        <f t="shared" si="6"/>
        <v>0.29711666681865856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1" t="s">
        <v>28</v>
      </c>
      <c r="E30" s="1">
        <v>295</v>
      </c>
      <c r="F30" s="1">
        <v>5</v>
      </c>
      <c r="G30" s="1">
        <v>3</v>
      </c>
      <c r="H30" s="1">
        <v>360</v>
      </c>
      <c r="I30" s="1">
        <f>'[1]Magellan Sheet 1 (5)'!B8</f>
        <v>0.43380000000000002</v>
      </c>
      <c r="J30" s="1">
        <f>'[1]Magellan Sheet 1 (5)'!C8</f>
        <v>0.44600000000000001</v>
      </c>
      <c r="K30" s="1">
        <f>'[1]Magellan Sheet 1 (5)'!D8</f>
        <v>0.44540000000000002</v>
      </c>
      <c r="L30" s="1">
        <f t="shared" si="1"/>
        <v>0.44173333333333337</v>
      </c>
      <c r="M30" s="1">
        <f t="shared" si="2"/>
        <v>6.8770148562681821E-3</v>
      </c>
      <c r="N30" s="1">
        <f t="shared" si="3"/>
        <v>1.5568249750078891</v>
      </c>
      <c r="O30" s="1">
        <f t="shared" si="4"/>
        <v>4.7293333333333283E-5</v>
      </c>
      <c r="P30" s="1">
        <f t="shared" si="5"/>
        <v>3.9704463784874904E-3</v>
      </c>
      <c r="Q30" s="1">
        <f t="shared" si="6"/>
        <v>0.3928500001519919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1" t="s">
        <v>28</v>
      </c>
      <c r="E31" s="1">
        <v>295</v>
      </c>
      <c r="F31" s="1">
        <v>5</v>
      </c>
      <c r="G31" s="1">
        <v>3</v>
      </c>
      <c r="H31" s="1">
        <v>360</v>
      </c>
      <c r="I31" s="1">
        <f>'[1]Magellan Sheet 1 (5)'!B9</f>
        <v>0.71089999999999998</v>
      </c>
      <c r="J31" s="1">
        <f>'[1]Magellan Sheet 1 (5)'!C9</f>
        <v>0.70960000000000001</v>
      </c>
      <c r="K31" s="1">
        <f>'[1]Magellan Sheet 1 (5)'!D9</f>
        <v>0.71189999999999998</v>
      </c>
      <c r="L31" s="1">
        <f t="shared" si="1"/>
        <v>0.71079999999999999</v>
      </c>
      <c r="M31" s="1">
        <f t="shared" si="2"/>
        <v>1.1532562594670634E-3</v>
      </c>
      <c r="N31" s="1">
        <f t="shared" si="3"/>
        <v>0.16224764483216986</v>
      </c>
      <c r="O31" s="1">
        <f t="shared" si="4"/>
        <v>1.3299999999999625E-6</v>
      </c>
      <c r="P31" s="1">
        <f t="shared" si="5"/>
        <v>6.6583281184793002E-4</v>
      </c>
      <c r="Q31" s="1">
        <f t="shared" si="6"/>
        <v>0.66191666681865846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1" t="s">
        <v>28</v>
      </c>
      <c r="E32" s="1">
        <v>295</v>
      </c>
      <c r="F32" s="1">
        <v>5</v>
      </c>
      <c r="G32" s="1">
        <v>3</v>
      </c>
      <c r="H32" s="1">
        <v>360</v>
      </c>
      <c r="I32" s="1">
        <f>'[1]Magellan Sheet 1 (5)'!E2</f>
        <v>0.2681</v>
      </c>
      <c r="J32" s="1">
        <f>'[1]Magellan Sheet 1 (5)'!F2</f>
        <v>0.27279999999999999</v>
      </c>
      <c r="K32" s="1">
        <f>'[1]Magellan Sheet 1 (5)'!G2</f>
        <v>0.2349</v>
      </c>
      <c r="L32" s="1">
        <f t="shared" si="1"/>
        <v>0.2586</v>
      </c>
      <c r="M32" s="1">
        <f t="shared" si="2"/>
        <v>2.0658896388723185E-2</v>
      </c>
      <c r="N32" s="1">
        <f t="shared" si="3"/>
        <v>7.9887457032958951</v>
      </c>
      <c r="O32" s="1">
        <f t="shared" si="4"/>
        <v>4.2678999999999992E-4</v>
      </c>
      <c r="P32" s="1">
        <f t="shared" si="5"/>
        <v>1.1927419391189919E-2</v>
      </c>
      <c r="Q32" s="1">
        <f t="shared" si="6"/>
        <v>0.2097166668186585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1" t="s">
        <v>28</v>
      </c>
      <c r="E33" s="1">
        <v>295</v>
      </c>
      <c r="F33" s="1">
        <v>5</v>
      </c>
      <c r="G33" s="1">
        <v>3</v>
      </c>
      <c r="H33" s="1">
        <v>360</v>
      </c>
      <c r="I33" s="1">
        <f>'[1]Magellan Sheet 1 (5)'!E3</f>
        <v>0.58899999999999997</v>
      </c>
      <c r="J33" s="1">
        <f>'[1]Magellan Sheet 1 (5)'!F3</f>
        <v>0.59389999999999998</v>
      </c>
      <c r="K33" s="1">
        <f>'[1]Magellan Sheet 1 (5)'!G3</f>
        <v>0.5948</v>
      </c>
      <c r="L33" s="1">
        <f t="shared" si="1"/>
        <v>0.59256666666666669</v>
      </c>
      <c r="M33" s="1">
        <f t="shared" si="2"/>
        <v>3.1214312956292047E-3</v>
      </c>
      <c r="N33" s="1">
        <f t="shared" si="3"/>
        <v>0.52676457708767588</v>
      </c>
      <c r="O33" s="1">
        <f t="shared" si="4"/>
        <v>9.7433333333334151E-6</v>
      </c>
      <c r="P33" s="1">
        <f t="shared" si="5"/>
        <v>1.8021591987884438E-3</v>
      </c>
      <c r="Q33" s="1">
        <f t="shared" si="6"/>
        <v>0.54368333348532516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1" t="s">
        <v>28</v>
      </c>
      <c r="E34" s="1">
        <v>295</v>
      </c>
      <c r="F34" s="1">
        <v>5</v>
      </c>
      <c r="G34" s="1">
        <v>3</v>
      </c>
      <c r="H34" s="1">
        <v>360</v>
      </c>
      <c r="I34" s="1">
        <f>'[1]Magellan Sheet 1 (5)'!E4</f>
        <v>0.89810000000000001</v>
      </c>
      <c r="J34" s="1">
        <f>'[1]Magellan Sheet 1 (5)'!F4</f>
        <v>0.91920000000000002</v>
      </c>
      <c r="K34" s="1">
        <f>'[1]Magellan Sheet 1 (5)'!G4</f>
        <v>0.91149999999999998</v>
      </c>
      <c r="L34" s="1">
        <f t="shared" si="1"/>
        <v>0.90959999999999985</v>
      </c>
      <c r="M34" s="1">
        <f t="shared" si="2"/>
        <v>1.0677546534667971E-2</v>
      </c>
      <c r="N34" s="1">
        <f t="shared" si="3"/>
        <v>1.1738727500734358</v>
      </c>
      <c r="O34" s="1">
        <f t="shared" si="4"/>
        <v>1.1401E-4</v>
      </c>
      <c r="P34" s="1">
        <f t="shared" si="5"/>
        <v>6.1646843660753091E-3</v>
      </c>
      <c r="Q34" s="1">
        <f t="shared" si="6"/>
        <v>0.86071666681865833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1" t="s">
        <v>28</v>
      </c>
      <c r="E35" s="1">
        <v>295</v>
      </c>
      <c r="F35" s="1">
        <v>5</v>
      </c>
      <c r="G35" s="1">
        <v>3</v>
      </c>
      <c r="H35" s="1">
        <v>360</v>
      </c>
      <c r="I35" s="1">
        <f>'[1]Magellan Sheet 1 (5)'!E5</f>
        <v>0.97289999999999999</v>
      </c>
      <c r="J35" s="1">
        <f>'[1]Magellan Sheet 1 (5)'!F5</f>
        <v>0.97119999999999995</v>
      </c>
      <c r="K35" s="1">
        <f>'[1]Magellan Sheet 1 (5)'!G5</f>
        <v>0.97740000000000005</v>
      </c>
      <c r="L35" s="1">
        <f t="shared" si="1"/>
        <v>0.97383333333333333</v>
      </c>
      <c r="M35" s="1">
        <f t="shared" si="2"/>
        <v>3.2036437588055318E-3</v>
      </c>
      <c r="N35" s="1">
        <f t="shared" si="3"/>
        <v>0.32897248935192863</v>
      </c>
      <c r="O35" s="1">
        <f t="shared" si="4"/>
        <v>1.0263333333333637E-5</v>
      </c>
      <c r="P35" s="1">
        <f t="shared" si="5"/>
        <v>1.8496245865340384E-3</v>
      </c>
      <c r="Q35" s="1">
        <f t="shared" si="6"/>
        <v>0.9249500001519918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1" t="s">
        <v>28</v>
      </c>
      <c r="E36" s="1">
        <v>295</v>
      </c>
      <c r="F36" s="1">
        <v>5</v>
      </c>
      <c r="G36" s="1">
        <v>3</v>
      </c>
      <c r="H36" s="1">
        <v>360</v>
      </c>
      <c r="I36" s="1">
        <f>'[1]Magellan Sheet 1 (5)'!E6</f>
        <v>0.63129999999999997</v>
      </c>
      <c r="J36" s="1">
        <f>'[1]Magellan Sheet 1 (5)'!F6</f>
        <v>0.64900000000000002</v>
      </c>
      <c r="K36" s="1">
        <f>'[1]Magellan Sheet 1 (5)'!G6</f>
        <v>0.63739999999999997</v>
      </c>
      <c r="L36" s="1">
        <f t="shared" si="1"/>
        <v>0.63923333333333332</v>
      </c>
      <c r="M36" s="1">
        <f t="shared" si="2"/>
        <v>8.99129208364036E-3</v>
      </c>
      <c r="N36" s="1">
        <f t="shared" si="3"/>
        <v>1.4065743469218899</v>
      </c>
      <c r="O36" s="1">
        <f t="shared" si="4"/>
        <v>8.084333333333382E-5</v>
      </c>
      <c r="P36" s="1">
        <f t="shared" si="5"/>
        <v>5.191124904852313E-3</v>
      </c>
      <c r="Q36" s="1">
        <f t="shared" si="6"/>
        <v>0.59035000015199179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1" t="s">
        <v>28</v>
      </c>
      <c r="E37" s="1">
        <v>295</v>
      </c>
      <c r="F37" s="1">
        <v>5</v>
      </c>
      <c r="G37" s="1">
        <v>3</v>
      </c>
      <c r="H37" s="1">
        <v>360</v>
      </c>
      <c r="I37" s="1">
        <f>'[1]Magellan Sheet 1 (5)'!E7</f>
        <v>0.44330000000000003</v>
      </c>
      <c r="J37" s="1">
        <f>'[1]Magellan Sheet 1 (5)'!F7</f>
        <v>0.42670000000000002</v>
      </c>
      <c r="K37" s="1">
        <f>'[1]Magellan Sheet 1 (5)'!G7</f>
        <v>0.40360000000000001</v>
      </c>
      <c r="L37" s="1">
        <f t="shared" si="1"/>
        <v>0.42453333333333337</v>
      </c>
      <c r="M37" s="1">
        <f t="shared" si="2"/>
        <v>1.9938488742463244E-2</v>
      </c>
      <c r="N37" s="1">
        <f t="shared" si="3"/>
        <v>4.6965661296631387</v>
      </c>
      <c r="O37" s="1">
        <f t="shared" si="4"/>
        <v>3.9754333333333358E-4</v>
      </c>
      <c r="P37" s="1">
        <f t="shared" si="5"/>
        <v>1.1511491842695478E-2</v>
      </c>
      <c r="Q37" s="1">
        <f t="shared" si="6"/>
        <v>0.3756500001519919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1" t="s">
        <v>28</v>
      </c>
      <c r="E38" s="1">
        <v>295</v>
      </c>
      <c r="F38" s="1">
        <v>5</v>
      </c>
      <c r="G38" s="1">
        <v>3</v>
      </c>
      <c r="H38" s="1">
        <v>360</v>
      </c>
      <c r="I38" s="1">
        <f>'[1]Magellan Sheet 1 (5)'!E8</f>
        <v>0.39879999999999999</v>
      </c>
      <c r="J38" s="1">
        <f>'[1]Magellan Sheet 1 (5)'!F8</f>
        <v>0.40699999999999997</v>
      </c>
      <c r="K38" s="1">
        <f>'[1]Magellan Sheet 1 (5)'!G8</f>
        <v>0.40600000000000003</v>
      </c>
      <c r="L38" s="1">
        <f t="shared" si="1"/>
        <v>0.40393333333333331</v>
      </c>
      <c r="M38" s="1">
        <f t="shared" si="2"/>
        <v>4.4736264186153686E-3</v>
      </c>
      <c r="N38" s="1">
        <f t="shared" si="3"/>
        <v>1.107516030355348</v>
      </c>
      <c r="O38" s="1">
        <f t="shared" si="4"/>
        <v>2.0013333333333371E-5</v>
      </c>
      <c r="P38" s="1">
        <f t="shared" si="5"/>
        <v>2.5828494170414048E-3</v>
      </c>
      <c r="Q38" s="1">
        <f t="shared" si="6"/>
        <v>0.35505000015199184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1" t="s">
        <v>28</v>
      </c>
      <c r="E39" s="1">
        <v>295</v>
      </c>
      <c r="F39" s="1">
        <v>5</v>
      </c>
      <c r="G39" s="1">
        <v>3</v>
      </c>
      <c r="H39" s="1">
        <v>360</v>
      </c>
      <c r="I39" s="1">
        <f>'[1]Magellan Sheet 1 (5)'!H2</f>
        <v>0.76419999999999999</v>
      </c>
      <c r="J39" s="1">
        <f>'[1]Magellan Sheet 1 (5)'!I2</f>
        <v>0.75409999999999999</v>
      </c>
      <c r="K39" s="1">
        <f>'[1]Magellan Sheet 1 (5)'!J2</f>
        <v>0.76859999999999995</v>
      </c>
      <c r="L39" s="1">
        <f t="shared" si="1"/>
        <v>0.76230000000000009</v>
      </c>
      <c r="M39" s="1">
        <f t="shared" si="2"/>
        <v>7.4343795975185256E-3</v>
      </c>
      <c r="N39" s="1">
        <f t="shared" si="3"/>
        <v>0.97525640791270174</v>
      </c>
      <c r="O39" s="1">
        <f t="shared" si="4"/>
        <v>5.526999999999972E-5</v>
      </c>
      <c r="P39" s="1">
        <f t="shared" si="5"/>
        <v>4.2922410618851823E-3</v>
      </c>
      <c r="Q39" s="1">
        <f t="shared" si="6"/>
        <v>0.71341666681865856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1" t="s">
        <v>28</v>
      </c>
      <c r="E40" s="1">
        <v>295</v>
      </c>
      <c r="F40" s="1">
        <v>5</v>
      </c>
      <c r="G40" s="1">
        <v>3</v>
      </c>
      <c r="H40" s="1">
        <v>360</v>
      </c>
      <c r="I40" s="1">
        <f>'[1]Magellan Sheet 1 (5)'!H3</f>
        <v>0.55310000000000004</v>
      </c>
      <c r="J40" s="1">
        <f>'[1]Magellan Sheet 1 (5)'!I3</f>
        <v>0.55920000000000003</v>
      </c>
      <c r="K40" s="1">
        <f>'[1]Magellan Sheet 1 (5)'!J3</f>
        <v>0.55710000000000004</v>
      </c>
      <c r="L40" s="1">
        <f t="shared" si="1"/>
        <v>0.55646666666666667</v>
      </c>
      <c r="M40" s="1">
        <f t="shared" si="2"/>
        <v>3.0989245446337217E-3</v>
      </c>
      <c r="N40" s="1">
        <f t="shared" si="3"/>
        <v>0.55689311332821168</v>
      </c>
      <c r="O40" s="1">
        <f t="shared" si="4"/>
        <v>9.6033333333333199E-6</v>
      </c>
      <c r="P40" s="1">
        <f t="shared" si="5"/>
        <v>1.7891649200426178E-3</v>
      </c>
      <c r="Q40" s="1">
        <f t="shared" si="6"/>
        <v>0.50758333348532514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1" t="s">
        <v>28</v>
      </c>
      <c r="E41" s="1">
        <v>295</v>
      </c>
      <c r="F41" s="1">
        <v>5</v>
      </c>
      <c r="G41" s="1">
        <v>3</v>
      </c>
      <c r="H41" s="1">
        <v>360</v>
      </c>
      <c r="I41" s="1">
        <f>'[1]Magellan Sheet 1 (5)'!H4</f>
        <v>0.9163</v>
      </c>
      <c r="J41" s="1">
        <f>'[1]Magellan Sheet 1 (5)'!I4</f>
        <v>0.92200000000000004</v>
      </c>
      <c r="K41" s="1">
        <f>'[1]Magellan Sheet 1 (5)'!J4</f>
        <v>0.92090000000000005</v>
      </c>
      <c r="L41" s="1">
        <f t="shared" si="1"/>
        <v>0.91973333333333329</v>
      </c>
      <c r="M41" s="1">
        <f t="shared" si="2"/>
        <v>3.0237945256471176E-3</v>
      </c>
      <c r="N41" s="1">
        <f t="shared" si="3"/>
        <v>0.3287686132553404</v>
      </c>
      <c r="O41" s="1">
        <f t="shared" si="4"/>
        <v>9.1433333333334767E-6</v>
      </c>
      <c r="P41" s="1">
        <f t="shared" si="5"/>
        <v>1.7457885833564802E-3</v>
      </c>
      <c r="Q41" s="1">
        <f t="shared" si="6"/>
        <v>0.87085000015199177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1" t="s">
        <v>28</v>
      </c>
      <c r="E42" s="1">
        <v>295</v>
      </c>
      <c r="F42" s="1">
        <v>5</v>
      </c>
      <c r="G42" s="1">
        <v>3</v>
      </c>
      <c r="H42" s="1">
        <v>360</v>
      </c>
      <c r="I42" s="1">
        <f>'[1]Magellan Sheet 1 (5)'!H5</f>
        <v>0.35880000000000001</v>
      </c>
      <c r="J42" s="1">
        <f>'[1]Magellan Sheet 1 (5)'!I5</f>
        <v>0.38019999999999998</v>
      </c>
      <c r="K42" s="1">
        <f>'[1]Magellan Sheet 1 (5)'!J5</f>
        <v>0.36059999999999998</v>
      </c>
      <c r="L42" s="1">
        <f t="shared" si="1"/>
        <v>0.36653333333333332</v>
      </c>
      <c r="M42" s="1">
        <f t="shared" si="2"/>
        <v>1.18698497603522E-2</v>
      </c>
      <c r="N42" s="1">
        <f t="shared" si="3"/>
        <v>3.2384093562255911</v>
      </c>
      <c r="O42" s="1">
        <f t="shared" si="4"/>
        <v>1.4089333333333317E-4</v>
      </c>
      <c r="P42" s="1">
        <f t="shared" si="5"/>
        <v>6.8530609543797577E-3</v>
      </c>
      <c r="Q42" s="1">
        <f t="shared" si="6"/>
        <v>0.31765000015199185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1" t="s">
        <v>28</v>
      </c>
      <c r="E43" s="1">
        <v>295</v>
      </c>
      <c r="F43" s="1">
        <v>5</v>
      </c>
      <c r="G43" s="1">
        <v>3</v>
      </c>
      <c r="H43" s="1">
        <v>360</v>
      </c>
      <c r="I43" s="1">
        <f>'[1]Magellan Sheet 1 (5)'!H6</f>
        <v>1.3360000000000001</v>
      </c>
      <c r="J43" s="1">
        <f>'[1]Magellan Sheet 1 (5)'!I6</f>
        <v>1.3136000000000001</v>
      </c>
      <c r="K43" s="1">
        <f>'[1]Magellan Sheet 1 (5)'!J6</f>
        <v>1.3162</v>
      </c>
      <c r="L43" s="1">
        <f t="shared" si="1"/>
        <v>1.3219333333333336</v>
      </c>
      <c r="M43" s="1">
        <f t="shared" si="2"/>
        <v>1.2251258438761847E-2</v>
      </c>
      <c r="N43" s="1">
        <f t="shared" si="3"/>
        <v>0.92676825145709651</v>
      </c>
      <c r="O43" s="1">
        <f t="shared" si="4"/>
        <v>1.5009333333333336E-4</v>
      </c>
      <c r="P43" s="1">
        <f t="shared" si="5"/>
        <v>7.0732673575308273E-3</v>
      </c>
      <c r="Q43" s="1">
        <f t="shared" si="6"/>
        <v>1.2730500001519922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1" t="s">
        <v>28</v>
      </c>
      <c r="E44" s="1">
        <v>295</v>
      </c>
      <c r="F44" s="1">
        <v>5</v>
      </c>
      <c r="G44" s="1">
        <v>3</v>
      </c>
      <c r="H44" s="1">
        <v>360</v>
      </c>
      <c r="I44" s="1">
        <f>'[1]Magellan Sheet 1 (5)'!H7</f>
        <v>0.38519999999999999</v>
      </c>
      <c r="J44" s="1">
        <f>'[1]Magellan Sheet 1 (5)'!I7</f>
        <v>0.38329999999999997</v>
      </c>
      <c r="K44" s="1">
        <f>'[1]Magellan Sheet 1 (5)'!J7</f>
        <v>0.37990000000000002</v>
      </c>
      <c r="L44" s="1">
        <f t="shared" si="1"/>
        <v>0.38280000000000003</v>
      </c>
      <c r="M44" s="1">
        <f t="shared" si="2"/>
        <v>2.6851443164194939E-3</v>
      </c>
      <c r="N44" s="1">
        <f t="shared" si="3"/>
        <v>0.70144835852128884</v>
      </c>
      <c r="O44" s="1">
        <f t="shared" si="4"/>
        <v>7.2099999999999106E-6</v>
      </c>
      <c r="P44" s="1">
        <f t="shared" si="5"/>
        <v>1.5502687938977885E-3</v>
      </c>
      <c r="Q44" s="1">
        <f t="shared" si="6"/>
        <v>0.33391666681865856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1" t="s">
        <v>28</v>
      </c>
      <c r="E45" s="1">
        <v>295</v>
      </c>
      <c r="F45" s="1">
        <v>5</v>
      </c>
      <c r="G45" s="1">
        <v>3</v>
      </c>
      <c r="H45" s="1">
        <v>360</v>
      </c>
      <c r="I45" s="1">
        <f>'[1]Magellan Sheet 1 (5)'!H8</f>
        <v>0.67769999999999997</v>
      </c>
      <c r="J45" s="1">
        <f>'[1]Magellan Sheet 1 (5)'!I8</f>
        <v>0.68969999999999998</v>
      </c>
      <c r="K45" s="1">
        <f>'[1]Magellan Sheet 1 (5)'!J8</f>
        <v>0.69020000000000004</v>
      </c>
      <c r="L45" s="1">
        <f t="shared" si="1"/>
        <v>0.68586666666666662</v>
      </c>
      <c r="M45" s="1">
        <f t="shared" si="2"/>
        <v>7.0769579151874051E-3</v>
      </c>
      <c r="N45" s="1">
        <f t="shared" si="3"/>
        <v>1.0318270677275572</v>
      </c>
      <c r="O45" s="1">
        <f t="shared" si="4"/>
        <v>5.0083333333333661E-5</v>
      </c>
      <c r="P45" s="1">
        <f t="shared" si="5"/>
        <v>4.0858835573771013E-3</v>
      </c>
      <c r="Q45" s="1">
        <f t="shared" si="6"/>
        <v>0.6369833334853251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1" t="s">
        <v>28</v>
      </c>
      <c r="E46" s="1">
        <v>295</v>
      </c>
      <c r="F46" s="1">
        <v>5</v>
      </c>
      <c r="G46" s="1">
        <v>3</v>
      </c>
      <c r="H46" s="1">
        <v>360</v>
      </c>
      <c r="I46" s="1">
        <f>'[1]Magellan Sheet 1 (5)'!K2</f>
        <v>0.61899999999999999</v>
      </c>
      <c r="J46" s="1">
        <f>'[1]Magellan Sheet 1 (5)'!L2</f>
        <v>0.65859999999999996</v>
      </c>
      <c r="K46" s="1">
        <f>'[1]Magellan Sheet 1 (5)'!M2</f>
        <v>0.62860000000000005</v>
      </c>
      <c r="L46" s="1">
        <f t="shared" si="1"/>
        <v>0.63540000000000008</v>
      </c>
      <c r="M46" s="1">
        <f t="shared" si="2"/>
        <v>2.0657202133880542E-2</v>
      </c>
      <c r="N46" s="1">
        <f t="shared" si="3"/>
        <v>3.2510547897199462</v>
      </c>
      <c r="O46" s="1">
        <f t="shared" si="4"/>
        <v>4.2671999999999887E-4</v>
      </c>
      <c r="P46" s="1">
        <f t="shared" si="5"/>
        <v>1.1926441212700443E-2</v>
      </c>
      <c r="Q46" s="1">
        <f t="shared" si="6"/>
        <v>0.58651666681865855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1" t="s">
        <v>28</v>
      </c>
      <c r="E47" s="1">
        <v>295</v>
      </c>
      <c r="F47" s="1">
        <v>5</v>
      </c>
      <c r="G47" s="1">
        <v>3</v>
      </c>
      <c r="H47" s="1">
        <v>360</v>
      </c>
      <c r="I47" s="1">
        <f>'[1]Magellan Sheet 1 (5)'!K3</f>
        <v>0.28010000000000002</v>
      </c>
      <c r="J47" s="1">
        <f>'[1]Magellan Sheet 1 (5)'!L3</f>
        <v>0.27739999999999998</v>
      </c>
      <c r="K47" s="1">
        <f>'[1]Magellan Sheet 1 (5)'!M3</f>
        <v>0.2792</v>
      </c>
      <c r="L47" s="1">
        <f t="shared" si="1"/>
        <v>0.27889999999999998</v>
      </c>
      <c r="M47" s="1">
        <f t="shared" si="2"/>
        <v>1.3747727084867701E-3</v>
      </c>
      <c r="N47" s="1">
        <f t="shared" si="3"/>
        <v>0.49292675098127298</v>
      </c>
      <c r="O47" s="1">
        <f t="shared" si="4"/>
        <v>1.8900000000000501E-6</v>
      </c>
      <c r="P47" s="1">
        <f t="shared" si="5"/>
        <v>7.937253933193877E-4</v>
      </c>
      <c r="Q47" s="1">
        <f t="shared" si="6"/>
        <v>0.23001666681865848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1" t="s">
        <v>28</v>
      </c>
      <c r="E48" s="1">
        <v>295</v>
      </c>
      <c r="F48" s="1">
        <v>5</v>
      </c>
      <c r="G48" s="1">
        <v>3</v>
      </c>
      <c r="H48" s="1">
        <v>360</v>
      </c>
      <c r="I48" s="1">
        <f>'[1]Magellan Sheet 1 (5)'!K4</f>
        <v>0.372</v>
      </c>
      <c r="J48" s="1">
        <f>'[1]Magellan Sheet 1 (5)'!L4</f>
        <v>0.37340000000000001</v>
      </c>
      <c r="K48" s="1">
        <f>'[1]Magellan Sheet 1 (5)'!M4</f>
        <v>0.37519999999999998</v>
      </c>
      <c r="L48" s="1">
        <f t="shared" si="1"/>
        <v>0.37353333333333333</v>
      </c>
      <c r="M48" s="1">
        <f t="shared" si="2"/>
        <v>1.6041612554021181E-3</v>
      </c>
      <c r="N48" s="1">
        <f t="shared" si="3"/>
        <v>0.42945598484797021</v>
      </c>
      <c r="O48" s="1">
        <f t="shared" si="4"/>
        <v>2.5733333333332995E-6</v>
      </c>
      <c r="P48" s="1">
        <f t="shared" si="5"/>
        <v>9.2616293262998096E-4</v>
      </c>
      <c r="Q48" s="1">
        <f t="shared" si="6"/>
        <v>0.32465000015199186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1" t="s">
        <v>28</v>
      </c>
      <c r="E49" s="1">
        <v>295</v>
      </c>
      <c r="F49" s="1">
        <v>5</v>
      </c>
      <c r="G49" s="1">
        <v>3</v>
      </c>
      <c r="H49" s="1">
        <v>360</v>
      </c>
      <c r="I49" s="1">
        <f>'[1]Magellan Sheet 1 (5)'!K5</f>
        <v>0.38540000000000002</v>
      </c>
      <c r="J49" s="1">
        <f>'[1]Magellan Sheet 1 (5)'!L5</f>
        <v>0.38279999999999997</v>
      </c>
      <c r="K49" s="1">
        <f>'[1]Magellan Sheet 1 (5)'!M5</f>
        <v>0.38429999999999997</v>
      </c>
      <c r="L49" s="1">
        <f t="shared" si="1"/>
        <v>0.3841666666666666</v>
      </c>
      <c r="M49" s="1">
        <f t="shared" si="2"/>
        <v>1.3051181300301484E-3</v>
      </c>
      <c r="N49" s="1">
        <f t="shared" si="3"/>
        <v>0.33972706204689335</v>
      </c>
      <c r="O49" s="1">
        <f t="shared" si="4"/>
        <v>1.7033333333333911E-6</v>
      </c>
      <c r="P49" s="1">
        <f t="shared" si="5"/>
        <v>7.5351030369716723E-4</v>
      </c>
      <c r="Q49" s="1">
        <f t="shared" si="6"/>
        <v>0.33528333348532513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1" t="s">
        <v>28</v>
      </c>
      <c r="E50" s="1">
        <v>295</v>
      </c>
      <c r="F50" s="1">
        <v>5</v>
      </c>
      <c r="G50" s="1">
        <v>3</v>
      </c>
      <c r="H50" s="1">
        <v>360</v>
      </c>
      <c r="I50" s="1">
        <f>'[1]Magellan Sheet 1 (5)'!K6</f>
        <v>0.31059999999999999</v>
      </c>
      <c r="J50" s="1">
        <f>'[1]Magellan Sheet 1 (5)'!L6</f>
        <v>0.30430000000000001</v>
      </c>
      <c r="K50" s="1">
        <f>'[1]Magellan Sheet 1 (5)'!M6</f>
        <v>0.30409999999999998</v>
      </c>
      <c r="L50" s="1">
        <f t="shared" si="1"/>
        <v>0.30633333333333335</v>
      </c>
      <c r="M50" s="1">
        <f t="shared" si="2"/>
        <v>3.696394639825852E-3</v>
      </c>
      <c r="N50" s="1">
        <f t="shared" si="3"/>
        <v>1.2066576626199734</v>
      </c>
      <c r="O50" s="1">
        <f t="shared" si="4"/>
        <v>1.3663333333333289E-5</v>
      </c>
      <c r="P50" s="1">
        <f t="shared" si="5"/>
        <v>2.1341144403345456E-3</v>
      </c>
      <c r="Q50" s="1">
        <f t="shared" si="6"/>
        <v>0.25745000015199188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1" t="s">
        <v>28</v>
      </c>
      <c r="E51" s="1">
        <v>295</v>
      </c>
      <c r="F51" s="1">
        <v>5</v>
      </c>
      <c r="G51" s="1">
        <v>3</v>
      </c>
      <c r="H51" s="1">
        <v>360</v>
      </c>
      <c r="I51" s="1">
        <f>'[1]Magellan Sheet 1 (5)'!K7</f>
        <v>0.60980000000000001</v>
      </c>
      <c r="J51" s="1">
        <f>'[1]Magellan Sheet 1 (5)'!L7</f>
        <v>0.59740000000000004</v>
      </c>
      <c r="K51" s="1">
        <f>'[1]Magellan Sheet 1 (5)'!M7</f>
        <v>0.59340000000000004</v>
      </c>
      <c r="L51" s="1">
        <f t="shared" si="1"/>
        <v>0.60020000000000007</v>
      </c>
      <c r="M51" s="1">
        <f t="shared" si="2"/>
        <v>8.5510233305727632E-3</v>
      </c>
      <c r="N51" s="1">
        <f t="shared" si="3"/>
        <v>1.4246956565432793</v>
      </c>
      <c r="O51" s="1">
        <f t="shared" si="4"/>
        <v>7.3119999999999706E-5</v>
      </c>
      <c r="P51" s="1">
        <f t="shared" si="5"/>
        <v>4.9369356217529555E-3</v>
      </c>
      <c r="Q51" s="1">
        <f t="shared" si="6"/>
        <v>0.55131666681865854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1" t="s">
        <v>28</v>
      </c>
      <c r="E52" s="1">
        <v>295</v>
      </c>
      <c r="F52" s="1">
        <v>5</v>
      </c>
      <c r="G52" s="1">
        <v>3</v>
      </c>
      <c r="H52" s="1">
        <v>360</v>
      </c>
      <c r="I52" s="1">
        <f>'[1]Magellan Sheet 1 (5)'!K8</f>
        <v>0.45440000000000003</v>
      </c>
      <c r="J52" s="1">
        <f>'[1]Magellan Sheet 1 (5)'!L8</f>
        <v>0.48370000000000002</v>
      </c>
      <c r="K52" s="1">
        <f>'[1]Magellan Sheet 1 (5)'!M8</f>
        <v>0.48020000000000002</v>
      </c>
      <c r="L52" s="1">
        <f t="shared" si="1"/>
        <v>0.47276666666666672</v>
      </c>
      <c r="M52" s="1">
        <f t="shared" si="2"/>
        <v>1.6001979044272405E-2</v>
      </c>
      <c r="N52" s="1">
        <f t="shared" si="3"/>
        <v>3.3847519659322574</v>
      </c>
      <c r="O52" s="1">
        <f t="shared" si="4"/>
        <v>2.5606333333333316E-4</v>
      </c>
      <c r="P52" s="1">
        <f t="shared" si="5"/>
        <v>9.2387469087774239E-3</v>
      </c>
      <c r="Q52" s="1">
        <f t="shared" si="6"/>
        <v>0.42388333348532525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1" t="s">
        <v>28</v>
      </c>
      <c r="E53" s="1">
        <v>295</v>
      </c>
      <c r="F53" s="1">
        <v>5</v>
      </c>
      <c r="G53" s="1">
        <v>3</v>
      </c>
      <c r="H53" s="1">
        <v>360</v>
      </c>
      <c r="I53" s="1">
        <f>'[1]Magellan Sheet 1 (5)'!$E$9</f>
        <v>0.23069999999999999</v>
      </c>
      <c r="J53" s="1">
        <f>'[1]Magellan Sheet 1 (5)'!$F$9</f>
        <v>0.21920000000000001</v>
      </c>
      <c r="K53" s="1">
        <f>'[1]Magellan Sheet 1 (5)'!$H$9</f>
        <v>0.21990000000000001</v>
      </c>
      <c r="L53" s="1">
        <f t="shared" si="1"/>
        <v>0.22326666666666664</v>
      </c>
      <c r="M53" s="1">
        <f t="shared" si="2"/>
        <v>6.446963109351036E-3</v>
      </c>
      <c r="N53" s="1">
        <f t="shared" si="3"/>
        <v>2.8875618584731431</v>
      </c>
      <c r="O53" s="1">
        <f t="shared" si="4"/>
        <v>4.156333333333318E-5</v>
      </c>
      <c r="P53" s="1">
        <f t="shared" si="5"/>
        <v>3.7221558866394077E-3</v>
      </c>
      <c r="Q53" s="1">
        <f t="shared" si="6"/>
        <v>0.17438333348532514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1" t="s">
        <v>28</v>
      </c>
      <c r="E54" s="1">
        <v>295</v>
      </c>
      <c r="F54" s="1">
        <v>5</v>
      </c>
      <c r="G54" s="1">
        <v>3</v>
      </c>
      <c r="H54" s="1">
        <v>360</v>
      </c>
      <c r="I54" s="1">
        <f>'[1]Magellan Sheet 1 (5)'!$I$9</f>
        <v>0.48709999999999998</v>
      </c>
      <c r="J54" s="1">
        <f>'[1]Magellan Sheet 1 (5)'!$J$9</f>
        <v>0.49769999999999998</v>
      </c>
      <c r="K54" s="1">
        <f>'[1]Magellan Sheet 1 (5)'!$K$9</f>
        <v>0.4955</v>
      </c>
      <c r="L54" s="1">
        <f t="shared" si="1"/>
        <v>0.49343333333333333</v>
      </c>
      <c r="M54" s="1">
        <f t="shared" si="2"/>
        <v>5.5940444522128499E-3</v>
      </c>
      <c r="N54" s="1">
        <f t="shared" si="3"/>
        <v>1.1336981258284502</v>
      </c>
      <c r="O54" s="1">
        <f t="shared" si="4"/>
        <v>3.1293333333333361E-5</v>
      </c>
      <c r="P54" s="1">
        <f t="shared" si="5"/>
        <v>3.2297230703438218E-3</v>
      </c>
      <c r="Q54" s="1">
        <f t="shared" si="6"/>
        <v>0.44455000015199186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5" t="s">
        <v>28</v>
      </c>
      <c r="E55" s="15">
        <v>295</v>
      </c>
      <c r="F55" s="15">
        <v>5</v>
      </c>
      <c r="G55" s="15">
        <v>3</v>
      </c>
      <c r="H55" s="15">
        <v>360</v>
      </c>
      <c r="I55" s="15">
        <f>'[1]Magellan Sheet 1 (5)'!$L$9</f>
        <v>0.47</v>
      </c>
      <c r="J55" s="15">
        <f>'[1]Magellan Sheet 1 (5)'!$M$9</f>
        <v>0.4526</v>
      </c>
      <c r="K55" s="15">
        <f>'[1]Magellan Sheet 1 (5)'!$G$9</f>
        <v>0.45279999999999998</v>
      </c>
      <c r="L55" s="15">
        <f t="shared" si="1"/>
        <v>0.45846666666666663</v>
      </c>
      <c r="M55" s="15">
        <f t="shared" si="2"/>
        <v>9.9886602371555885E-3</v>
      </c>
      <c r="N55" s="15">
        <f t="shared" si="3"/>
        <v>2.1787102451262736</v>
      </c>
      <c r="O55" s="15">
        <f t="shared" si="4"/>
        <v>9.9773333333333126E-5</v>
      </c>
      <c r="P55" s="15">
        <f t="shared" si="5"/>
        <v>5.7669556767654907E-3</v>
      </c>
      <c r="Q55" s="15">
        <f t="shared" si="6"/>
        <v>0.40958333348532516</v>
      </c>
      <c r="R55" s="16" t="s">
        <v>31</v>
      </c>
    </row>
  </sheetData>
  <conditionalFormatting sqref="Q2:Q19">
    <cfRule type="cellIs" dxfId="54" priority="5" operator="lessThan">
      <formula>$AF$2</formula>
    </cfRule>
    <cfRule type="cellIs" dxfId="53" priority="7" operator="lessThan">
      <formula>$AG$2</formula>
    </cfRule>
    <cfRule type="cellIs" dxfId="52" priority="9" operator="lessThan">
      <formula>$AF$2</formula>
    </cfRule>
  </conditionalFormatting>
  <conditionalFormatting sqref="X2:X7">
    <cfRule type="cellIs" dxfId="51" priority="6" operator="lessThan">
      <formula>$AF$2</formula>
    </cfRule>
    <cfRule type="cellIs" dxfId="50" priority="8" operator="lessThan">
      <formula>$AF$2</formula>
    </cfRule>
  </conditionalFormatting>
  <conditionalFormatting sqref="X15:X20">
    <cfRule type="cellIs" dxfId="49" priority="3" operator="lessThan">
      <formula>$AF$2</formula>
    </cfRule>
  </conditionalFormatting>
  <conditionalFormatting sqref="X15:X23 Q20:Q24">
    <cfRule type="cellIs" dxfId="48" priority="2" operator="lessThan">
      <formula>$AF$15</formula>
    </cfRule>
  </conditionalFormatting>
  <conditionalFormatting sqref="X26:X28 Q25:Q55">
    <cfRule type="cellIs" dxfId="47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D41-8A8F-4117-AB2A-19B277647E44}">
  <dimension ref="A1:AG55"/>
  <sheetViews>
    <sheetView zoomScale="55" zoomScaleNormal="55" workbookViewId="0">
      <selection activeCell="A21" sqref="A21:XFD21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x14ac:dyDescent="0.25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12">
        <v>20</v>
      </c>
      <c r="B2" s="1">
        <v>100</v>
      </c>
      <c r="C2" s="1" t="s">
        <v>23</v>
      </c>
      <c r="D2" s="1" t="s">
        <v>24</v>
      </c>
      <c r="E2" s="1">
        <v>364</v>
      </c>
      <c r="F2" s="1">
        <v>9</v>
      </c>
      <c r="G2" s="1">
        <v>3</v>
      </c>
      <c r="H2" s="1">
        <v>360</v>
      </c>
      <c r="I2">
        <v>0.92849999666213989</v>
      </c>
      <c r="J2">
        <v>0.9221000075340271</v>
      </c>
      <c r="K2">
        <v>0.92720001935958862</v>
      </c>
      <c r="L2" s="1">
        <f>AVERAGE(I2:K2)</f>
        <v>0.92593334118525183</v>
      </c>
      <c r="M2" s="1">
        <f>STDEV(I2:K2)</f>
        <v>3.3827977190479925E-3</v>
      </c>
      <c r="N2" s="1">
        <f>M2/L2 * 100</f>
        <v>0.36533922784525746</v>
      </c>
      <c r="O2" s="1">
        <f>VAR(I2:K2)</f>
        <v>1.14433204079963E-5</v>
      </c>
      <c r="P2" s="1">
        <f>M2/SQRT(3)</f>
        <v>1.9530591737064106E-3</v>
      </c>
      <c r="Q2" s="1">
        <f t="shared" ref="Q2:Q19" si="0">L2-$Z$2</f>
        <v>0.88643334060907364</v>
      </c>
      <c r="R2" s="13"/>
      <c r="U2" s="1" t="s">
        <v>24</v>
      </c>
      <c r="V2" s="1">
        <v>364</v>
      </c>
      <c r="W2" s="1">
        <v>9</v>
      </c>
      <c r="X2">
        <v>3.6899998784065247E-2</v>
      </c>
      <c r="Y2" s="1"/>
      <c r="Z2" s="4">
        <f>AVERAGE(X2:X7)</f>
        <v>3.9500000576178231E-2</v>
      </c>
      <c r="AA2" s="1">
        <f>STDEV(X2:X7)</f>
        <v>4.1718098048572003E-3</v>
      </c>
      <c r="AB2" s="1">
        <f>AA2/Z2 * 100</f>
        <v>10.561543655706037</v>
      </c>
      <c r="AC2" s="1">
        <f>VAR(X2:X7)</f>
        <v>1.7403997047902671E-5</v>
      </c>
      <c r="AD2" s="1">
        <f>COUNT(X2:X7)</f>
        <v>6</v>
      </c>
      <c r="AE2" s="1">
        <f>AA2/SQRT(AD2)</f>
        <v>1.7031342209733341E-3</v>
      </c>
      <c r="AF2" s="1">
        <f>$Z$2+3*$AA$2</f>
        <v>5.2015429990749831E-2</v>
      </c>
      <c r="AG2" s="1">
        <f>$Z$2+10*$AA$2</f>
        <v>8.121809862475024E-2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364</v>
      </c>
      <c r="F3" s="1">
        <v>9</v>
      </c>
      <c r="G3" s="1">
        <v>3</v>
      </c>
      <c r="H3" s="1">
        <v>360</v>
      </c>
      <c r="I3">
        <v>1.2372000217437744</v>
      </c>
      <c r="J3">
        <v>1.238800048828125</v>
      </c>
      <c r="K3">
        <v>1.2669999599456787</v>
      </c>
      <c r="L3" s="1">
        <f t="shared" ref="L3:L55" si="1">AVERAGE(I3:K3)</f>
        <v>1.2476666768391926</v>
      </c>
      <c r="M3" s="1">
        <f t="shared" ref="M3:M55" si="2">STDEV(I3:K3)</f>
        <v>1.6762216393553589E-2</v>
      </c>
      <c r="N3" s="1">
        <f t="shared" ref="N3:N55" si="3">M3/L3 * 100</f>
        <v>1.3434851394780027</v>
      </c>
      <c r="O3" s="1">
        <f t="shared" ref="O3:O55" si="4">VAR(I3:K3)</f>
        <v>2.8097189842431664E-4</v>
      </c>
      <c r="P3" s="1">
        <f t="shared" ref="P3:P55" si="5">M3/SQRT(3)</f>
        <v>9.6776701470329234E-3</v>
      </c>
      <c r="Q3" s="1">
        <f t="shared" si="0"/>
        <v>1.2081666762630143</v>
      </c>
      <c r="R3" s="13"/>
      <c r="U3" s="1" t="s">
        <v>24</v>
      </c>
      <c r="V3" s="1">
        <v>364</v>
      </c>
      <c r="W3" s="1">
        <v>9</v>
      </c>
      <c r="X3">
        <v>3.6200001835823059E-2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364</v>
      </c>
      <c r="F4" s="1">
        <v>9</v>
      </c>
      <c r="G4" s="1">
        <v>3</v>
      </c>
      <c r="H4" s="1">
        <v>360</v>
      </c>
      <c r="I4">
        <v>0.66049998998641968</v>
      </c>
      <c r="J4">
        <v>0.65880000591278076</v>
      </c>
      <c r="K4">
        <v>0.65369999408721924</v>
      </c>
      <c r="L4" s="1">
        <f t="shared" si="1"/>
        <v>0.65766666332880652</v>
      </c>
      <c r="M4" s="1">
        <f t="shared" si="2"/>
        <v>3.538832451073756E-3</v>
      </c>
      <c r="N4" s="1">
        <f t="shared" si="3"/>
        <v>0.53808907283848206</v>
      </c>
      <c r="O4" s="1">
        <f t="shared" si="4"/>
        <v>1.2523335116772689E-5</v>
      </c>
      <c r="P4" s="1">
        <f t="shared" si="5"/>
        <v>2.0431458682444162E-3</v>
      </c>
      <c r="Q4" s="1">
        <f t="shared" si="0"/>
        <v>0.61816666275262833</v>
      </c>
      <c r="R4" s="13"/>
      <c r="U4" s="1" t="s">
        <v>24</v>
      </c>
      <c r="V4" s="1">
        <v>364</v>
      </c>
      <c r="W4" s="1">
        <v>9</v>
      </c>
      <c r="X4">
        <v>3.7300001829862595E-2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364</v>
      </c>
      <c r="F5" s="1">
        <v>9</v>
      </c>
      <c r="G5" s="1">
        <v>3</v>
      </c>
      <c r="H5" s="1">
        <v>360</v>
      </c>
      <c r="I5">
        <v>0.33320000767707825</v>
      </c>
      <c r="J5">
        <v>0.33199998736381531</v>
      </c>
      <c r="K5">
        <v>0.33719998598098755</v>
      </c>
      <c r="L5" s="1">
        <f t="shared" si="1"/>
        <v>0.3341333270072937</v>
      </c>
      <c r="M5" s="1">
        <f t="shared" si="2"/>
        <v>2.722739453888982E-3</v>
      </c>
      <c r="N5" s="1">
        <f t="shared" si="3"/>
        <v>0.81486617281656193</v>
      </c>
      <c r="O5" s="1">
        <f t="shared" si="4"/>
        <v>7.4133101337636731E-6</v>
      </c>
      <c r="P5" s="1">
        <f t="shared" si="5"/>
        <v>1.5719743566360185E-3</v>
      </c>
      <c r="Q5" s="1">
        <f t="shared" si="0"/>
        <v>0.29463332643111545</v>
      </c>
      <c r="R5" s="13"/>
      <c r="U5" s="1" t="s">
        <v>24</v>
      </c>
      <c r="V5" s="1">
        <v>364</v>
      </c>
      <c r="W5" s="1">
        <v>9</v>
      </c>
      <c r="X5">
        <v>3.8300000131130219E-2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364</v>
      </c>
      <c r="F6" s="1">
        <v>9</v>
      </c>
      <c r="G6" s="1">
        <v>3</v>
      </c>
      <c r="H6" s="1">
        <v>360</v>
      </c>
      <c r="I6">
        <v>0.29449999332427979</v>
      </c>
      <c r="J6">
        <v>0.29570001363754272</v>
      </c>
      <c r="K6">
        <v>0.29570001363754272</v>
      </c>
      <c r="L6" s="1">
        <f t="shared" si="1"/>
        <v>0.29530000686645508</v>
      </c>
      <c r="M6" s="1">
        <f t="shared" si="2"/>
        <v>6.928320508953771E-4</v>
      </c>
      <c r="N6" s="1">
        <f t="shared" si="3"/>
        <v>0.23461972055039601</v>
      </c>
      <c r="O6" s="1">
        <f t="shared" si="4"/>
        <v>4.8001625074789445E-7</v>
      </c>
      <c r="P6" s="1">
        <f t="shared" si="5"/>
        <v>4.0000677108764648E-4</v>
      </c>
      <c r="Q6" s="1">
        <f t="shared" si="0"/>
        <v>0.25580000629027683</v>
      </c>
      <c r="R6" s="13"/>
      <c r="U6" s="1" t="s">
        <v>24</v>
      </c>
      <c r="V6" s="1">
        <v>364</v>
      </c>
      <c r="W6" s="1">
        <v>9</v>
      </c>
      <c r="X6">
        <v>4.1000001132488251E-2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364</v>
      </c>
      <c r="F7" s="1">
        <v>9</v>
      </c>
      <c r="G7" s="1">
        <v>3</v>
      </c>
      <c r="H7" s="1">
        <v>360</v>
      </c>
      <c r="I7">
        <v>0.50459998846054077</v>
      </c>
      <c r="J7">
        <v>0.5121999979019165</v>
      </c>
      <c r="K7">
        <v>0.41359999775886536</v>
      </c>
      <c r="L7" s="1">
        <f t="shared" si="1"/>
        <v>0.47679999470710754</v>
      </c>
      <c r="M7" s="1">
        <f t="shared" si="2"/>
        <v>5.4864558200814997E-2</v>
      </c>
      <c r="N7" s="1">
        <f t="shared" si="3"/>
        <v>11.506828609450306</v>
      </c>
      <c r="O7" s="1">
        <f t="shared" si="4"/>
        <v>3.0101197465706164E-3</v>
      </c>
      <c r="P7" s="1">
        <f t="shared" si="5"/>
        <v>3.1676067446210432E-2</v>
      </c>
      <c r="Q7" s="1">
        <f t="shared" si="0"/>
        <v>0.43729999413092929</v>
      </c>
      <c r="R7" s="13" t="s">
        <v>25</v>
      </c>
      <c r="U7" s="1" t="s">
        <v>24</v>
      </c>
      <c r="V7" s="1">
        <v>364</v>
      </c>
      <c r="W7" s="1">
        <v>9</v>
      </c>
      <c r="X7">
        <v>4.7299999743700027E-2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364</v>
      </c>
      <c r="F8" s="1">
        <v>9</v>
      </c>
      <c r="G8" s="1">
        <v>3</v>
      </c>
      <c r="H8" s="1">
        <v>360</v>
      </c>
      <c r="I8">
        <v>0.37749999761581421</v>
      </c>
      <c r="J8">
        <v>0.37450000643730164</v>
      </c>
      <c r="K8">
        <v>0.37430000305175781</v>
      </c>
      <c r="L8" s="1">
        <f t="shared" si="1"/>
        <v>0.37543333570162457</v>
      </c>
      <c r="M8" s="1">
        <f t="shared" si="2"/>
        <v>1.792573273043194E-3</v>
      </c>
      <c r="N8" s="1">
        <f t="shared" si="3"/>
        <v>0.47746779589861471</v>
      </c>
      <c r="O8" s="1">
        <f t="shared" si="4"/>
        <v>3.2133189392287891E-6</v>
      </c>
      <c r="P8" s="1">
        <f t="shared" si="5"/>
        <v>1.0349426617336165E-3</v>
      </c>
      <c r="Q8" s="1">
        <f t="shared" si="0"/>
        <v>0.33593333512544632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364</v>
      </c>
      <c r="F9" s="1">
        <v>9</v>
      </c>
      <c r="G9" s="1">
        <v>3</v>
      </c>
      <c r="H9" s="1">
        <v>360</v>
      </c>
      <c r="I9">
        <v>0.56199997663497925</v>
      </c>
      <c r="J9">
        <v>0.56699997186660767</v>
      </c>
      <c r="K9">
        <v>0.57099997997283936</v>
      </c>
      <c r="L9" s="1">
        <f t="shared" si="1"/>
        <v>0.56666664282480872</v>
      </c>
      <c r="M9" s="1">
        <f t="shared" si="2"/>
        <v>4.5092511804015979E-3</v>
      </c>
      <c r="N9" s="1">
        <f t="shared" si="3"/>
        <v>0.79575024178645415</v>
      </c>
      <c r="O9" s="1">
        <f t="shared" si="4"/>
        <v>2.0333346207953202E-5</v>
      </c>
      <c r="P9" s="1">
        <f t="shared" si="5"/>
        <v>2.6034173828485005E-3</v>
      </c>
      <c r="Q9" s="1">
        <f t="shared" si="0"/>
        <v>0.52716664224863052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364</v>
      </c>
      <c r="F10" s="1">
        <v>9</v>
      </c>
      <c r="G10" s="1">
        <v>3</v>
      </c>
      <c r="H10" s="1">
        <v>360</v>
      </c>
      <c r="I10">
        <v>1.1669000387191772</v>
      </c>
      <c r="J10">
        <v>1.1470999717712402</v>
      </c>
      <c r="K10">
        <v>1.1496000289916992</v>
      </c>
      <c r="L10" s="1">
        <f t="shared" si="1"/>
        <v>1.1545333464940388</v>
      </c>
      <c r="M10" s="1">
        <f t="shared" si="2"/>
        <v>1.0782572929030676E-2</v>
      </c>
      <c r="N10" s="1">
        <f t="shared" si="3"/>
        <v>0.93393343395182304</v>
      </c>
      <c r="O10" s="1">
        <f t="shared" si="4"/>
        <v>1.1626387896986519E-4</v>
      </c>
      <c r="P10" s="1">
        <f t="shared" si="5"/>
        <v>6.2253213831326331E-3</v>
      </c>
      <c r="Q10" s="1">
        <f t="shared" si="0"/>
        <v>1.1150333459178605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364</v>
      </c>
      <c r="F11" s="1">
        <v>9</v>
      </c>
      <c r="G11" s="1">
        <v>3</v>
      </c>
      <c r="H11" s="1">
        <v>360</v>
      </c>
      <c r="I11">
        <v>0.44780001044273376</v>
      </c>
      <c r="J11">
        <v>0.44810000061988831</v>
      </c>
      <c r="K11">
        <v>0.44830000400543213</v>
      </c>
      <c r="L11" s="1">
        <f t="shared" si="1"/>
        <v>0.44806667168935138</v>
      </c>
      <c r="M11" s="1">
        <f t="shared" si="2"/>
        <v>2.5165751308673696E-4</v>
      </c>
      <c r="N11" s="1">
        <f t="shared" si="3"/>
        <v>5.6165193482905003E-2</v>
      </c>
      <c r="O11" s="1">
        <f t="shared" si="4"/>
        <v>6.3331503893001198E-8</v>
      </c>
      <c r="P11" s="1">
        <f t="shared" si="5"/>
        <v>1.4529453292421937E-4</v>
      </c>
      <c r="Q11" s="1">
        <f t="shared" si="0"/>
        <v>0.40856667111317313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364</v>
      </c>
      <c r="F12" s="1">
        <v>9</v>
      </c>
      <c r="G12" s="1">
        <v>3</v>
      </c>
      <c r="H12" s="1">
        <v>360</v>
      </c>
      <c r="I12">
        <v>0.54329997301101685</v>
      </c>
      <c r="J12">
        <v>0.54650002717971802</v>
      </c>
      <c r="K12">
        <v>0.53759998083114624</v>
      </c>
      <c r="L12" s="1">
        <f t="shared" si="1"/>
        <v>0.54246666034062707</v>
      </c>
      <c r="M12" s="1">
        <f t="shared" si="2"/>
        <v>4.5081607953416664E-3</v>
      </c>
      <c r="N12" s="1">
        <f t="shared" si="3"/>
        <v>0.83104845420562623</v>
      </c>
      <c r="O12" s="1">
        <f t="shared" si="4"/>
        <v>2.0323513756655608E-5</v>
      </c>
      <c r="P12" s="1">
        <f t="shared" si="5"/>
        <v>2.6027878487406286E-3</v>
      </c>
      <c r="Q12" s="1">
        <f t="shared" si="0"/>
        <v>0.50296665976444888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364</v>
      </c>
      <c r="F13" s="1">
        <v>9</v>
      </c>
      <c r="G13" s="1">
        <v>3</v>
      </c>
      <c r="H13" s="1">
        <v>360</v>
      </c>
      <c r="I13">
        <v>0.57489997148513794</v>
      </c>
      <c r="J13">
        <v>0.58069998025894165</v>
      </c>
      <c r="K13">
        <v>0.57620000839233398</v>
      </c>
      <c r="L13" s="1">
        <f t="shared" si="1"/>
        <v>0.57726665337880456</v>
      </c>
      <c r="M13" s="1">
        <f t="shared" si="2"/>
        <v>3.0435709437143174E-3</v>
      </c>
      <c r="N13" s="1">
        <f t="shared" si="3"/>
        <v>0.52723830934975457</v>
      </c>
      <c r="O13" s="1">
        <f t="shared" si="4"/>
        <v>9.2633240894220616E-6</v>
      </c>
      <c r="P13" s="1">
        <f t="shared" si="5"/>
        <v>1.7572065036511846E-3</v>
      </c>
      <c r="Q13" s="1">
        <f t="shared" si="0"/>
        <v>0.53776665280262637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364</v>
      </c>
      <c r="F14" s="1">
        <v>9</v>
      </c>
      <c r="G14" s="1">
        <v>3</v>
      </c>
      <c r="H14" s="1">
        <v>360</v>
      </c>
      <c r="I14">
        <v>0.43529999256134033</v>
      </c>
      <c r="J14">
        <v>0.42840000987052917</v>
      </c>
      <c r="K14">
        <v>0.42829999327659607</v>
      </c>
      <c r="L14" s="1">
        <f t="shared" si="1"/>
        <v>0.43066666523615521</v>
      </c>
      <c r="M14" s="1">
        <f t="shared" si="2"/>
        <v>4.0128907792881634E-3</v>
      </c>
      <c r="N14" s="1">
        <f t="shared" si="3"/>
        <v>0.93178578775947352</v>
      </c>
      <c r="O14" s="1">
        <f t="shared" si="4"/>
        <v>1.610329240649596E-5</v>
      </c>
      <c r="P14" s="1">
        <f t="shared" si="5"/>
        <v>2.3168435716505883E-3</v>
      </c>
      <c r="Q14" s="1">
        <f t="shared" si="0"/>
        <v>0.39116666465997696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364</v>
      </c>
      <c r="F15" s="1">
        <v>9</v>
      </c>
      <c r="G15" s="1">
        <v>3</v>
      </c>
      <c r="H15" s="1">
        <v>360</v>
      </c>
      <c r="I15">
        <v>0.9650999903678894</v>
      </c>
      <c r="J15">
        <v>0.96299999952316284</v>
      </c>
      <c r="K15">
        <v>0.95319998264312744</v>
      </c>
      <c r="L15" s="1">
        <f t="shared" si="1"/>
        <v>0.96043332417805993</v>
      </c>
      <c r="M15" s="1">
        <f t="shared" si="2"/>
        <v>6.3516464564487597E-3</v>
      </c>
      <c r="N15" s="1">
        <f t="shared" si="3"/>
        <v>0.66133132790706806</v>
      </c>
      <c r="O15" s="1">
        <f t="shared" si="4"/>
        <v>4.0343412707718088E-5</v>
      </c>
      <c r="P15" s="1">
        <f t="shared" si="5"/>
        <v>3.6671247914280241E-3</v>
      </c>
      <c r="Q15" s="1">
        <f t="shared" si="0"/>
        <v>0.92093332360188174</v>
      </c>
      <c r="R15" s="13"/>
      <c r="U15" s="1" t="s">
        <v>28</v>
      </c>
      <c r="V15" s="1">
        <v>364</v>
      </c>
      <c r="W15" s="1">
        <v>9</v>
      </c>
      <c r="X15">
        <f>'[2]364'!$B$2</f>
        <v>3.0300000000000001E-2</v>
      </c>
      <c r="Y15" s="1"/>
      <c r="Z15" s="4">
        <f>AVERAGE(X15:X23)</f>
        <v>4.2688888888888887E-2</v>
      </c>
      <c r="AA15" s="1">
        <f>STDEV(X15:X23)</f>
        <v>1.1941884738646224E-2</v>
      </c>
      <c r="AB15" s="1">
        <f>AA15/Z15 * 100</f>
        <v>27.974222448676734</v>
      </c>
      <c r="AC15" s="1">
        <f>VAR(X15:X23)</f>
        <v>1.426086111111116E-4</v>
      </c>
      <c r="AD15" s="1">
        <f>COUNT(X15:X23)</f>
        <v>9</v>
      </c>
      <c r="AE15" s="1">
        <f>AA15/SQRT(AD15)</f>
        <v>3.9806282462154082E-3</v>
      </c>
      <c r="AF15" s="1">
        <f>$Z$15+3*$AA$15</f>
        <v>7.8514543104827555E-2</v>
      </c>
      <c r="AG15" s="1">
        <f>$Z$15+10*$AA$15</f>
        <v>0.16210773627535113</v>
      </c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364</v>
      </c>
      <c r="F16" s="1">
        <v>9</v>
      </c>
      <c r="G16" s="1">
        <v>3</v>
      </c>
      <c r="H16" s="1">
        <v>360</v>
      </c>
      <c r="I16">
        <v>0.79269999265670776</v>
      </c>
      <c r="J16">
        <v>0.79140001535415649</v>
      </c>
      <c r="K16">
        <v>0.78179997205734253</v>
      </c>
      <c r="L16" s="1">
        <f t="shared" si="1"/>
        <v>0.78863332668940223</v>
      </c>
      <c r="M16" s="1">
        <f t="shared" si="2"/>
        <v>5.9534474796042571E-3</v>
      </c>
      <c r="N16" s="1">
        <f t="shared" si="3"/>
        <v>0.75490691023624223</v>
      </c>
      <c r="O16" s="1">
        <f t="shared" si="4"/>
        <v>3.5443536892406278E-5</v>
      </c>
      <c r="P16" s="1">
        <f t="shared" si="5"/>
        <v>3.4372245049558172E-3</v>
      </c>
      <c r="Q16" s="1">
        <f t="shared" si="0"/>
        <v>0.74913332611322403</v>
      </c>
      <c r="R16" s="13"/>
      <c r="U16" s="1" t="s">
        <v>28</v>
      </c>
      <c r="V16" s="1">
        <v>364</v>
      </c>
      <c r="W16" s="1">
        <v>9</v>
      </c>
      <c r="X16">
        <f>'[2]364'!$C$2</f>
        <v>3.3000000000000002E-2</v>
      </c>
      <c r="Y16" s="1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364</v>
      </c>
      <c r="F17" s="1">
        <v>9</v>
      </c>
      <c r="G17" s="1">
        <v>3</v>
      </c>
      <c r="H17" s="1">
        <v>360</v>
      </c>
      <c r="I17">
        <v>0.15559999644756317</v>
      </c>
      <c r="J17">
        <v>0.15270000696182251</v>
      </c>
      <c r="K17">
        <v>0.15189999341964722</v>
      </c>
      <c r="L17" s="1">
        <f t="shared" si="1"/>
        <v>0.15339999894301096</v>
      </c>
      <c r="M17" s="1">
        <f t="shared" si="2"/>
        <v>1.946791509623697E-3</v>
      </c>
      <c r="N17" s="1">
        <f t="shared" si="3"/>
        <v>1.2690948650833707</v>
      </c>
      <c r="O17" s="1">
        <f t="shared" si="4"/>
        <v>3.7899971819429132E-6</v>
      </c>
      <c r="P17" s="1">
        <f t="shared" si="5"/>
        <v>1.1239806021373195E-3</v>
      </c>
      <c r="Q17" s="1">
        <f t="shared" si="0"/>
        <v>0.11389999836683273</v>
      </c>
      <c r="R17" s="13"/>
      <c r="U17" s="1" t="s">
        <v>28</v>
      </c>
      <c r="V17" s="1">
        <v>364</v>
      </c>
      <c r="W17" s="1">
        <v>9</v>
      </c>
      <c r="X17">
        <f>'[2]364'!$D$2</f>
        <v>3.1300000000000001E-2</v>
      </c>
      <c r="Y17" s="1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364</v>
      </c>
      <c r="F18" s="1">
        <v>9</v>
      </c>
      <c r="G18" s="1">
        <v>3</v>
      </c>
      <c r="H18" s="1">
        <v>360</v>
      </c>
      <c r="I18">
        <v>0.23070000112056732</v>
      </c>
      <c r="J18">
        <v>0.23330000042915344</v>
      </c>
      <c r="K18">
        <v>0.23510000109672546</v>
      </c>
      <c r="L18" s="1">
        <f t="shared" si="1"/>
        <v>0.23303333421548209</v>
      </c>
      <c r="M18" s="1">
        <f t="shared" si="2"/>
        <v>2.212087950259501E-3</v>
      </c>
      <c r="N18" s="1">
        <f t="shared" si="3"/>
        <v>0.94925816416205067</v>
      </c>
      <c r="O18" s="1">
        <f t="shared" si="4"/>
        <v>4.8933330996832804E-6</v>
      </c>
      <c r="P18" s="1">
        <f t="shared" si="5"/>
        <v>1.2771495735534504E-3</v>
      </c>
      <c r="Q18" s="1">
        <f t="shared" si="0"/>
        <v>0.19353333363930386</v>
      </c>
      <c r="R18" s="13"/>
      <c r="U18" s="1" t="s">
        <v>28</v>
      </c>
      <c r="V18" s="1">
        <v>364</v>
      </c>
      <c r="W18" s="1">
        <v>9</v>
      </c>
      <c r="X18">
        <f>'[2]364'!$H$5</f>
        <v>5.1900000000000002E-2</v>
      </c>
      <c r="Y18" s="1"/>
    </row>
    <row r="19" spans="1:33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364</v>
      </c>
      <c r="F19" s="15">
        <v>9</v>
      </c>
      <c r="G19" s="15">
        <v>3</v>
      </c>
      <c r="H19" s="15">
        <v>360</v>
      </c>
      <c r="I19" s="24">
        <v>0.36680001020431519</v>
      </c>
      <c r="J19" s="24">
        <v>0.36520001292228699</v>
      </c>
      <c r="K19" s="24">
        <v>0.36520001292228699</v>
      </c>
      <c r="L19" s="15">
        <f t="shared" si="1"/>
        <v>0.3657333453496297</v>
      </c>
      <c r="M19" s="15">
        <f t="shared" si="2"/>
        <v>9.237588614816498E-4</v>
      </c>
      <c r="N19" s="15">
        <f t="shared" si="3"/>
        <v>0.25257715032753303</v>
      </c>
      <c r="O19" s="15">
        <f t="shared" si="4"/>
        <v>8.5333043416587395E-7</v>
      </c>
      <c r="P19" s="15">
        <f t="shared" si="5"/>
        <v>5.3333242734273278E-4</v>
      </c>
      <c r="Q19" s="15">
        <f t="shared" si="0"/>
        <v>0.32623334477345145</v>
      </c>
      <c r="R19" s="16"/>
      <c r="U19" s="1" t="s">
        <v>28</v>
      </c>
      <c r="V19" s="1">
        <v>364</v>
      </c>
      <c r="W19" s="1">
        <v>9</v>
      </c>
      <c r="X19">
        <f>'[2]364'!$I$5</f>
        <v>6.8500000000000005E-2</v>
      </c>
      <c r="Y19" s="1"/>
    </row>
    <row r="20" spans="1:33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364</v>
      </c>
      <c r="F20" s="10">
        <v>9</v>
      </c>
      <c r="G20" s="10"/>
      <c r="H20" s="10">
        <v>340</v>
      </c>
      <c r="I20" s="10">
        <f>'[2]364'!E4</f>
        <v>8.4099999999999994E-2</v>
      </c>
      <c r="J20" s="10">
        <f>'[2]364'!F4</f>
        <v>6.3600000000000004E-2</v>
      </c>
      <c r="K20" s="10">
        <f>'[2]364'!G4</f>
        <v>6.4100000000000004E-2</v>
      </c>
      <c r="L20" s="10">
        <f t="shared" si="1"/>
        <v>7.0599999999999996E-2</v>
      </c>
      <c r="M20" s="10">
        <f t="shared" si="2"/>
        <v>1.1694015563526524E-2</v>
      </c>
      <c r="N20" s="10">
        <f t="shared" si="3"/>
        <v>16.563761421425674</v>
      </c>
      <c r="O20" s="10">
        <f t="shared" si="4"/>
        <v>1.3675000000000059E-4</v>
      </c>
      <c r="P20" s="10">
        <f t="shared" si="5"/>
        <v>6.7515430335097128E-3</v>
      </c>
      <c r="Q20" s="10">
        <f t="shared" ref="Q20:Q55" si="6">L20-$Z$2</f>
        <v>3.1099999423821766E-2</v>
      </c>
      <c r="R20" s="11"/>
      <c r="U20" s="1" t="s">
        <v>28</v>
      </c>
      <c r="V20" s="1">
        <v>364</v>
      </c>
      <c r="W20" s="1">
        <v>9</v>
      </c>
      <c r="X20">
        <f>'[2]364'!$J$5</f>
        <v>4.5199999999999997E-2</v>
      </c>
      <c r="Y20" s="1"/>
    </row>
    <row r="21" spans="1:33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364</v>
      </c>
      <c r="F21" s="1">
        <v>9</v>
      </c>
      <c r="G21" s="1"/>
      <c r="H21" s="1">
        <v>340</v>
      </c>
      <c r="I21" s="1">
        <f>'[2]364'!E5</f>
        <v>0.25490000000000002</v>
      </c>
      <c r="J21" s="1">
        <f>'[2]364'!F5</f>
        <v>0.2094</v>
      </c>
      <c r="K21" s="1">
        <f>'[2]364'!G5</f>
        <v>0.2581</v>
      </c>
      <c r="L21" s="1">
        <f t="shared" si="1"/>
        <v>0.24080000000000001</v>
      </c>
      <c r="M21" s="1">
        <f t="shared" si="2"/>
        <v>2.7240227605510203E-2</v>
      </c>
      <c r="N21" s="1">
        <f t="shared" si="3"/>
        <v>11.312386879364702</v>
      </c>
      <c r="O21" s="1">
        <f t="shared" si="4"/>
        <v>7.4203000000000008E-4</v>
      </c>
      <c r="P21" s="1">
        <f t="shared" si="5"/>
        <v>1.572715274082799E-2</v>
      </c>
      <c r="Q21" s="1">
        <f t="shared" si="6"/>
        <v>0.20129999942382179</v>
      </c>
      <c r="R21" s="13" t="s">
        <v>29</v>
      </c>
      <c r="U21" s="1" t="s">
        <v>28</v>
      </c>
      <c r="V21" s="1">
        <v>364</v>
      </c>
      <c r="W21" s="1">
        <v>9</v>
      </c>
      <c r="X21">
        <f>'[2]364'!$K$5</f>
        <v>4.1099999999999998E-2</v>
      </c>
      <c r="Y21" s="1"/>
    </row>
    <row r="22" spans="1:33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364</v>
      </c>
      <c r="F22" s="1">
        <v>9</v>
      </c>
      <c r="G22" s="1"/>
      <c r="H22" s="1">
        <v>340</v>
      </c>
      <c r="I22" s="1">
        <f>'[2]364'!H4</f>
        <v>0.1056</v>
      </c>
      <c r="J22" s="1">
        <f>'[2]364'!I4</f>
        <v>0.1043</v>
      </c>
      <c r="K22" s="1">
        <f>'[2]364'!J4</f>
        <v>0.1084</v>
      </c>
      <c r="L22" s="1">
        <f t="shared" si="1"/>
        <v>0.10610000000000001</v>
      </c>
      <c r="M22" s="1">
        <f t="shared" si="2"/>
        <v>2.0952326839756927E-3</v>
      </c>
      <c r="N22" s="1">
        <f t="shared" si="3"/>
        <v>1.9747716154342059</v>
      </c>
      <c r="O22" s="1">
        <f t="shared" si="4"/>
        <v>4.3899999999999851E-6</v>
      </c>
      <c r="P22" s="1">
        <f t="shared" si="5"/>
        <v>1.2096831541082683E-3</v>
      </c>
      <c r="Q22" s="1">
        <f t="shared" si="6"/>
        <v>6.6599999423821776E-2</v>
      </c>
      <c r="R22" s="13"/>
      <c r="U22" s="1" t="s">
        <v>28</v>
      </c>
      <c r="V22" s="1">
        <v>364</v>
      </c>
      <c r="W22" s="1">
        <v>9</v>
      </c>
      <c r="X22">
        <f>'[2]364'!$L$5</f>
        <v>4.0800000000000003E-2</v>
      </c>
      <c r="Y22" s="1"/>
    </row>
    <row r="23" spans="1:33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364</v>
      </c>
      <c r="F23" s="1">
        <v>9</v>
      </c>
      <c r="G23" s="1"/>
      <c r="H23" s="1">
        <v>340</v>
      </c>
      <c r="I23" s="1">
        <f>'[2]364'!K4</f>
        <v>6.9699999999999998E-2</v>
      </c>
      <c r="J23" s="1">
        <f>'[2]364'!L4</f>
        <v>6.93E-2</v>
      </c>
      <c r="K23" s="1">
        <f>'[2]364'!M4</f>
        <v>6.9099999999999995E-2</v>
      </c>
      <c r="L23" s="1">
        <f t="shared" si="1"/>
        <v>6.9366666666666674E-2</v>
      </c>
      <c r="M23" s="1">
        <f t="shared" si="2"/>
        <v>3.055050463303905E-4</v>
      </c>
      <c r="N23" s="1">
        <f t="shared" si="3"/>
        <v>0.44042053771800643</v>
      </c>
      <c r="O23" s="1">
        <f t="shared" si="4"/>
        <v>9.333333333333405E-8</v>
      </c>
      <c r="P23" s="1">
        <f t="shared" si="5"/>
        <v>1.7638342073764005E-4</v>
      </c>
      <c r="Q23" s="1">
        <f t="shared" si="6"/>
        <v>2.9866666090488443E-2</v>
      </c>
      <c r="R23" s="13"/>
      <c r="U23" s="1" t="s">
        <v>28</v>
      </c>
      <c r="V23" s="1">
        <v>364</v>
      </c>
      <c r="W23" s="1">
        <v>9</v>
      </c>
      <c r="X23">
        <f>'[2]364'!$M$5</f>
        <v>4.2099999999999999E-2</v>
      </c>
      <c r="Y23" s="1"/>
    </row>
    <row r="24" spans="1:33" ht="15.75" thickBot="1" x14ac:dyDescent="0.3">
      <c r="A24" s="14">
        <v>0</v>
      </c>
      <c r="B24" s="15">
        <v>100</v>
      </c>
      <c r="C24" s="15" t="s">
        <v>27</v>
      </c>
      <c r="D24" s="15" t="s">
        <v>28</v>
      </c>
      <c r="E24" s="15">
        <v>364</v>
      </c>
      <c r="F24" s="15">
        <v>9</v>
      </c>
      <c r="G24" s="15"/>
      <c r="H24" s="15">
        <v>340</v>
      </c>
      <c r="I24" s="15">
        <f>'[2]364'!B5</f>
        <v>0.16689999999999999</v>
      </c>
      <c r="J24" s="15">
        <f>'[2]364'!C5</f>
        <v>0.1671</v>
      </c>
      <c r="K24" s="15">
        <f>'[2]364'!D5</f>
        <v>0.1734</v>
      </c>
      <c r="L24" s="15">
        <f t="shared" si="1"/>
        <v>0.16913333333333333</v>
      </c>
      <c r="M24" s="15">
        <f t="shared" si="2"/>
        <v>3.6963946398258594E-3</v>
      </c>
      <c r="N24" s="15">
        <f t="shared" si="3"/>
        <v>2.1854915095541148</v>
      </c>
      <c r="O24" s="15">
        <f t="shared" si="4"/>
        <v>1.3663333333333345E-5</v>
      </c>
      <c r="P24" s="15">
        <f t="shared" si="5"/>
        <v>2.13411444033455E-3</v>
      </c>
      <c r="Q24" s="15">
        <f t="shared" si="6"/>
        <v>0.12963333275715511</v>
      </c>
      <c r="R24" s="16"/>
    </row>
    <row r="25" spans="1:33" x14ac:dyDescent="0.25">
      <c r="A25" s="9">
        <v>10</v>
      </c>
      <c r="B25" s="10">
        <v>60</v>
      </c>
      <c r="C25" s="10" t="s">
        <v>27</v>
      </c>
      <c r="D25" s="10" t="s">
        <v>28</v>
      </c>
      <c r="E25" s="10">
        <v>364</v>
      </c>
      <c r="F25" s="1">
        <v>9</v>
      </c>
      <c r="G25" s="10">
        <v>3</v>
      </c>
      <c r="H25" s="10">
        <v>360</v>
      </c>
      <c r="I25" s="10">
        <f>'[1]Magellan Sheet 1 (6)'!B3</f>
        <v>0.4965</v>
      </c>
      <c r="J25" s="10">
        <f>'[1]Magellan Sheet 1 (6)'!C3</f>
        <v>0.50019999999999998</v>
      </c>
      <c r="K25" s="10">
        <f>'[1]Magellan Sheet 1 (6)'!D3</f>
        <v>0.51019999999999999</v>
      </c>
      <c r="L25" s="10">
        <f t="shared" si="1"/>
        <v>0.50229999999999997</v>
      </c>
      <c r="M25" s="10">
        <f t="shared" si="2"/>
        <v>7.0873126077519652E-3</v>
      </c>
      <c r="N25" s="10">
        <f t="shared" si="3"/>
        <v>1.4109720501198419</v>
      </c>
      <c r="O25" s="10">
        <f t="shared" si="4"/>
        <v>5.0229999999999958E-5</v>
      </c>
      <c r="P25" s="10">
        <f t="shared" si="5"/>
        <v>4.0918618419166263E-3</v>
      </c>
      <c r="Q25" s="10">
        <f t="shared" si="6"/>
        <v>0.46279999942382172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1" t="s">
        <v>28</v>
      </c>
      <c r="E26" s="1">
        <v>364</v>
      </c>
      <c r="F26" s="1">
        <v>9</v>
      </c>
      <c r="G26" s="1">
        <v>3</v>
      </c>
      <c r="H26" s="1">
        <v>360</v>
      </c>
      <c r="I26" s="1">
        <f>'[1]Magellan Sheet 1 (6)'!B4</f>
        <v>0.25219999999999998</v>
      </c>
      <c r="J26" s="1">
        <f>'[1]Magellan Sheet 1 (6)'!C4</f>
        <v>0.25030000000000002</v>
      </c>
      <c r="K26" s="1">
        <f>'[1]Magellan Sheet 1 (6)'!D4</f>
        <v>0.25619999999999998</v>
      </c>
      <c r="L26" s="1">
        <f t="shared" si="1"/>
        <v>0.25289999999999996</v>
      </c>
      <c r="M26" s="1">
        <f t="shared" si="2"/>
        <v>3.011644069275103E-3</v>
      </c>
      <c r="N26" s="1">
        <f t="shared" si="3"/>
        <v>1.1908438391756042</v>
      </c>
      <c r="O26" s="1">
        <f t="shared" si="4"/>
        <v>9.0699999999999013E-6</v>
      </c>
      <c r="P26" s="1">
        <f t="shared" si="5"/>
        <v>1.7387735140993207E-3</v>
      </c>
      <c r="Q26" s="1">
        <f t="shared" si="6"/>
        <v>0.21339999942382173</v>
      </c>
      <c r="R26" s="13"/>
      <c r="U26" s="1" t="s">
        <v>28</v>
      </c>
      <c r="V26" s="1">
        <v>364</v>
      </c>
      <c r="W26" s="1">
        <v>9</v>
      </c>
      <c r="X26">
        <f>'[1]Magellan Sheet 1 (6)'!$B$2</f>
        <v>3.0200000000000001E-2</v>
      </c>
      <c r="Y26" s="1"/>
      <c r="Z26" s="4">
        <f>AVERAGE(X26:X28)</f>
        <v>3.1733333333333336E-2</v>
      </c>
      <c r="AA26" s="1">
        <f>STDEV(X26:X28)</f>
        <v>2.23681320930768E-3</v>
      </c>
      <c r="AB26" s="1">
        <f>AA26/Z26 * 100</f>
        <v>7.048781121767898</v>
      </c>
      <c r="AC26" s="1">
        <f>VAR(X26:X28)</f>
        <v>5.0033333333333224E-6</v>
      </c>
      <c r="AD26" s="1">
        <f>COUNT(X26:X28)</f>
        <v>3</v>
      </c>
      <c r="AE26" s="1">
        <f>AA26/SQRT(AD26)</f>
        <v>1.2914247085206998E-3</v>
      </c>
      <c r="AF26" s="1">
        <f>$Z$26+3*$AA$26</f>
        <v>3.8443772961256374E-2</v>
      </c>
      <c r="AG26" s="1">
        <f>$Z$26+10*$AA$26</f>
        <v>5.4101465426410131E-2</v>
      </c>
    </row>
    <row r="27" spans="1:33" x14ac:dyDescent="0.25">
      <c r="A27" s="12">
        <v>10</v>
      </c>
      <c r="B27" s="1">
        <v>70</v>
      </c>
      <c r="C27" s="1" t="s">
        <v>23</v>
      </c>
      <c r="D27" s="1" t="s">
        <v>28</v>
      </c>
      <c r="E27" s="1">
        <v>364</v>
      </c>
      <c r="F27" s="1">
        <v>9</v>
      </c>
      <c r="G27" s="1">
        <v>3</v>
      </c>
      <c r="H27" s="1">
        <v>360</v>
      </c>
      <c r="I27" s="1">
        <f>'[1]Magellan Sheet 1 (6)'!B5</f>
        <v>0.64749999999999996</v>
      </c>
      <c r="J27" s="1">
        <f>'[1]Magellan Sheet 1 (6)'!C5</f>
        <v>0.65049999999999997</v>
      </c>
      <c r="K27" s="1">
        <f>'[1]Magellan Sheet 1 (6)'!D5</f>
        <v>0.66400000000000003</v>
      </c>
      <c r="L27" s="1">
        <f t="shared" si="1"/>
        <v>0.65400000000000003</v>
      </c>
      <c r="M27" s="1">
        <f t="shared" si="2"/>
        <v>8.7891979156235114E-3</v>
      </c>
      <c r="N27" s="1">
        <f t="shared" si="3"/>
        <v>1.3439140543766837</v>
      </c>
      <c r="O27" s="1">
        <f t="shared" si="4"/>
        <v>7.7250000000000685E-5</v>
      </c>
      <c r="P27" s="1">
        <f t="shared" si="5"/>
        <v>5.0744457825461324E-3</v>
      </c>
      <c r="Q27" s="1">
        <f t="shared" si="6"/>
        <v>0.61449999942382183</v>
      </c>
      <c r="R27" s="13"/>
      <c r="U27" s="1" t="s">
        <v>28</v>
      </c>
      <c r="V27" s="1">
        <v>364</v>
      </c>
      <c r="W27" s="1">
        <v>9</v>
      </c>
      <c r="X27">
        <f>'[1]Magellan Sheet 1 (6)'!$C$2</f>
        <v>3.4299999999999997E-2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1" t="s">
        <v>28</v>
      </c>
      <c r="E28" s="1">
        <v>364</v>
      </c>
      <c r="F28" s="1">
        <v>9</v>
      </c>
      <c r="G28" s="1">
        <v>3</v>
      </c>
      <c r="H28" s="1">
        <v>360</v>
      </c>
      <c r="I28" s="1">
        <f>'[1]Magellan Sheet 1 (6)'!B6</f>
        <v>0.1641</v>
      </c>
      <c r="J28" s="1">
        <f>'[1]Magellan Sheet 1 (6)'!C6</f>
        <v>0.1636</v>
      </c>
      <c r="K28" s="1">
        <f>'[1]Magellan Sheet 1 (6)'!D6</f>
        <v>0.16550000000000001</v>
      </c>
      <c r="L28" s="1">
        <f t="shared" si="1"/>
        <v>0.16439999999999999</v>
      </c>
      <c r="M28" s="1">
        <f t="shared" si="2"/>
        <v>9.8488578017961754E-4</v>
      </c>
      <c r="N28" s="1">
        <f t="shared" si="3"/>
        <v>0.5990789417150959</v>
      </c>
      <c r="O28" s="1">
        <f t="shared" si="4"/>
        <v>9.7000000000001401E-7</v>
      </c>
      <c r="P28" s="1">
        <f t="shared" si="5"/>
        <v>5.6862407030773684E-4</v>
      </c>
      <c r="Q28" s="1">
        <f t="shared" si="6"/>
        <v>0.12489999942382177</v>
      </c>
      <c r="R28" s="13"/>
      <c r="U28" s="1" t="s">
        <v>28</v>
      </c>
      <c r="V28" s="1">
        <v>364</v>
      </c>
      <c r="W28" s="1">
        <v>9</v>
      </c>
      <c r="X28">
        <f>'[1]Magellan Sheet 1 (6)'!$D$2</f>
        <v>3.0700000000000002E-2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1" t="s">
        <v>28</v>
      </c>
      <c r="E29" s="1">
        <v>364</v>
      </c>
      <c r="F29" s="1">
        <v>9</v>
      </c>
      <c r="G29" s="1">
        <v>3</v>
      </c>
      <c r="H29" s="1">
        <v>360</v>
      </c>
      <c r="I29" s="1">
        <f>'[1]Magellan Sheet 1 (6)'!B7</f>
        <v>0.15840000000000001</v>
      </c>
      <c r="J29" s="1">
        <f>'[1]Magellan Sheet 1 (6)'!C7</f>
        <v>0.16389999999999999</v>
      </c>
      <c r="K29" s="1">
        <f>'[1]Magellan Sheet 1 (6)'!D7</f>
        <v>0.16009999999999999</v>
      </c>
      <c r="L29" s="1">
        <f t="shared" si="1"/>
        <v>0.16080000000000003</v>
      </c>
      <c r="M29" s="1">
        <f t="shared" si="2"/>
        <v>2.8160255680657349E-3</v>
      </c>
      <c r="N29" s="1">
        <f t="shared" si="3"/>
        <v>1.7512596816329193</v>
      </c>
      <c r="O29" s="1">
        <f t="shared" si="4"/>
        <v>7.9299999999999444E-6</v>
      </c>
      <c r="P29" s="1">
        <f t="shared" si="5"/>
        <v>1.6258331197676209E-3</v>
      </c>
      <c r="Q29" s="1">
        <f t="shared" si="6"/>
        <v>0.1212999994238218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1" t="s">
        <v>28</v>
      </c>
      <c r="E30" s="1">
        <v>364</v>
      </c>
      <c r="F30" s="1">
        <v>9</v>
      </c>
      <c r="G30" s="1">
        <v>3</v>
      </c>
      <c r="H30" s="1">
        <v>360</v>
      </c>
      <c r="I30" s="1">
        <f>'[1]Magellan Sheet 1 (6)'!B8</f>
        <v>0.2291</v>
      </c>
      <c r="J30" s="1">
        <f>'[1]Magellan Sheet 1 (6)'!C8</f>
        <v>0.2351</v>
      </c>
      <c r="K30" s="1">
        <f>'[1]Magellan Sheet 1 (6)'!D8</f>
        <v>0.23530000000000001</v>
      </c>
      <c r="L30" s="1">
        <f t="shared" si="1"/>
        <v>0.23316666666666666</v>
      </c>
      <c r="M30" s="1">
        <f t="shared" si="2"/>
        <v>3.5232560697930214E-3</v>
      </c>
      <c r="N30" s="1">
        <f t="shared" si="3"/>
        <v>1.5110462057725611</v>
      </c>
      <c r="O30" s="1">
        <f t="shared" si="4"/>
        <v>1.2413333333333368E-5</v>
      </c>
      <c r="P30" s="1">
        <f t="shared" si="5"/>
        <v>2.0341528403189841E-3</v>
      </c>
      <c r="Q30" s="1">
        <f t="shared" si="6"/>
        <v>0.19366666609048844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1" t="s">
        <v>28</v>
      </c>
      <c r="E31" s="1">
        <v>364</v>
      </c>
      <c r="F31" s="1">
        <v>9</v>
      </c>
      <c r="G31" s="1">
        <v>3</v>
      </c>
      <c r="H31" s="1">
        <v>360</v>
      </c>
      <c r="I31" s="1">
        <f>'[1]Magellan Sheet 1 (6)'!B9</f>
        <v>0.31230000000000002</v>
      </c>
      <c r="J31" s="1">
        <f>'[1]Magellan Sheet 1 (6)'!C9</f>
        <v>0.31459999999999999</v>
      </c>
      <c r="K31" s="1">
        <f>'[1]Magellan Sheet 1 (6)'!D9</f>
        <v>0.31430000000000002</v>
      </c>
      <c r="L31" s="1">
        <f t="shared" si="1"/>
        <v>0.31373333333333336</v>
      </c>
      <c r="M31" s="1">
        <f t="shared" si="2"/>
        <v>1.2503332889007262E-3</v>
      </c>
      <c r="N31" s="1">
        <f t="shared" si="3"/>
        <v>0.39853377249279409</v>
      </c>
      <c r="O31" s="1">
        <f t="shared" si="4"/>
        <v>1.5633333333333071E-6</v>
      </c>
      <c r="P31" s="1">
        <f t="shared" si="5"/>
        <v>7.2188026092358444E-4</v>
      </c>
      <c r="Q31" s="1">
        <f t="shared" si="6"/>
        <v>0.27423333275715511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1" t="s">
        <v>28</v>
      </c>
      <c r="E32" s="1">
        <v>364</v>
      </c>
      <c r="F32" s="1">
        <v>9</v>
      </c>
      <c r="G32" s="1">
        <v>3</v>
      </c>
      <c r="H32" s="1">
        <v>360</v>
      </c>
      <c r="I32" s="1">
        <f>'[1]Magellan Sheet 1 (6)'!E2</f>
        <v>0.14130000000000001</v>
      </c>
      <c r="J32" s="1">
        <f>'[1]Magellan Sheet 1 (6)'!F2</f>
        <v>0.14549999999999999</v>
      </c>
      <c r="K32" s="1">
        <f>'[1]Magellan Sheet 1 (6)'!G2</f>
        <v>0.1255</v>
      </c>
      <c r="L32" s="1">
        <f t="shared" si="1"/>
        <v>0.13743333333333332</v>
      </c>
      <c r="M32" s="1">
        <f t="shared" si="2"/>
        <v>1.0545773244922977E-2</v>
      </c>
      <c r="N32" s="1">
        <f t="shared" si="3"/>
        <v>7.6733736926434482</v>
      </c>
      <c r="O32" s="1">
        <f t="shared" si="4"/>
        <v>1.1121333333333329E-4</v>
      </c>
      <c r="P32" s="1">
        <f t="shared" si="5"/>
        <v>6.0886050217690349E-3</v>
      </c>
      <c r="Q32" s="1">
        <f t="shared" si="6"/>
        <v>9.79333327571551E-2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1" t="s">
        <v>28</v>
      </c>
      <c r="E33" s="1">
        <v>364</v>
      </c>
      <c r="F33" s="1">
        <v>9</v>
      </c>
      <c r="G33" s="1">
        <v>3</v>
      </c>
      <c r="H33" s="1">
        <v>360</v>
      </c>
      <c r="I33" s="1">
        <f>'[1]Magellan Sheet 1 (6)'!E3</f>
        <v>0.26119999999999999</v>
      </c>
      <c r="J33" s="1">
        <f>'[1]Magellan Sheet 1 (6)'!F3</f>
        <v>0.26229999999999998</v>
      </c>
      <c r="K33" s="1">
        <f>'[1]Magellan Sheet 1 (6)'!G3</f>
        <v>0.26269999999999999</v>
      </c>
      <c r="L33" s="1">
        <f t="shared" si="1"/>
        <v>0.26206666666666667</v>
      </c>
      <c r="M33" s="1">
        <f t="shared" si="2"/>
        <v>7.7674534651540189E-4</v>
      </c>
      <c r="N33" s="1">
        <f t="shared" si="3"/>
        <v>0.29639227162887377</v>
      </c>
      <c r="O33" s="1">
        <f t="shared" si="4"/>
        <v>6.0333333333333183E-7</v>
      </c>
      <c r="P33" s="1">
        <f t="shared" si="5"/>
        <v>4.4845413490245643E-4</v>
      </c>
      <c r="Q33" s="1">
        <f t="shared" si="6"/>
        <v>0.22256666609048845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1" t="s">
        <v>28</v>
      </c>
      <c r="E34" s="1">
        <v>364</v>
      </c>
      <c r="F34" s="1">
        <v>9</v>
      </c>
      <c r="G34" s="1">
        <v>3</v>
      </c>
      <c r="H34" s="1">
        <v>360</v>
      </c>
      <c r="I34" s="1">
        <f>'[1]Magellan Sheet 1 (6)'!E4</f>
        <v>0.49320000000000003</v>
      </c>
      <c r="J34" s="1">
        <f>'[1]Magellan Sheet 1 (6)'!F4</f>
        <v>0.50290000000000001</v>
      </c>
      <c r="K34" s="1">
        <f>'[1]Magellan Sheet 1 (6)'!G4</f>
        <v>0.4995</v>
      </c>
      <c r="L34" s="1">
        <f t="shared" si="1"/>
        <v>0.49853333333333333</v>
      </c>
      <c r="M34" s="1">
        <f t="shared" si="2"/>
        <v>4.9217205663602288E-3</v>
      </c>
      <c r="N34" s="1">
        <f t="shared" si="3"/>
        <v>0.98724001732285949</v>
      </c>
      <c r="O34" s="1">
        <f t="shared" si="4"/>
        <v>2.4223333333333248E-5</v>
      </c>
      <c r="P34" s="1">
        <f t="shared" si="5"/>
        <v>2.8415566938641956E-3</v>
      </c>
      <c r="Q34" s="1">
        <f t="shared" si="6"/>
        <v>0.45903333275715508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1" t="s">
        <v>28</v>
      </c>
      <c r="E35" s="1">
        <v>364</v>
      </c>
      <c r="F35" s="1">
        <v>9</v>
      </c>
      <c r="G35" s="1">
        <v>3</v>
      </c>
      <c r="H35" s="1">
        <v>360</v>
      </c>
      <c r="I35" s="1">
        <f>'[1]Magellan Sheet 1 (6)'!E5</f>
        <v>0.57369999999999999</v>
      </c>
      <c r="J35" s="1">
        <f>'[1]Magellan Sheet 1 (6)'!F5</f>
        <v>0.57330000000000003</v>
      </c>
      <c r="K35" s="1">
        <f>'[1]Magellan Sheet 1 (6)'!G5</f>
        <v>0.57640000000000002</v>
      </c>
      <c r="L35" s="1">
        <f t="shared" si="1"/>
        <v>0.57446666666666668</v>
      </c>
      <c r="M35" s="1">
        <f t="shared" si="2"/>
        <v>1.6862186493255703E-3</v>
      </c>
      <c r="N35" s="1">
        <f t="shared" si="3"/>
        <v>0.29352767482747538</v>
      </c>
      <c r="O35" s="1">
        <f t="shared" si="4"/>
        <v>2.8433333333333507E-6</v>
      </c>
      <c r="P35" s="1">
        <f t="shared" si="5"/>
        <v>9.7353879110068521E-4</v>
      </c>
      <c r="Q35" s="1">
        <f t="shared" si="6"/>
        <v>0.53496666609048849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1" t="s">
        <v>28</v>
      </c>
      <c r="E36" s="1">
        <v>364</v>
      </c>
      <c r="F36" s="1">
        <v>9</v>
      </c>
      <c r="G36" s="1">
        <v>3</v>
      </c>
      <c r="H36" s="1">
        <v>360</v>
      </c>
      <c r="I36" s="1">
        <f>'[1]Magellan Sheet 1 (6)'!E6</f>
        <v>0.29680000000000001</v>
      </c>
      <c r="J36" s="1">
        <f>'[1]Magellan Sheet 1 (6)'!F6</f>
        <v>0.30299999999999999</v>
      </c>
      <c r="K36" s="1">
        <f>'[1]Magellan Sheet 1 (6)'!G6</f>
        <v>0.29680000000000001</v>
      </c>
      <c r="L36" s="1">
        <f t="shared" si="1"/>
        <v>0.29886666666666667</v>
      </c>
      <c r="M36" s="1">
        <f t="shared" si="2"/>
        <v>3.5795716689756701E-3</v>
      </c>
      <c r="N36" s="1">
        <f t="shared" si="3"/>
        <v>1.1977152584125597</v>
      </c>
      <c r="O36" s="1">
        <f t="shared" si="4"/>
        <v>1.2813333333333265E-5</v>
      </c>
      <c r="P36" s="1">
        <f t="shared" si="5"/>
        <v>2.0666666666666611E-3</v>
      </c>
      <c r="Q36" s="1">
        <f t="shared" si="6"/>
        <v>0.25936666609048842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1" t="s">
        <v>28</v>
      </c>
      <c r="E37" s="1">
        <v>364</v>
      </c>
      <c r="F37" s="1">
        <v>9</v>
      </c>
      <c r="G37" s="1">
        <v>3</v>
      </c>
      <c r="H37" s="1">
        <v>360</v>
      </c>
      <c r="I37" s="1">
        <f>'[1]Magellan Sheet 1 (6)'!E7</f>
        <v>0.2135</v>
      </c>
      <c r="J37" s="1">
        <f>'[1]Magellan Sheet 1 (6)'!F7</f>
        <v>0.20280000000000001</v>
      </c>
      <c r="K37" s="1">
        <f>'[1]Magellan Sheet 1 (6)'!G7</f>
        <v>0.19539999999999999</v>
      </c>
      <c r="L37" s="1">
        <f t="shared" si="1"/>
        <v>0.2039</v>
      </c>
      <c r="M37" s="1">
        <f t="shared" si="2"/>
        <v>9.1000000000000022E-3</v>
      </c>
      <c r="N37" s="1">
        <f t="shared" si="3"/>
        <v>4.462972045120158</v>
      </c>
      <c r="O37" s="1">
        <f t="shared" si="4"/>
        <v>8.2810000000000029E-5</v>
      </c>
      <c r="P37" s="1">
        <f t="shared" si="5"/>
        <v>5.2538874496255959E-3</v>
      </c>
      <c r="Q37" s="1">
        <f t="shared" si="6"/>
        <v>0.16439999942382177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1" t="s">
        <v>28</v>
      </c>
      <c r="E38" s="1">
        <v>364</v>
      </c>
      <c r="F38" s="1">
        <v>9</v>
      </c>
      <c r="G38" s="1">
        <v>3</v>
      </c>
      <c r="H38" s="1">
        <v>360</v>
      </c>
      <c r="I38" s="1">
        <f>'[1]Magellan Sheet 1 (6)'!E8</f>
        <v>0.1875</v>
      </c>
      <c r="J38" s="1">
        <f>'[1]Magellan Sheet 1 (6)'!F8</f>
        <v>0.1898</v>
      </c>
      <c r="K38" s="1">
        <f>'[1]Magellan Sheet 1 (6)'!G8</f>
        <v>0.1895</v>
      </c>
      <c r="L38" s="1">
        <f t="shared" si="1"/>
        <v>0.18893333333333331</v>
      </c>
      <c r="M38" s="1">
        <f t="shared" si="2"/>
        <v>1.250333288900736E-3</v>
      </c>
      <c r="N38" s="1">
        <f t="shared" si="3"/>
        <v>0.6617854387265717</v>
      </c>
      <c r="O38" s="1">
        <f t="shared" si="4"/>
        <v>1.5633333333333314E-6</v>
      </c>
      <c r="P38" s="1">
        <f t="shared" si="5"/>
        <v>7.2188026092359007E-4</v>
      </c>
      <c r="Q38" s="1">
        <f t="shared" si="6"/>
        <v>0.14943333275715509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1" t="s">
        <v>28</v>
      </c>
      <c r="E39" s="1">
        <v>364</v>
      </c>
      <c r="F39" s="1">
        <v>9</v>
      </c>
      <c r="G39" s="1">
        <v>3</v>
      </c>
      <c r="H39" s="1">
        <v>360</v>
      </c>
      <c r="I39" s="1">
        <f>'[1]Magellan Sheet 1 (6)'!H2</f>
        <v>0.37730000000000002</v>
      </c>
      <c r="J39" s="1">
        <f>'[1]Magellan Sheet 1 (6)'!I2</f>
        <v>0.36659999999999998</v>
      </c>
      <c r="K39" s="1">
        <f>'[1]Magellan Sheet 1 (6)'!J2</f>
        <v>0.37390000000000001</v>
      </c>
      <c r="L39" s="1">
        <f t="shared" si="1"/>
        <v>0.37259999999999999</v>
      </c>
      <c r="M39" s="1">
        <f t="shared" si="2"/>
        <v>5.4671747731346795E-3</v>
      </c>
      <c r="N39" s="1">
        <f t="shared" si="3"/>
        <v>1.4673040185546644</v>
      </c>
      <c r="O39" s="1">
        <f t="shared" si="4"/>
        <v>2.9890000000000237E-5</v>
      </c>
      <c r="P39" s="1">
        <f t="shared" si="5"/>
        <v>3.1564748269760387E-3</v>
      </c>
      <c r="Q39" s="1">
        <f t="shared" si="6"/>
        <v>0.33309999942382174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1" t="s">
        <v>28</v>
      </c>
      <c r="E40" s="1">
        <v>364</v>
      </c>
      <c r="F40" s="1">
        <v>9</v>
      </c>
      <c r="G40" s="1">
        <v>3</v>
      </c>
      <c r="H40" s="1">
        <v>360</v>
      </c>
      <c r="I40" s="1">
        <f>'[1]Magellan Sheet 1 (6)'!H3</f>
        <v>0.28310000000000002</v>
      </c>
      <c r="J40" s="1">
        <f>'[1]Magellan Sheet 1 (6)'!I3</f>
        <v>0.28520000000000001</v>
      </c>
      <c r="K40" s="1">
        <f>'[1]Magellan Sheet 1 (6)'!J3</f>
        <v>0.28299999999999997</v>
      </c>
      <c r="L40" s="1">
        <f t="shared" si="1"/>
        <v>0.28376666666666667</v>
      </c>
      <c r="M40" s="1">
        <f t="shared" si="2"/>
        <v>1.2423096769056234E-3</v>
      </c>
      <c r="N40" s="1">
        <f t="shared" si="3"/>
        <v>0.43779267364229651</v>
      </c>
      <c r="O40" s="1">
        <f t="shared" si="4"/>
        <v>1.5433333333333543E-6</v>
      </c>
      <c r="P40" s="1">
        <f t="shared" si="5"/>
        <v>7.1724782637833876E-4</v>
      </c>
      <c r="Q40" s="1">
        <f t="shared" si="6"/>
        <v>0.24426666609048844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1" t="s">
        <v>28</v>
      </c>
      <c r="E41" s="1">
        <v>364</v>
      </c>
      <c r="F41" s="1">
        <v>9</v>
      </c>
      <c r="G41" s="1">
        <v>3</v>
      </c>
      <c r="H41" s="1">
        <v>360</v>
      </c>
      <c r="I41" s="1">
        <f>'[1]Magellan Sheet 1 (6)'!H4</f>
        <v>0.49359999999999998</v>
      </c>
      <c r="J41" s="1">
        <f>'[1]Magellan Sheet 1 (6)'!I4</f>
        <v>0.48920000000000002</v>
      </c>
      <c r="K41" s="1">
        <f>'[1]Magellan Sheet 1 (6)'!J4</f>
        <v>0.48709999999999998</v>
      </c>
      <c r="L41" s="1">
        <f t="shared" si="1"/>
        <v>0.48996666666666666</v>
      </c>
      <c r="M41" s="1">
        <f t="shared" si="2"/>
        <v>3.3171272711991799E-3</v>
      </c>
      <c r="N41" s="1">
        <f t="shared" si="3"/>
        <v>0.67701080438108308</v>
      </c>
      <c r="O41" s="1">
        <f t="shared" si="4"/>
        <v>1.1003333333333318E-5</v>
      </c>
      <c r="P41" s="1">
        <f t="shared" si="5"/>
        <v>1.9151443229630954E-3</v>
      </c>
      <c r="Q41" s="1">
        <f t="shared" si="6"/>
        <v>0.45046666609048841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1" t="s">
        <v>28</v>
      </c>
      <c r="E42" s="1">
        <v>364</v>
      </c>
      <c r="F42" s="1">
        <v>9</v>
      </c>
      <c r="G42" s="1">
        <v>3</v>
      </c>
      <c r="H42" s="1">
        <v>360</v>
      </c>
      <c r="I42" s="1">
        <f>'[1]Magellan Sheet 1 (6)'!H5</f>
        <v>0.16070000000000001</v>
      </c>
      <c r="J42" s="1">
        <f>'[1]Magellan Sheet 1 (6)'!I5</f>
        <v>0.1825</v>
      </c>
      <c r="K42" s="1">
        <f>'[1]Magellan Sheet 1 (6)'!J5</f>
        <v>0.1641</v>
      </c>
      <c r="L42" s="1">
        <f t="shared" si="1"/>
        <v>0.1691</v>
      </c>
      <c r="M42" s="1">
        <f t="shared" si="2"/>
        <v>1.1728597529116595E-2</v>
      </c>
      <c r="N42" s="1">
        <f t="shared" si="3"/>
        <v>6.9358944583776436</v>
      </c>
      <c r="O42" s="1">
        <f t="shared" si="4"/>
        <v>1.375599999999999E-4</v>
      </c>
      <c r="P42" s="1">
        <f t="shared" si="5"/>
        <v>6.7715089406522461E-3</v>
      </c>
      <c r="Q42" s="1">
        <f t="shared" si="6"/>
        <v>0.12959999942382178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1" t="s">
        <v>28</v>
      </c>
      <c r="E43" s="1">
        <v>364</v>
      </c>
      <c r="F43" s="1">
        <v>9</v>
      </c>
      <c r="G43" s="1">
        <v>3</v>
      </c>
      <c r="H43" s="1">
        <v>360</v>
      </c>
      <c r="I43" s="1">
        <f>'[1]Magellan Sheet 1 (6)'!H6</f>
        <v>0.69479999999999997</v>
      </c>
      <c r="J43" s="1">
        <f>'[1]Magellan Sheet 1 (6)'!I6</f>
        <v>0.68979999999999997</v>
      </c>
      <c r="K43" s="1">
        <f>'[1]Magellan Sheet 1 (6)'!J6</f>
        <v>0.68569999999999998</v>
      </c>
      <c r="L43" s="1">
        <f t="shared" si="1"/>
        <v>0.69009999999999982</v>
      </c>
      <c r="M43" s="1">
        <f t="shared" si="2"/>
        <v>4.5574115460423345E-3</v>
      </c>
      <c r="N43" s="1">
        <f t="shared" si="3"/>
        <v>0.66039871700367136</v>
      </c>
      <c r="O43" s="1">
        <f t="shared" si="4"/>
        <v>2.0769999999999986E-5</v>
      </c>
      <c r="P43" s="1">
        <f t="shared" si="5"/>
        <v>2.6312227829154507E-3</v>
      </c>
      <c r="Q43" s="1">
        <f t="shared" si="6"/>
        <v>0.65059999942382163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1" t="s">
        <v>28</v>
      </c>
      <c r="E44" s="1">
        <v>364</v>
      </c>
      <c r="F44" s="1">
        <v>9</v>
      </c>
      <c r="G44" s="1">
        <v>3</v>
      </c>
      <c r="H44" s="1">
        <v>360</v>
      </c>
      <c r="I44" s="1">
        <f>'[1]Magellan Sheet 1 (6)'!H7</f>
        <v>0.18110000000000001</v>
      </c>
      <c r="J44" s="1">
        <f>'[1]Magellan Sheet 1 (6)'!I7</f>
        <v>0.1774</v>
      </c>
      <c r="K44" s="1">
        <f>'[1]Magellan Sheet 1 (6)'!J7</f>
        <v>0.17749999999999999</v>
      </c>
      <c r="L44" s="1">
        <f t="shared" si="1"/>
        <v>0.17866666666666667</v>
      </c>
      <c r="M44" s="1">
        <f t="shared" si="2"/>
        <v>2.1079215671683249E-3</v>
      </c>
      <c r="N44" s="1">
        <f t="shared" si="3"/>
        <v>1.1798068472957042</v>
      </c>
      <c r="O44" s="1">
        <f t="shared" si="4"/>
        <v>4.4433333333333676E-6</v>
      </c>
      <c r="P44" s="1">
        <f t="shared" si="5"/>
        <v>1.2170090842352503E-3</v>
      </c>
      <c r="Q44" s="1">
        <f t="shared" si="6"/>
        <v>0.13916666609048844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1" t="s">
        <v>28</v>
      </c>
      <c r="E45" s="1">
        <v>364</v>
      </c>
      <c r="F45" s="1">
        <v>9</v>
      </c>
      <c r="G45" s="1">
        <v>3</v>
      </c>
      <c r="H45" s="1">
        <v>360</v>
      </c>
      <c r="I45" s="1">
        <f>'[1]Magellan Sheet 1 (6)'!H8</f>
        <v>0.28589999999999999</v>
      </c>
      <c r="J45" s="1">
        <f>'[1]Magellan Sheet 1 (6)'!I8</f>
        <v>0.29060000000000002</v>
      </c>
      <c r="K45" s="1">
        <f>'[1]Magellan Sheet 1 (6)'!J8</f>
        <v>0.2928</v>
      </c>
      <c r="L45" s="1">
        <f t="shared" si="1"/>
        <v>0.28976666666666667</v>
      </c>
      <c r="M45" s="1">
        <f t="shared" si="2"/>
        <v>3.5246749259092557E-3</v>
      </c>
      <c r="N45" s="1">
        <f t="shared" si="3"/>
        <v>1.2163838465118795</v>
      </c>
      <c r="O45" s="1">
        <f t="shared" si="4"/>
        <v>1.2423333333333417E-5</v>
      </c>
      <c r="P45" s="1">
        <f t="shared" si="5"/>
        <v>2.0349720172796334E-3</v>
      </c>
      <c r="Q45" s="1">
        <f t="shared" si="6"/>
        <v>0.25026666609048842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1" t="s">
        <v>28</v>
      </c>
      <c r="E46" s="1">
        <v>364</v>
      </c>
      <c r="F46" s="1">
        <v>9</v>
      </c>
      <c r="G46" s="1">
        <v>3</v>
      </c>
      <c r="H46" s="1">
        <v>360</v>
      </c>
      <c r="I46" s="1">
        <f>'[1]Magellan Sheet 1 (6)'!K2</f>
        <v>0.29530000000000001</v>
      </c>
      <c r="J46" s="1">
        <f>'[1]Magellan Sheet 1 (6)'!L2</f>
        <v>0.31659999999999999</v>
      </c>
      <c r="K46" s="1">
        <f>'[1]Magellan Sheet 1 (6)'!M2</f>
        <v>0.29580000000000001</v>
      </c>
      <c r="L46" s="1">
        <f t="shared" si="1"/>
        <v>0.30256666666666665</v>
      </c>
      <c r="M46" s="1">
        <f t="shared" si="2"/>
        <v>1.2155794228816689E-2</v>
      </c>
      <c r="N46" s="1">
        <f t="shared" si="3"/>
        <v>4.0175589607194082</v>
      </c>
      <c r="O46" s="1">
        <f t="shared" si="4"/>
        <v>1.4776333333333313E-4</v>
      </c>
      <c r="P46" s="1">
        <f t="shared" si="5"/>
        <v>7.018151070221015E-3</v>
      </c>
      <c r="Q46" s="1">
        <f t="shared" si="6"/>
        <v>0.2630666660904884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1" t="s">
        <v>28</v>
      </c>
      <c r="E47" s="1">
        <v>364</v>
      </c>
      <c r="F47" s="1">
        <v>9</v>
      </c>
      <c r="G47" s="1">
        <v>3</v>
      </c>
      <c r="H47" s="1">
        <v>360</v>
      </c>
      <c r="I47" s="1">
        <f>'[1]Magellan Sheet 1 (6)'!K3</f>
        <v>0.15229999999999999</v>
      </c>
      <c r="J47" s="1">
        <f>'[1]Magellan Sheet 1 (6)'!L3</f>
        <v>0.15</v>
      </c>
      <c r="K47" s="1">
        <f>'[1]Magellan Sheet 1 (6)'!M3</f>
        <v>0.15090000000000001</v>
      </c>
      <c r="L47" s="1">
        <f t="shared" si="1"/>
        <v>0.15106666666666668</v>
      </c>
      <c r="M47" s="1">
        <f t="shared" si="2"/>
        <v>1.1590225767142447E-3</v>
      </c>
      <c r="N47" s="1">
        <f t="shared" si="3"/>
        <v>0.76722588926362179</v>
      </c>
      <c r="O47" s="1">
        <f t="shared" si="4"/>
        <v>1.3433333333333272E-6</v>
      </c>
      <c r="P47" s="1">
        <f t="shared" si="5"/>
        <v>6.6916199666282295E-4</v>
      </c>
      <c r="Q47" s="1">
        <f t="shared" si="6"/>
        <v>0.11156666609048846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1" t="s">
        <v>28</v>
      </c>
      <c r="E48" s="1">
        <v>364</v>
      </c>
      <c r="F48" s="1">
        <v>9</v>
      </c>
      <c r="G48" s="1">
        <v>3</v>
      </c>
      <c r="H48" s="1">
        <v>360</v>
      </c>
      <c r="I48" s="1">
        <f>'[1]Magellan Sheet 1 (6)'!K4</f>
        <v>0.2135</v>
      </c>
      <c r="J48" s="1">
        <f>'[1]Magellan Sheet 1 (6)'!L4</f>
        <v>0.21299999999999999</v>
      </c>
      <c r="K48" s="1">
        <f>'[1]Magellan Sheet 1 (6)'!M4</f>
        <v>0.21579999999999999</v>
      </c>
      <c r="L48" s="1">
        <f t="shared" si="1"/>
        <v>0.21409999999999998</v>
      </c>
      <c r="M48" s="1">
        <f t="shared" si="2"/>
        <v>1.4933184523068061E-3</v>
      </c>
      <c r="N48" s="1">
        <f t="shared" si="3"/>
        <v>0.69748643265147425</v>
      </c>
      <c r="O48" s="1">
        <f t="shared" si="4"/>
        <v>2.2299999999999947E-6</v>
      </c>
      <c r="P48" s="1">
        <f t="shared" si="5"/>
        <v>8.6216781042516995E-4</v>
      </c>
      <c r="Q48" s="1">
        <f t="shared" si="6"/>
        <v>0.17459999942382176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1" t="s">
        <v>28</v>
      </c>
      <c r="E49" s="1">
        <v>364</v>
      </c>
      <c r="F49" s="1">
        <v>9</v>
      </c>
      <c r="G49" s="1">
        <v>3</v>
      </c>
      <c r="H49" s="1">
        <v>360</v>
      </c>
      <c r="I49" s="1">
        <f>'[1]Magellan Sheet 1 (6)'!K5</f>
        <v>0.23319999999999999</v>
      </c>
      <c r="J49" s="1">
        <f>'[1]Magellan Sheet 1 (6)'!L5</f>
        <v>0.2296</v>
      </c>
      <c r="K49" s="1">
        <f>'[1]Magellan Sheet 1 (6)'!M5</f>
        <v>0.23050000000000001</v>
      </c>
      <c r="L49" s="1">
        <f t="shared" si="1"/>
        <v>0.2311</v>
      </c>
      <c r="M49" s="1">
        <f t="shared" si="2"/>
        <v>1.873499399519513E-3</v>
      </c>
      <c r="N49" s="1">
        <f t="shared" si="3"/>
        <v>0.81068775401103976</v>
      </c>
      <c r="O49" s="1">
        <f t="shared" si="4"/>
        <v>3.5099999999999761E-6</v>
      </c>
      <c r="P49" s="1">
        <f t="shared" si="5"/>
        <v>1.0816653826391932E-3</v>
      </c>
      <c r="Q49" s="1">
        <f t="shared" si="6"/>
        <v>0.19159999942382178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1" t="s">
        <v>28</v>
      </c>
      <c r="E50" s="1">
        <v>364</v>
      </c>
      <c r="F50" s="1">
        <v>9</v>
      </c>
      <c r="G50" s="1">
        <v>3</v>
      </c>
      <c r="H50" s="1">
        <v>360</v>
      </c>
      <c r="I50" s="1">
        <f>'[1]Magellan Sheet 1 (6)'!K6</f>
        <v>0.1384</v>
      </c>
      <c r="J50" s="1">
        <f>'[1]Magellan Sheet 1 (6)'!L6</f>
        <v>0.13769999999999999</v>
      </c>
      <c r="K50" s="1">
        <f>'[1]Magellan Sheet 1 (6)'!M6</f>
        <v>0.13930000000000001</v>
      </c>
      <c r="L50" s="1">
        <f t="shared" si="1"/>
        <v>0.13846666666666665</v>
      </c>
      <c r="M50" s="1">
        <f t="shared" si="2"/>
        <v>8.0208062770107346E-4</v>
      </c>
      <c r="N50" s="1">
        <f t="shared" si="3"/>
        <v>0.57925899930265301</v>
      </c>
      <c r="O50" s="1">
        <f t="shared" si="4"/>
        <v>6.4333333333334807E-7</v>
      </c>
      <c r="P50" s="1">
        <f t="shared" si="5"/>
        <v>4.6308146631499877E-4</v>
      </c>
      <c r="Q50" s="1">
        <f t="shared" si="6"/>
        <v>9.8966666090488431E-2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1" t="s">
        <v>28</v>
      </c>
      <c r="E51" s="1">
        <v>364</v>
      </c>
      <c r="F51" s="1">
        <v>9</v>
      </c>
      <c r="G51" s="1">
        <v>3</v>
      </c>
      <c r="H51" s="1">
        <v>360</v>
      </c>
      <c r="I51" s="1">
        <f>'[1]Magellan Sheet 1 (6)'!K7</f>
        <v>0.27539999999999998</v>
      </c>
      <c r="J51" s="1">
        <f>'[1]Magellan Sheet 1 (6)'!L7</f>
        <v>0.27210000000000001</v>
      </c>
      <c r="K51" s="1">
        <f>'[1]Magellan Sheet 1 (6)'!M7</f>
        <v>0.26750000000000002</v>
      </c>
      <c r="L51" s="1">
        <f t="shared" si="1"/>
        <v>0.27166666666666667</v>
      </c>
      <c r="M51" s="1">
        <f t="shared" si="2"/>
        <v>3.9677869566463863E-3</v>
      </c>
      <c r="N51" s="1">
        <f t="shared" si="3"/>
        <v>1.4605350760661544</v>
      </c>
      <c r="O51" s="1">
        <f t="shared" si="4"/>
        <v>1.574333333333319E-5</v>
      </c>
      <c r="P51" s="1">
        <f t="shared" si="5"/>
        <v>2.2908028675068773E-3</v>
      </c>
      <c r="Q51" s="1">
        <f t="shared" si="6"/>
        <v>0.23216666609048844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1" t="s">
        <v>28</v>
      </c>
      <c r="E52" s="1">
        <v>364</v>
      </c>
      <c r="F52" s="1">
        <v>9</v>
      </c>
      <c r="G52" s="1">
        <v>3</v>
      </c>
      <c r="H52" s="1">
        <v>360</v>
      </c>
      <c r="I52" s="1">
        <f>'[1]Magellan Sheet 1 (6)'!K8</f>
        <v>0.20830000000000001</v>
      </c>
      <c r="J52" s="1">
        <f>'[1]Magellan Sheet 1 (6)'!L8</f>
        <v>0.21709999999999999</v>
      </c>
      <c r="K52" s="1">
        <f>'[1]Magellan Sheet 1 (6)'!M8</f>
        <v>0.2162</v>
      </c>
      <c r="L52" s="1">
        <f t="shared" si="1"/>
        <v>0.21386666666666665</v>
      </c>
      <c r="M52" s="1">
        <f t="shared" si="2"/>
        <v>4.8418316093533477E-3</v>
      </c>
      <c r="N52" s="1">
        <f t="shared" si="3"/>
        <v>2.2639486951465155</v>
      </c>
      <c r="O52" s="1">
        <f t="shared" si="4"/>
        <v>2.3443333333333228E-5</v>
      </c>
      <c r="P52" s="1">
        <f t="shared" si="5"/>
        <v>2.7954327830309942E-3</v>
      </c>
      <c r="Q52" s="1">
        <f t="shared" si="6"/>
        <v>0.17436666609048843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1" t="s">
        <v>28</v>
      </c>
      <c r="E53" s="1">
        <v>364</v>
      </c>
      <c r="F53" s="1">
        <v>9</v>
      </c>
      <c r="G53" s="1">
        <v>3</v>
      </c>
      <c r="H53" s="1">
        <v>360</v>
      </c>
      <c r="I53" s="1">
        <f>'[1]Magellan Sheet 1 (6)'!$E$9</f>
        <v>0.13569999999999999</v>
      </c>
      <c r="J53" s="1">
        <f>'[1]Magellan Sheet 1 (6)'!$F$9</f>
        <v>0.12509999999999999</v>
      </c>
      <c r="K53" s="1">
        <f>'[1]Magellan Sheet 1 (6)'!$H$9</f>
        <v>0.12479999999999999</v>
      </c>
      <c r="L53" s="1">
        <f t="shared" si="1"/>
        <v>0.12853333333333331</v>
      </c>
      <c r="M53" s="1">
        <f t="shared" si="2"/>
        <v>6.2083277404896484E-3</v>
      </c>
      <c r="N53" s="1">
        <f t="shared" si="3"/>
        <v>4.8301305034929847</v>
      </c>
      <c r="O53" s="1">
        <f t="shared" si="4"/>
        <v>3.85433333333333E-5</v>
      </c>
      <c r="P53" s="1">
        <f t="shared" si="5"/>
        <v>3.5843796921891198E-3</v>
      </c>
      <c r="Q53" s="1">
        <f t="shared" si="6"/>
        <v>8.9033332757155081E-2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1" t="s">
        <v>28</v>
      </c>
      <c r="E54" s="1">
        <v>364</v>
      </c>
      <c r="F54" s="1">
        <v>9</v>
      </c>
      <c r="G54" s="1">
        <v>3</v>
      </c>
      <c r="H54" s="1">
        <v>360</v>
      </c>
      <c r="I54" s="1">
        <f>'[1]Magellan Sheet 1 (6)'!$I$9</f>
        <v>0.23119999999999999</v>
      </c>
      <c r="J54" s="1">
        <f>'[1]Magellan Sheet 1 (6)'!$J$9</f>
        <v>0.23680000000000001</v>
      </c>
      <c r="K54" s="1">
        <f>'[1]Magellan Sheet 1 (6)'!$K$9</f>
        <v>0.23419999999999999</v>
      </c>
      <c r="L54" s="1">
        <f t="shared" si="1"/>
        <v>0.23406666666666665</v>
      </c>
      <c r="M54" s="1">
        <f t="shared" si="2"/>
        <v>2.8023799409311709E-3</v>
      </c>
      <c r="N54" s="1">
        <f t="shared" si="3"/>
        <v>1.1972571664473817</v>
      </c>
      <c r="O54" s="1">
        <f t="shared" si="4"/>
        <v>7.8533333333333925E-6</v>
      </c>
      <c r="P54" s="1">
        <f t="shared" si="5"/>
        <v>1.6179548132682191E-3</v>
      </c>
      <c r="Q54" s="1">
        <f t="shared" si="6"/>
        <v>0.19456666609048842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5" t="s">
        <v>28</v>
      </c>
      <c r="E55" s="15">
        <v>364</v>
      </c>
      <c r="F55" s="15">
        <v>9</v>
      </c>
      <c r="G55" s="15">
        <v>3</v>
      </c>
      <c r="H55" s="15">
        <v>360</v>
      </c>
      <c r="I55" s="15">
        <f>'[1]Magellan Sheet 1 (6)'!$L$9</f>
        <v>0.2394</v>
      </c>
      <c r="J55" s="15">
        <f>'[1]Magellan Sheet 1 (6)'!$M$9</f>
        <v>0.20530000000000001</v>
      </c>
      <c r="K55" s="15">
        <f>'[1]Magellan Sheet 1 (6)'!$G$9</f>
        <v>0.20760000000000001</v>
      </c>
      <c r="L55" s="15">
        <f t="shared" si="1"/>
        <v>0.21743333333333334</v>
      </c>
      <c r="M55" s="15">
        <f t="shared" si="2"/>
        <v>1.9058418962058031E-2</v>
      </c>
      <c r="N55" s="15">
        <f t="shared" si="3"/>
        <v>8.7651781214432152</v>
      </c>
      <c r="O55" s="15">
        <f t="shared" si="4"/>
        <v>3.6322333333333313E-4</v>
      </c>
      <c r="P55" s="15">
        <f t="shared" si="5"/>
        <v>1.1003383318072872E-2</v>
      </c>
      <c r="Q55" s="15">
        <f t="shared" si="6"/>
        <v>0.17793333275715512</v>
      </c>
      <c r="R55" s="16" t="s">
        <v>31</v>
      </c>
    </row>
  </sheetData>
  <conditionalFormatting sqref="Q2:Q19">
    <cfRule type="cellIs" dxfId="46" priority="5" operator="lessThan">
      <formula>$AF$2</formula>
    </cfRule>
    <cfRule type="cellIs" dxfId="45" priority="7" operator="lessThan">
      <formula>$AG$2</formula>
    </cfRule>
    <cfRule type="cellIs" dxfId="44" priority="9" operator="lessThan">
      <formula>$AF$2</formula>
    </cfRule>
  </conditionalFormatting>
  <conditionalFormatting sqref="X2:X7">
    <cfRule type="cellIs" dxfId="43" priority="6" operator="lessThan">
      <formula>$AF$2</formula>
    </cfRule>
    <cfRule type="cellIs" dxfId="42" priority="8" operator="lessThan">
      <formula>$AF$2</formula>
    </cfRule>
  </conditionalFormatting>
  <conditionalFormatting sqref="X15:X20">
    <cfRule type="cellIs" dxfId="41" priority="3" operator="lessThan">
      <formula>$AF$2</formula>
    </cfRule>
  </conditionalFormatting>
  <conditionalFormatting sqref="X15:X23 Q20:Q24">
    <cfRule type="cellIs" dxfId="40" priority="2" operator="lessThan">
      <formula>$AF$15</formula>
    </cfRule>
  </conditionalFormatting>
  <conditionalFormatting sqref="X26:X28 Q25:Q55">
    <cfRule type="cellIs" dxfId="39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F6DD-4A7E-4740-9736-4E5FB004286C}">
  <dimension ref="A1:AG55"/>
  <sheetViews>
    <sheetView zoomScale="55" zoomScaleNormal="55" workbookViewId="0">
      <selection activeCell="U58" sqref="U58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365</v>
      </c>
      <c r="F2" s="10">
        <v>9</v>
      </c>
      <c r="G2" s="10">
        <v>3</v>
      </c>
      <c r="H2" s="10">
        <v>360</v>
      </c>
      <c r="I2" s="23">
        <v>0.91439998149871826</v>
      </c>
      <c r="J2" s="23">
        <v>0.90869998931884766</v>
      </c>
      <c r="K2" s="23">
        <v>0.91390001773834229</v>
      </c>
      <c r="L2" s="10">
        <f>AVERAGE(I2:K2)</f>
        <v>0.9123333295186361</v>
      </c>
      <c r="M2" s="10">
        <f>STDEV(I2:K2)</f>
        <v>3.1564793197439442E-3</v>
      </c>
      <c r="N2" s="10">
        <f>M2/L2 * 100</f>
        <v>0.34597873579926769</v>
      </c>
      <c r="O2" s="10">
        <f>VAR(I2:K2)</f>
        <v>9.9633616959711926E-6</v>
      </c>
      <c r="P2" s="10">
        <f>M2/SQRT(3)</f>
        <v>1.8223941849456532E-3</v>
      </c>
      <c r="Q2" s="10">
        <f t="shared" ref="Q2:Q19" si="0">L2-$Z$2</f>
        <v>0.87269999583562219</v>
      </c>
      <c r="R2" s="11"/>
      <c r="U2" s="1" t="s">
        <v>24</v>
      </c>
      <c r="V2" s="1">
        <v>365</v>
      </c>
      <c r="W2" s="1">
        <v>9</v>
      </c>
      <c r="X2">
        <v>3.7599999457597733E-2</v>
      </c>
      <c r="Y2" s="1"/>
      <c r="Z2" s="4">
        <f>AVERAGE(X2:X7)</f>
        <v>3.9633333683013916E-2</v>
      </c>
      <c r="AA2" s="1">
        <f>STDEV(X2:X7)</f>
        <v>4.0785615164550077E-3</v>
      </c>
      <c r="AB2" s="1">
        <f>AA2/Z2 * 100</f>
        <v>10.290735442734157</v>
      </c>
      <c r="AC2" s="1">
        <f>VAR(X2:X7)</f>
        <v>1.6634664043507773E-5</v>
      </c>
      <c r="AD2" s="1">
        <f>COUNT(X2:X7)</f>
        <v>6</v>
      </c>
      <c r="AE2" s="1">
        <f>AA2/SQRT(AD2)</f>
        <v>1.6650657666444578E-3</v>
      </c>
      <c r="AF2" s="1">
        <f>$Z$2+3*$AA$2</f>
        <v>5.1869018232378938E-2</v>
      </c>
      <c r="AG2" s="1">
        <f>$Z$2+10*$AA$2</f>
        <v>8.0418948847563995E-2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365</v>
      </c>
      <c r="F3" s="1">
        <v>9</v>
      </c>
      <c r="G3" s="1">
        <v>3</v>
      </c>
      <c r="H3" s="1">
        <v>360</v>
      </c>
      <c r="I3">
        <v>1.2200000286102295</v>
      </c>
      <c r="J3">
        <v>1.221500039100647</v>
      </c>
      <c r="K3">
        <v>1.25</v>
      </c>
      <c r="L3" s="1">
        <f t="shared" ref="L3:L55" si="1">AVERAGE(I3:K3)</f>
        <v>1.2305000225702922</v>
      </c>
      <c r="M3" s="1">
        <f t="shared" ref="M3:M55" si="2">STDEV(I3:K3)</f>
        <v>1.6904122209898308E-2</v>
      </c>
      <c r="N3" s="1">
        <f t="shared" ref="N3:N55" si="3">M3/L3 * 100</f>
        <v>1.3737604144523825</v>
      </c>
      <c r="O3" s="1">
        <f t="shared" ref="O3:O55" si="4">VAR(I3:K3)</f>
        <v>2.8574934768717719E-4</v>
      </c>
      <c r="P3" s="1">
        <f t="shared" ref="P3:P55" si="5">M3/SQRT(3)</f>
        <v>9.7595995082991206E-3</v>
      </c>
      <c r="Q3" s="1">
        <f t="shared" si="0"/>
        <v>1.1908666888872783</v>
      </c>
      <c r="R3" s="13"/>
      <c r="U3" s="1" t="s">
        <v>24</v>
      </c>
      <c r="V3" s="1">
        <v>365</v>
      </c>
      <c r="W3" s="1">
        <v>9</v>
      </c>
      <c r="X3">
        <v>3.6200001835823059E-2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365</v>
      </c>
      <c r="F4" s="1">
        <v>9</v>
      </c>
      <c r="G4" s="1">
        <v>3</v>
      </c>
      <c r="H4" s="1">
        <v>360</v>
      </c>
      <c r="I4">
        <v>0.65179997682571411</v>
      </c>
      <c r="J4">
        <v>0.65079998970031738</v>
      </c>
      <c r="K4">
        <v>0.64550000429153442</v>
      </c>
      <c r="L4" s="1">
        <f t="shared" si="1"/>
        <v>0.6493666569391886</v>
      </c>
      <c r="M4" s="1">
        <f t="shared" si="2"/>
        <v>3.3857415119805468E-3</v>
      </c>
      <c r="N4" s="1">
        <f t="shared" si="3"/>
        <v>0.52139133966923279</v>
      </c>
      <c r="O4" s="1">
        <f t="shared" si="4"/>
        <v>1.1463245585948318E-5</v>
      </c>
      <c r="P4" s="1">
        <f t="shared" si="5"/>
        <v>1.9547587733484595E-3</v>
      </c>
      <c r="Q4" s="1">
        <f t="shared" si="0"/>
        <v>0.60973332325617469</v>
      </c>
      <c r="R4" s="13"/>
      <c r="U4" s="1" t="s">
        <v>24</v>
      </c>
      <c r="V4" s="1">
        <v>365</v>
      </c>
      <c r="W4" s="1">
        <v>9</v>
      </c>
      <c r="X4">
        <v>3.7500001490116119E-2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365</v>
      </c>
      <c r="F5" s="1">
        <v>9</v>
      </c>
      <c r="G5" s="1">
        <v>3</v>
      </c>
      <c r="H5" s="1">
        <v>360</v>
      </c>
      <c r="I5">
        <v>0.32989999651908875</v>
      </c>
      <c r="J5">
        <v>0.32850000262260437</v>
      </c>
      <c r="K5">
        <v>0.33410000801086426</v>
      </c>
      <c r="L5" s="1">
        <f t="shared" si="1"/>
        <v>0.33083333571751911</v>
      </c>
      <c r="M5" s="1">
        <f t="shared" si="2"/>
        <v>2.9143363964425832E-3</v>
      </c>
      <c r="N5" s="1">
        <f t="shared" si="3"/>
        <v>0.88090772053605237</v>
      </c>
      <c r="O5" s="1">
        <f t="shared" si="4"/>
        <v>8.4933566316299416E-6</v>
      </c>
      <c r="P5" s="1">
        <f t="shared" si="5"/>
        <v>1.6825929029952494E-3</v>
      </c>
      <c r="Q5" s="1">
        <f t="shared" si="0"/>
        <v>0.29120000203450519</v>
      </c>
      <c r="R5" s="13"/>
      <c r="U5" s="1" t="s">
        <v>24</v>
      </c>
      <c r="V5" s="1">
        <v>365</v>
      </c>
      <c r="W5" s="1">
        <v>9</v>
      </c>
      <c r="X5">
        <v>3.8199998438358307E-2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365</v>
      </c>
      <c r="F6" s="1">
        <v>9</v>
      </c>
      <c r="G6" s="1">
        <v>3</v>
      </c>
      <c r="H6" s="1">
        <v>360</v>
      </c>
      <c r="I6">
        <v>0.29150000214576721</v>
      </c>
      <c r="J6">
        <v>0.29260000586509705</v>
      </c>
      <c r="K6">
        <v>0.29249998927116394</v>
      </c>
      <c r="L6" s="1">
        <f t="shared" si="1"/>
        <v>0.2921999990940094</v>
      </c>
      <c r="M6" s="1">
        <f t="shared" si="2"/>
        <v>6.0827430113952435E-4</v>
      </c>
      <c r="N6" s="1">
        <f t="shared" si="3"/>
        <v>0.20817053491633464</v>
      </c>
      <c r="O6" s="1">
        <f t="shared" si="4"/>
        <v>3.6999762542677672E-7</v>
      </c>
      <c r="P6" s="1">
        <f t="shared" si="5"/>
        <v>3.511873315040359E-4</v>
      </c>
      <c r="Q6" s="1">
        <f t="shared" si="0"/>
        <v>0.25256666541099548</v>
      </c>
      <c r="R6" s="13"/>
      <c r="U6" s="1" t="s">
        <v>24</v>
      </c>
      <c r="V6" s="1">
        <v>365</v>
      </c>
      <c r="W6" s="1">
        <v>9</v>
      </c>
      <c r="X6">
        <v>4.1000001132488251E-2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365</v>
      </c>
      <c r="F7" s="1">
        <v>9</v>
      </c>
      <c r="G7" s="1">
        <v>3</v>
      </c>
      <c r="H7" s="1">
        <v>360</v>
      </c>
      <c r="I7">
        <v>0.49819999933242798</v>
      </c>
      <c r="J7">
        <v>0.50620001554489136</v>
      </c>
      <c r="K7">
        <v>0.40839999914169312</v>
      </c>
      <c r="L7" s="1">
        <f t="shared" si="1"/>
        <v>0.47093333800633747</v>
      </c>
      <c r="M7" s="1">
        <f t="shared" si="2"/>
        <v>5.4302982579415016E-2</v>
      </c>
      <c r="N7" s="1">
        <f t="shared" si="3"/>
        <v>11.530927669997372</v>
      </c>
      <c r="O7" s="1">
        <f t="shared" si="4"/>
        <v>2.9488139170202507E-3</v>
      </c>
      <c r="P7" s="1">
        <f t="shared" si="5"/>
        <v>3.1351841610024821E-2</v>
      </c>
      <c r="Q7" s="1">
        <f t="shared" si="0"/>
        <v>0.43130000432332355</v>
      </c>
      <c r="R7" s="13" t="s">
        <v>25</v>
      </c>
      <c r="U7" s="1" t="s">
        <v>24</v>
      </c>
      <c r="V7" s="1">
        <v>365</v>
      </c>
      <c r="W7" s="1">
        <v>9</v>
      </c>
      <c r="X7">
        <v>4.7299999743700027E-2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365</v>
      </c>
      <c r="F8" s="1">
        <v>9</v>
      </c>
      <c r="G8" s="1">
        <v>3</v>
      </c>
      <c r="H8" s="1">
        <v>360</v>
      </c>
      <c r="I8">
        <v>0.37239998579025269</v>
      </c>
      <c r="J8">
        <v>0.37000000476837158</v>
      </c>
      <c r="K8">
        <v>0.3734000027179718</v>
      </c>
      <c r="L8" s="1">
        <f t="shared" si="1"/>
        <v>0.37193333109219867</v>
      </c>
      <c r="M8" s="1">
        <f t="shared" si="2"/>
        <v>1.7473755949232335E-3</v>
      </c>
      <c r="N8" s="1">
        <f t="shared" si="3"/>
        <v>0.46980882025065829</v>
      </c>
      <c r="O8" s="1">
        <f t="shared" si="4"/>
        <v>3.0533214697333242E-6</v>
      </c>
      <c r="P8" s="1">
        <f t="shared" si="5"/>
        <v>1.0088477701043115E-3</v>
      </c>
      <c r="Q8" s="1">
        <f t="shared" si="0"/>
        <v>0.33229999740918476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365</v>
      </c>
      <c r="F9" s="1">
        <v>9</v>
      </c>
      <c r="G9" s="1">
        <v>3</v>
      </c>
      <c r="H9" s="1">
        <v>360</v>
      </c>
      <c r="I9">
        <v>0.55479997396469116</v>
      </c>
      <c r="J9">
        <v>0.55959999561309814</v>
      </c>
      <c r="K9">
        <v>0.56410002708435059</v>
      </c>
      <c r="L9" s="1">
        <f t="shared" si="1"/>
        <v>0.55949999888738</v>
      </c>
      <c r="M9" s="1">
        <f t="shared" si="2"/>
        <v>4.6508328841173719E-3</v>
      </c>
      <c r="N9" s="1">
        <f t="shared" si="3"/>
        <v>0.83124805958284254</v>
      </c>
      <c r="O9" s="1">
        <f t="shared" si="4"/>
        <v>2.1630246515987515E-5</v>
      </c>
      <c r="P9" s="1">
        <f t="shared" si="5"/>
        <v>2.6851596176011286E-3</v>
      </c>
      <c r="Q9" s="1">
        <f t="shared" si="0"/>
        <v>0.51986666520436609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365</v>
      </c>
      <c r="F10" s="1">
        <v>9</v>
      </c>
      <c r="G10" s="1">
        <v>3</v>
      </c>
      <c r="H10" s="1">
        <v>360</v>
      </c>
      <c r="I10">
        <v>1.1490999460220337</v>
      </c>
      <c r="J10">
        <v>1.1309000253677368</v>
      </c>
      <c r="K10">
        <v>1.1340999603271484</v>
      </c>
      <c r="L10" s="1">
        <f t="shared" si="1"/>
        <v>1.1380333105723064</v>
      </c>
      <c r="M10" s="1">
        <f t="shared" si="2"/>
        <v>9.7166203522103377E-3</v>
      </c>
      <c r="N10" s="1">
        <f t="shared" si="3"/>
        <v>0.85380807942466463</v>
      </c>
      <c r="O10" s="1">
        <f t="shared" si="4"/>
        <v>9.4412711068988145E-5</v>
      </c>
      <c r="P10" s="1">
        <f t="shared" si="5"/>
        <v>5.6098933759620353E-3</v>
      </c>
      <c r="Q10" s="1">
        <f t="shared" si="0"/>
        <v>1.0983999768892925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365</v>
      </c>
      <c r="F11" s="1">
        <v>9</v>
      </c>
      <c r="G11" s="1">
        <v>3</v>
      </c>
      <c r="H11" s="1">
        <v>360</v>
      </c>
      <c r="I11">
        <v>0.44220000505447388</v>
      </c>
      <c r="J11">
        <v>0.4424000084400177</v>
      </c>
      <c r="K11">
        <v>0.44260001182556152</v>
      </c>
      <c r="L11" s="1">
        <f t="shared" si="1"/>
        <v>0.4424000084400177</v>
      </c>
      <c r="M11" s="1">
        <f t="shared" si="2"/>
        <v>2.0000338554382324E-4</v>
      </c>
      <c r="N11" s="1">
        <f t="shared" si="3"/>
        <v>4.5208721005469979E-2</v>
      </c>
      <c r="O11" s="1">
        <f t="shared" si="4"/>
        <v>4.0001354228991204E-8</v>
      </c>
      <c r="P11" s="1">
        <f t="shared" si="5"/>
        <v>1.1547200848256286E-4</v>
      </c>
      <c r="Q11" s="1">
        <f t="shared" si="0"/>
        <v>0.40276667475700378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365</v>
      </c>
      <c r="F12" s="1">
        <v>9</v>
      </c>
      <c r="G12" s="1">
        <v>3</v>
      </c>
      <c r="H12" s="1">
        <v>360</v>
      </c>
      <c r="I12">
        <v>0.53670001029968262</v>
      </c>
      <c r="J12">
        <v>0.53949999809265137</v>
      </c>
      <c r="K12">
        <v>0.53070002794265747</v>
      </c>
      <c r="L12" s="1">
        <f t="shared" si="1"/>
        <v>0.53563334544499719</v>
      </c>
      <c r="M12" s="1">
        <f t="shared" si="2"/>
        <v>4.4959091510351689E-3</v>
      </c>
      <c r="N12" s="1">
        <f t="shared" si="3"/>
        <v>0.83936319298792472</v>
      </c>
      <c r="O12" s="1">
        <f t="shared" si="4"/>
        <v>2.0213199094361773E-5</v>
      </c>
      <c r="P12" s="1">
        <f t="shared" si="5"/>
        <v>2.5957143586022567E-3</v>
      </c>
      <c r="Q12" s="1">
        <f t="shared" si="0"/>
        <v>0.49600001176198327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365</v>
      </c>
      <c r="F13" s="1">
        <v>9</v>
      </c>
      <c r="G13" s="1">
        <v>3</v>
      </c>
      <c r="H13" s="1">
        <v>360</v>
      </c>
      <c r="I13">
        <v>0.56889998912811279</v>
      </c>
      <c r="J13">
        <v>0.57319998741149902</v>
      </c>
      <c r="K13">
        <v>0.56859999895095825</v>
      </c>
      <c r="L13" s="1">
        <f t="shared" si="1"/>
        <v>0.57023332516352332</v>
      </c>
      <c r="M13" s="1">
        <f t="shared" si="2"/>
        <v>2.5735796464788751E-3</v>
      </c>
      <c r="N13" s="1">
        <f t="shared" si="3"/>
        <v>0.45132045654133968</v>
      </c>
      <c r="O13" s="1">
        <f t="shared" si="4"/>
        <v>6.6233121967703328E-6</v>
      </c>
      <c r="P13" s="1">
        <f t="shared" si="5"/>
        <v>1.4858569016755205E-3</v>
      </c>
      <c r="Q13" s="1">
        <f t="shared" si="0"/>
        <v>0.5305999914805094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365</v>
      </c>
      <c r="F14" s="1">
        <v>9</v>
      </c>
      <c r="G14" s="1">
        <v>3</v>
      </c>
      <c r="H14" s="1">
        <v>360</v>
      </c>
      <c r="I14">
        <v>0.43029999732971191</v>
      </c>
      <c r="J14">
        <v>0.42309999465942383</v>
      </c>
      <c r="K14">
        <v>0.42309999465942383</v>
      </c>
      <c r="L14" s="1">
        <f t="shared" si="1"/>
        <v>0.42549999554951984</v>
      </c>
      <c r="M14" s="1">
        <f t="shared" si="2"/>
        <v>4.1569234798568512E-3</v>
      </c>
      <c r="N14" s="1">
        <f t="shared" si="3"/>
        <v>0.97695029925636434</v>
      </c>
      <c r="O14" s="1">
        <f t="shared" si="4"/>
        <v>1.7280012817385192E-5</v>
      </c>
      <c r="P14" s="1">
        <f t="shared" si="5"/>
        <v>2.4000008900960292E-3</v>
      </c>
      <c r="Q14" s="1">
        <f t="shared" si="0"/>
        <v>0.38586666186650592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365</v>
      </c>
      <c r="F15" s="1">
        <v>9</v>
      </c>
      <c r="G15" s="1">
        <v>3</v>
      </c>
      <c r="H15" s="1">
        <v>360</v>
      </c>
      <c r="I15">
        <v>0.95260000228881836</v>
      </c>
      <c r="J15">
        <v>0.95039999485015869</v>
      </c>
      <c r="K15">
        <v>0.94050002098083496</v>
      </c>
      <c r="L15" s="1">
        <f t="shared" si="1"/>
        <v>0.94783333937327063</v>
      </c>
      <c r="M15" s="1">
        <f t="shared" si="2"/>
        <v>6.4453996901795291E-3</v>
      </c>
      <c r="N15" s="1">
        <f t="shared" si="3"/>
        <v>0.68001403015021367</v>
      </c>
      <c r="O15" s="1">
        <f t="shared" si="4"/>
        <v>4.1543177166166366E-5</v>
      </c>
      <c r="P15" s="1">
        <f t="shared" si="5"/>
        <v>3.7212532461598819E-3</v>
      </c>
      <c r="Q15" s="1">
        <f t="shared" si="0"/>
        <v>0.90820000569025672</v>
      </c>
      <c r="R15" s="13"/>
      <c r="U15" s="1" t="s">
        <v>28</v>
      </c>
      <c r="V15" s="1">
        <v>365</v>
      </c>
      <c r="W15" s="1">
        <v>9</v>
      </c>
      <c r="X15">
        <f>'[2]365'!$B$2</f>
        <v>3.04E-2</v>
      </c>
      <c r="Y15" s="1"/>
      <c r="Z15" s="4">
        <f>AVERAGE(X15:X23)</f>
        <v>4.2611111111111107E-2</v>
      </c>
      <c r="AA15" s="1">
        <f>STDEV(X15:X23)</f>
        <v>1.1770348810086807E-2</v>
      </c>
      <c r="AB15" s="1">
        <f>AA15/Z15 * 100</f>
        <v>27.62272210972132</v>
      </c>
      <c r="AC15" s="1">
        <f>VAR(X15:X23)</f>
        <v>1.385411111111119E-4</v>
      </c>
      <c r="AD15" s="1">
        <f>COUNT(X15:X23)</f>
        <v>9</v>
      </c>
      <c r="AE15" s="1">
        <f>AA15/SQRT(AD15)</f>
        <v>3.9234496033622689E-3</v>
      </c>
      <c r="AF15" s="1">
        <f>$Z$15+3*$AA$15</f>
        <v>7.7922157541371523E-2</v>
      </c>
      <c r="AG15" s="1">
        <f>$Z$15+10*$AA$15</f>
        <v>0.16031459921197916</v>
      </c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365</v>
      </c>
      <c r="F16" s="1">
        <v>9</v>
      </c>
      <c r="G16" s="1">
        <v>3</v>
      </c>
      <c r="H16" s="1">
        <v>360</v>
      </c>
      <c r="I16">
        <v>0.78240001201629639</v>
      </c>
      <c r="J16">
        <v>0.78070002794265747</v>
      </c>
      <c r="K16">
        <v>0.77179998159408569</v>
      </c>
      <c r="L16" s="1">
        <f t="shared" si="1"/>
        <v>0.77830000718434655</v>
      </c>
      <c r="M16" s="1">
        <f t="shared" si="2"/>
        <v>5.6929988554531314E-3</v>
      </c>
      <c r="N16" s="1">
        <f t="shared" si="3"/>
        <v>0.73146586186587292</v>
      </c>
      <c r="O16" s="1">
        <f t="shared" si="4"/>
        <v>3.2410235968190669E-5</v>
      </c>
      <c r="P16" s="1">
        <f t="shared" si="5"/>
        <v>3.2868544216920971E-3</v>
      </c>
      <c r="Q16" s="1">
        <f t="shared" si="0"/>
        <v>0.73866667350133264</v>
      </c>
      <c r="R16" s="13"/>
      <c r="U16" s="1" t="s">
        <v>28</v>
      </c>
      <c r="V16" s="1">
        <v>365</v>
      </c>
      <c r="W16" s="1">
        <v>9</v>
      </c>
      <c r="X16">
        <f>'[2]365'!$C$2</f>
        <v>3.2899999999999999E-2</v>
      </c>
      <c r="Y16" s="1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365</v>
      </c>
      <c r="F17" s="1">
        <v>9</v>
      </c>
      <c r="G17" s="1">
        <v>3</v>
      </c>
      <c r="H17" s="1">
        <v>360</v>
      </c>
      <c r="I17">
        <v>0.1534000039100647</v>
      </c>
      <c r="J17">
        <v>0.15139999985694885</v>
      </c>
      <c r="K17">
        <v>0.15000000596046448</v>
      </c>
      <c r="L17" s="1">
        <f t="shared" si="1"/>
        <v>0.15160000324249268</v>
      </c>
      <c r="M17" s="1">
        <f t="shared" si="2"/>
        <v>1.7088000263322705E-3</v>
      </c>
      <c r="N17" s="1">
        <f t="shared" si="3"/>
        <v>1.127176774263619</v>
      </c>
      <c r="O17" s="1">
        <f t="shared" si="4"/>
        <v>2.919997529993168E-6</v>
      </c>
      <c r="P17" s="1">
        <f t="shared" si="5"/>
        <v>9.8657615519417595E-4</v>
      </c>
      <c r="Q17" s="1">
        <f t="shared" si="0"/>
        <v>0.11196666955947876</v>
      </c>
      <c r="R17" s="13"/>
      <c r="U17" s="1" t="s">
        <v>28</v>
      </c>
      <c r="V17" s="1">
        <v>365</v>
      </c>
      <c r="W17" s="1">
        <v>9</v>
      </c>
      <c r="X17">
        <f>'[2]365'!$D$2</f>
        <v>3.1399999999999997E-2</v>
      </c>
      <c r="Y17" s="1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365</v>
      </c>
      <c r="F18" s="1">
        <v>9</v>
      </c>
      <c r="G18" s="1">
        <v>3</v>
      </c>
      <c r="H18" s="1">
        <v>360</v>
      </c>
      <c r="I18">
        <v>0.22789999842643738</v>
      </c>
      <c r="J18">
        <v>0.23080000281333923</v>
      </c>
      <c r="K18">
        <v>0.23280000686645508</v>
      </c>
      <c r="L18" s="1">
        <f t="shared" si="1"/>
        <v>0.23050000270207724</v>
      </c>
      <c r="M18" s="1">
        <f t="shared" si="2"/>
        <v>2.4637412055914243E-3</v>
      </c>
      <c r="N18" s="1">
        <f t="shared" si="3"/>
        <v>1.0688681894619438</v>
      </c>
      <c r="O18" s="1">
        <f t="shared" si="4"/>
        <v>6.0700207281290854E-6</v>
      </c>
      <c r="P18" s="1">
        <f t="shared" si="5"/>
        <v>1.4224416482617819E-3</v>
      </c>
      <c r="Q18" s="1">
        <f t="shared" si="0"/>
        <v>0.19086666901906332</v>
      </c>
      <c r="R18" s="13"/>
      <c r="U18" s="1" t="s">
        <v>28</v>
      </c>
      <c r="V18" s="1">
        <v>365</v>
      </c>
      <c r="W18" s="1">
        <v>9</v>
      </c>
      <c r="X18">
        <f>'[2]365'!$H$5</f>
        <v>5.1700000000000003E-2</v>
      </c>
      <c r="Y18" s="1"/>
    </row>
    <row r="19" spans="1:33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365</v>
      </c>
      <c r="F19" s="15">
        <v>9</v>
      </c>
      <c r="G19" s="15">
        <v>3</v>
      </c>
      <c r="H19" s="15">
        <v>360</v>
      </c>
      <c r="I19" s="24">
        <v>0.36190000176429749</v>
      </c>
      <c r="J19" s="24">
        <v>0.35989999771118164</v>
      </c>
      <c r="K19" s="24">
        <v>0.36030000448226929</v>
      </c>
      <c r="L19" s="15">
        <f t="shared" si="1"/>
        <v>0.36070000131924945</v>
      </c>
      <c r="M19" s="15">
        <f t="shared" si="2"/>
        <v>1.0583015427162363E-3</v>
      </c>
      <c r="N19" s="15">
        <f t="shared" si="3"/>
        <v>0.29340214550749377</v>
      </c>
      <c r="O19" s="15">
        <f t="shared" si="4"/>
        <v>1.1200021553155657E-6</v>
      </c>
      <c r="P19" s="15">
        <f t="shared" si="5"/>
        <v>6.1101068057101528E-4</v>
      </c>
      <c r="Q19" s="15">
        <f t="shared" si="0"/>
        <v>0.32106666763623554</v>
      </c>
      <c r="R19" s="16"/>
      <c r="U19" s="1" t="s">
        <v>28</v>
      </c>
      <c r="V19" s="1">
        <v>365</v>
      </c>
      <c r="W19" s="1">
        <v>9</v>
      </c>
      <c r="X19">
        <f>'[2]365'!$I$5</f>
        <v>6.8000000000000005E-2</v>
      </c>
      <c r="Y19" s="1"/>
    </row>
    <row r="20" spans="1:33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365</v>
      </c>
      <c r="F20" s="10">
        <v>9</v>
      </c>
      <c r="G20" s="10"/>
      <c r="H20" s="10">
        <v>340</v>
      </c>
      <c r="I20" s="10">
        <f>'[2]365'!E4</f>
        <v>8.3599999999999994E-2</v>
      </c>
      <c r="J20" s="10">
        <f>'[2]365'!F4</f>
        <v>6.3100000000000003E-2</v>
      </c>
      <c r="K20" s="10">
        <f>'[2]365'!G4</f>
        <v>6.3799999999999996E-2</v>
      </c>
      <c r="L20" s="10">
        <f t="shared" si="1"/>
        <v>7.0166666666666669E-2</v>
      </c>
      <c r="M20" s="10">
        <f t="shared" si="2"/>
        <v>1.163887165206893E-2</v>
      </c>
      <c r="N20" s="10">
        <f t="shared" si="3"/>
        <v>16.587465537390401</v>
      </c>
      <c r="O20" s="10">
        <f t="shared" si="4"/>
        <v>1.3546333333333375E-4</v>
      </c>
      <c r="P20" s="10">
        <f t="shared" si="5"/>
        <v>6.7197056813855013E-3</v>
      </c>
      <c r="Q20" s="10">
        <f t="shared" ref="Q20:Q55" si="6">L20-$Z$2</f>
        <v>3.0533332983652753E-2</v>
      </c>
      <c r="R20" s="11"/>
      <c r="U20" s="1" t="s">
        <v>28</v>
      </c>
      <c r="V20" s="1">
        <v>365</v>
      </c>
      <c r="W20" s="1">
        <v>9</v>
      </c>
      <c r="X20">
        <f>'[2]365'!$J$5</f>
        <v>4.5100000000000001E-2</v>
      </c>
      <c r="Y20" s="1"/>
    </row>
    <row r="21" spans="1:33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365</v>
      </c>
      <c r="F21" s="1">
        <v>9</v>
      </c>
      <c r="G21" s="1"/>
      <c r="H21" s="1">
        <v>340</v>
      </c>
      <c r="I21" s="1">
        <f>'[2]365'!E5</f>
        <v>0.25209999999999999</v>
      </c>
      <c r="J21" s="1">
        <f>'[2]365'!F5</f>
        <v>0.20730000000000001</v>
      </c>
      <c r="K21" s="1">
        <f>'[2]365'!G5</f>
        <v>0.25519999999999998</v>
      </c>
      <c r="L21" s="1">
        <f t="shared" si="1"/>
        <v>0.2382</v>
      </c>
      <c r="M21" s="1">
        <f t="shared" si="2"/>
        <v>2.6805036840116436E-2</v>
      </c>
      <c r="N21" s="1">
        <f t="shared" si="3"/>
        <v>11.253164080653416</v>
      </c>
      <c r="O21" s="1">
        <f t="shared" si="4"/>
        <v>7.1850999999999924E-4</v>
      </c>
      <c r="P21" s="1">
        <f t="shared" si="5"/>
        <v>1.547589523527906E-2</v>
      </c>
      <c r="Q21" s="1">
        <f t="shared" si="6"/>
        <v>0.19856666631698608</v>
      </c>
      <c r="R21" s="13" t="s">
        <v>29</v>
      </c>
      <c r="U21" s="1" t="s">
        <v>28</v>
      </c>
      <c r="V21" s="1">
        <v>365</v>
      </c>
      <c r="W21" s="1">
        <v>9</v>
      </c>
      <c r="X21">
        <f>'[2]365'!$K$5</f>
        <v>4.1099999999999998E-2</v>
      </c>
      <c r="Y21" s="1"/>
    </row>
    <row r="22" spans="1:33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365</v>
      </c>
      <c r="F22" s="1">
        <v>9</v>
      </c>
      <c r="G22" s="1"/>
      <c r="H22" s="1">
        <v>340</v>
      </c>
      <c r="I22" s="1">
        <f>'[2]365'!H4</f>
        <v>0.1046</v>
      </c>
      <c r="J22" s="1">
        <f>'[2]365'!I4</f>
        <v>0.1033</v>
      </c>
      <c r="K22" s="1">
        <f>'[2]365'!J4</f>
        <v>0.1074</v>
      </c>
      <c r="L22" s="1">
        <f t="shared" si="1"/>
        <v>0.10510000000000001</v>
      </c>
      <c r="M22" s="1">
        <f t="shared" si="2"/>
        <v>2.0952326839756927E-3</v>
      </c>
      <c r="N22" s="1">
        <f t="shared" si="3"/>
        <v>1.9935610694345314</v>
      </c>
      <c r="O22" s="1">
        <f t="shared" si="4"/>
        <v>4.3899999999999851E-6</v>
      </c>
      <c r="P22" s="1">
        <f t="shared" si="5"/>
        <v>1.2096831541082683E-3</v>
      </c>
      <c r="Q22" s="1">
        <f t="shared" si="6"/>
        <v>6.5466666316986097E-2</v>
      </c>
      <c r="R22" s="13"/>
      <c r="U22" s="1" t="s">
        <v>28</v>
      </c>
      <c r="V22" s="1">
        <v>365</v>
      </c>
      <c r="W22" s="1">
        <v>9</v>
      </c>
      <c r="X22">
        <f>'[2]365'!$L$5</f>
        <v>4.0800000000000003E-2</v>
      </c>
      <c r="Y22" s="1"/>
    </row>
    <row r="23" spans="1:33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365</v>
      </c>
      <c r="F23" s="1">
        <v>9</v>
      </c>
      <c r="G23" s="1"/>
      <c r="H23" s="1">
        <v>340</v>
      </c>
      <c r="I23" s="1">
        <f>'[2]365'!K4</f>
        <v>6.9400000000000003E-2</v>
      </c>
      <c r="J23" s="1">
        <f>'[2]365'!L4</f>
        <v>6.9099999999999995E-2</v>
      </c>
      <c r="K23" s="1">
        <f>'[2]365'!M4</f>
        <v>6.8699999999999997E-2</v>
      </c>
      <c r="L23" s="1">
        <f t="shared" si="1"/>
        <v>6.9066666666666665E-2</v>
      </c>
      <c r="M23" s="1">
        <f t="shared" si="2"/>
        <v>3.5118845842842743E-4</v>
      </c>
      <c r="N23" s="1">
        <f t="shared" si="3"/>
        <v>0.50847749772455708</v>
      </c>
      <c r="O23" s="1">
        <f t="shared" si="4"/>
        <v>1.2333333333333531E-7</v>
      </c>
      <c r="P23" s="1">
        <f t="shared" si="5"/>
        <v>2.0275875100994229E-4</v>
      </c>
      <c r="Q23" s="1">
        <f t="shared" si="6"/>
        <v>2.9433332983652749E-2</v>
      </c>
      <c r="R23" s="13"/>
      <c r="U23" s="1" t="s">
        <v>28</v>
      </c>
      <c r="V23" s="1">
        <v>365</v>
      </c>
      <c r="W23" s="1">
        <v>9</v>
      </c>
      <c r="X23">
        <f>'[2]365'!$M$5</f>
        <v>4.2099999999999999E-2</v>
      </c>
      <c r="Y23" s="1"/>
    </row>
    <row r="24" spans="1:33" ht="15.75" thickBot="1" x14ac:dyDescent="0.3">
      <c r="A24" s="14">
        <v>0</v>
      </c>
      <c r="B24" s="15">
        <v>100</v>
      </c>
      <c r="C24" s="15" t="s">
        <v>27</v>
      </c>
      <c r="D24" s="15" t="s">
        <v>28</v>
      </c>
      <c r="E24" s="15">
        <v>365</v>
      </c>
      <c r="F24" s="15">
        <v>9</v>
      </c>
      <c r="G24" s="15"/>
      <c r="H24" s="15">
        <v>340</v>
      </c>
      <c r="I24" s="15">
        <f>'[2]365'!B5</f>
        <v>0.1653</v>
      </c>
      <c r="J24" s="15">
        <f>'[2]365'!C5</f>
        <v>0.16550000000000001</v>
      </c>
      <c r="K24" s="15">
        <f>'[2]365'!D5</f>
        <v>0.17199999999999999</v>
      </c>
      <c r="L24" s="15">
        <f t="shared" si="1"/>
        <v>0.16759999999999997</v>
      </c>
      <c r="M24" s="15">
        <f t="shared" si="2"/>
        <v>3.8118237105091725E-3</v>
      </c>
      <c r="N24" s="15">
        <f t="shared" si="3"/>
        <v>2.2743578224995069</v>
      </c>
      <c r="O24" s="15">
        <f t="shared" si="4"/>
        <v>1.4529999999999917E-5</v>
      </c>
      <c r="P24" s="15">
        <f t="shared" si="5"/>
        <v>2.200757445365869E-3</v>
      </c>
      <c r="Q24" s="15">
        <f t="shared" si="6"/>
        <v>0.12796666631698606</v>
      </c>
      <c r="R24" s="16"/>
    </row>
    <row r="25" spans="1:33" x14ac:dyDescent="0.25">
      <c r="A25" s="9">
        <v>10</v>
      </c>
      <c r="B25" s="10">
        <v>60</v>
      </c>
      <c r="C25" s="10" t="s">
        <v>27</v>
      </c>
      <c r="D25" s="10" t="s">
        <v>28</v>
      </c>
      <c r="E25" s="10">
        <v>365</v>
      </c>
      <c r="F25" s="10">
        <v>9</v>
      </c>
      <c r="G25" s="10">
        <v>3</v>
      </c>
      <c r="H25" s="10">
        <v>360</v>
      </c>
      <c r="I25" s="10">
        <f>'[1]Magellan Sheet 1 (7)'!B3</f>
        <v>0.49159999999999998</v>
      </c>
      <c r="J25" s="10">
        <f>'[1]Magellan Sheet 1 (7)'!C3</f>
        <v>0.49630000000000002</v>
      </c>
      <c r="K25" s="10">
        <f>'[1]Magellan Sheet 1 (7)'!D3</f>
        <v>0.50380000000000003</v>
      </c>
      <c r="L25" s="10">
        <f t="shared" si="1"/>
        <v>0.49723333333333336</v>
      </c>
      <c r="M25" s="10">
        <f t="shared" si="2"/>
        <v>6.1533188876681496E-3</v>
      </c>
      <c r="N25" s="10">
        <f t="shared" si="3"/>
        <v>1.237511340283197</v>
      </c>
      <c r="O25" s="10">
        <f t="shared" si="4"/>
        <v>3.7863333333333591E-5</v>
      </c>
      <c r="P25" s="10">
        <f t="shared" si="5"/>
        <v>3.5526203162048148E-3</v>
      </c>
      <c r="Q25" s="10">
        <f t="shared" si="6"/>
        <v>0.45759999965031944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1" t="s">
        <v>28</v>
      </c>
      <c r="E26" s="1">
        <v>365</v>
      </c>
      <c r="F26" s="1">
        <v>9</v>
      </c>
      <c r="G26" s="1">
        <v>3</v>
      </c>
      <c r="H26" s="1">
        <v>360</v>
      </c>
      <c r="I26" s="1">
        <f>'[1]Magellan Sheet 1 (7)'!B4</f>
        <v>0.2495</v>
      </c>
      <c r="J26" s="1">
        <f>'[1]Magellan Sheet 1 (7)'!C4</f>
        <v>0.24729999999999999</v>
      </c>
      <c r="K26" s="1">
        <f>'[1]Magellan Sheet 1 (7)'!D4</f>
        <v>0.2606</v>
      </c>
      <c r="L26" s="1">
        <f t="shared" si="1"/>
        <v>0.25246666666666667</v>
      </c>
      <c r="M26" s="1">
        <f t="shared" si="2"/>
        <v>7.1290485573695852E-3</v>
      </c>
      <c r="N26" s="1">
        <f t="shared" si="3"/>
        <v>2.823758340653387</v>
      </c>
      <c r="O26" s="1">
        <f t="shared" si="4"/>
        <v>5.0823333333333366E-5</v>
      </c>
      <c r="P26" s="1">
        <f t="shared" si="5"/>
        <v>4.1159581036632432E-3</v>
      </c>
      <c r="Q26" s="1">
        <f t="shared" si="6"/>
        <v>0.21283333298365276</v>
      </c>
      <c r="R26" s="13"/>
      <c r="U26" s="1" t="s">
        <v>28</v>
      </c>
      <c r="V26" s="1">
        <v>365</v>
      </c>
      <c r="W26" s="1">
        <v>9</v>
      </c>
      <c r="X26">
        <f>'[1]Magellan Sheet 1 (7)'!$B$2</f>
        <v>3.0300000000000001E-2</v>
      </c>
      <c r="Y26" s="1"/>
      <c r="Z26" s="4">
        <f>AVERAGE(X26:X28)</f>
        <v>3.2266666666666666E-2</v>
      </c>
      <c r="AA26" s="1">
        <f>STDEV(X26:X28)</f>
        <v>3.3201405592735577E-3</v>
      </c>
      <c r="AB26" s="1">
        <f>AA26/Z26 * 100</f>
        <v>10.289691815930448</v>
      </c>
      <c r="AC26" s="1">
        <f>VAR(X26:X28)</f>
        <v>1.1023333333333333E-5</v>
      </c>
      <c r="AD26" s="1">
        <f>COUNT(X26:X28)</f>
        <v>3</v>
      </c>
      <c r="AE26" s="1">
        <f>AA26/SQRT(AD26)</f>
        <v>1.9168840456439832E-3</v>
      </c>
      <c r="AF26" s="1">
        <f>$Z$26+3*$AA$26</f>
        <v>4.2227088344487337E-2</v>
      </c>
      <c r="AG26" s="1">
        <f>$Z$26+10*$AA$26</f>
        <v>6.5468072259402238E-2</v>
      </c>
    </row>
    <row r="27" spans="1:33" x14ac:dyDescent="0.25">
      <c r="A27" s="12">
        <v>10</v>
      </c>
      <c r="B27" s="1">
        <v>70</v>
      </c>
      <c r="C27" s="1" t="s">
        <v>23</v>
      </c>
      <c r="D27" s="1" t="s">
        <v>28</v>
      </c>
      <c r="E27" s="1">
        <v>365</v>
      </c>
      <c r="F27" s="1">
        <v>9</v>
      </c>
      <c r="G27" s="1">
        <v>3</v>
      </c>
      <c r="H27" s="1">
        <v>360</v>
      </c>
      <c r="I27" s="1">
        <f>'[1]Magellan Sheet 1 (7)'!B5</f>
        <v>0.6401</v>
      </c>
      <c r="J27" s="1">
        <f>'[1]Magellan Sheet 1 (7)'!C5</f>
        <v>0.64300000000000002</v>
      </c>
      <c r="K27" s="1">
        <f>'[1]Magellan Sheet 1 (7)'!D5</f>
        <v>0.65669999999999995</v>
      </c>
      <c r="L27" s="1">
        <f t="shared" si="1"/>
        <v>0.64659999999999995</v>
      </c>
      <c r="M27" s="1">
        <f t="shared" si="2"/>
        <v>8.866228059327113E-3</v>
      </c>
      <c r="N27" s="1">
        <f t="shared" si="3"/>
        <v>1.3712075563450532</v>
      </c>
      <c r="O27" s="1">
        <f t="shared" si="4"/>
        <v>7.8609999999999425E-5</v>
      </c>
      <c r="P27" s="1">
        <f t="shared" si="5"/>
        <v>5.1189191567491219E-3</v>
      </c>
      <c r="Q27" s="1">
        <f t="shared" si="6"/>
        <v>0.60696666631698604</v>
      </c>
      <c r="R27" s="13"/>
      <c r="U27" s="1" t="s">
        <v>28</v>
      </c>
      <c r="V27" s="1">
        <v>365</v>
      </c>
      <c r="W27" s="1">
        <v>9</v>
      </c>
      <c r="X27">
        <f>'[1]Magellan Sheet 1 (7)'!$C$2</f>
        <v>3.61E-2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1" t="s">
        <v>28</v>
      </c>
      <c r="E28" s="1">
        <v>365</v>
      </c>
      <c r="F28" s="1">
        <v>9</v>
      </c>
      <c r="G28" s="1">
        <v>3</v>
      </c>
      <c r="H28" s="1">
        <v>360</v>
      </c>
      <c r="I28" s="1">
        <f>'[1]Magellan Sheet 1 (7)'!B6</f>
        <v>0.16250000000000001</v>
      </c>
      <c r="J28" s="1">
        <f>'[1]Magellan Sheet 1 (7)'!C6</f>
        <v>0.16259999999999999</v>
      </c>
      <c r="K28" s="1">
        <f>'[1]Magellan Sheet 1 (7)'!D6</f>
        <v>0.16139999999999999</v>
      </c>
      <c r="L28" s="1">
        <f t="shared" si="1"/>
        <v>0.16216666666666665</v>
      </c>
      <c r="M28" s="1">
        <f t="shared" si="2"/>
        <v>6.6583281184794585E-4</v>
      </c>
      <c r="N28" s="1">
        <f t="shared" si="3"/>
        <v>0.4105854954869142</v>
      </c>
      <c r="O28" s="1">
        <f t="shared" si="4"/>
        <v>4.4333333333334209E-7</v>
      </c>
      <c r="P28" s="1">
        <f t="shared" si="5"/>
        <v>3.8441875315569702E-4</v>
      </c>
      <c r="Q28" s="1">
        <f t="shared" si="6"/>
        <v>0.12253333298365274</v>
      </c>
      <c r="R28" s="13"/>
      <c r="U28" s="1" t="s">
        <v>28</v>
      </c>
      <c r="V28" s="1">
        <v>365</v>
      </c>
      <c r="W28" s="1">
        <v>9</v>
      </c>
      <c r="X28">
        <f>'[1]Magellan Sheet 1 (7)'!$D$2</f>
        <v>3.04E-2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1" t="s">
        <v>28</v>
      </c>
      <c r="E29" s="1">
        <v>365</v>
      </c>
      <c r="F29" s="1">
        <v>9</v>
      </c>
      <c r="G29" s="1">
        <v>3</v>
      </c>
      <c r="H29" s="1">
        <v>360</v>
      </c>
      <c r="I29" s="1">
        <f>'[1]Magellan Sheet 1 (7)'!B7</f>
        <v>0.16059999999999999</v>
      </c>
      <c r="J29" s="1">
        <f>'[1]Magellan Sheet 1 (7)'!C7</f>
        <v>0.1618</v>
      </c>
      <c r="K29" s="1">
        <f>'[1]Magellan Sheet 1 (7)'!D7</f>
        <v>0.1588</v>
      </c>
      <c r="L29" s="1">
        <f t="shared" si="1"/>
        <v>0.16040000000000001</v>
      </c>
      <c r="M29" s="1">
        <f t="shared" si="2"/>
        <v>1.5099668870541508E-3</v>
      </c>
      <c r="N29" s="1">
        <f t="shared" si="3"/>
        <v>0.94137586474697665</v>
      </c>
      <c r="O29" s="1">
        <f t="shared" si="4"/>
        <v>2.2800000000000027E-6</v>
      </c>
      <c r="P29" s="1">
        <f t="shared" si="5"/>
        <v>8.717797887081353E-4</v>
      </c>
      <c r="Q29" s="1">
        <f t="shared" si="6"/>
        <v>0.1207666663169861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1" t="s">
        <v>28</v>
      </c>
      <c r="E30" s="1">
        <v>365</v>
      </c>
      <c r="F30" s="1">
        <v>9</v>
      </c>
      <c r="G30" s="1">
        <v>3</v>
      </c>
      <c r="H30" s="1">
        <v>360</v>
      </c>
      <c r="I30" s="1">
        <f>'[1]Magellan Sheet 1 (7)'!B8</f>
        <v>0.22720000000000001</v>
      </c>
      <c r="J30" s="1">
        <f>'[1]Magellan Sheet 1 (7)'!C8</f>
        <v>0.2329</v>
      </c>
      <c r="K30" s="1">
        <f>'[1]Magellan Sheet 1 (7)'!D8</f>
        <v>0.23230000000000001</v>
      </c>
      <c r="L30" s="1">
        <f t="shared" si="1"/>
        <v>0.23080000000000001</v>
      </c>
      <c r="M30" s="1">
        <f t="shared" si="2"/>
        <v>3.1320919526731574E-3</v>
      </c>
      <c r="N30" s="1">
        <f t="shared" si="3"/>
        <v>1.3570589049710389</v>
      </c>
      <c r="O30" s="1">
        <f t="shared" si="4"/>
        <v>9.8099999999999535E-6</v>
      </c>
      <c r="P30" s="1">
        <f t="shared" si="5"/>
        <v>1.8083141320025082E-3</v>
      </c>
      <c r="Q30" s="1">
        <f t="shared" si="6"/>
        <v>0.19116666631698609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1" t="s">
        <v>28</v>
      </c>
      <c r="E31" s="1">
        <v>365</v>
      </c>
      <c r="F31" s="1">
        <v>9</v>
      </c>
      <c r="G31" s="1">
        <v>3</v>
      </c>
      <c r="H31" s="1">
        <v>360</v>
      </c>
      <c r="I31" s="1">
        <f>'[1]Magellan Sheet 1 (7)'!B9</f>
        <v>0.313</v>
      </c>
      <c r="J31" s="1">
        <f>'[1]Magellan Sheet 1 (7)'!C9</f>
        <v>0.30959999999999999</v>
      </c>
      <c r="K31" s="1">
        <f>'[1]Magellan Sheet 1 (7)'!D9</f>
        <v>0.31140000000000001</v>
      </c>
      <c r="L31" s="1">
        <f t="shared" si="1"/>
        <v>0.31133333333333335</v>
      </c>
      <c r="M31" s="1">
        <f t="shared" si="2"/>
        <v>1.700980109623084E-3</v>
      </c>
      <c r="N31" s="1">
        <f t="shared" si="3"/>
        <v>0.5463533542686565</v>
      </c>
      <c r="O31" s="1">
        <f t="shared" si="4"/>
        <v>2.8933333333333587E-6</v>
      </c>
      <c r="P31" s="1">
        <f t="shared" si="5"/>
        <v>9.8206132417708665E-4</v>
      </c>
      <c r="Q31" s="1">
        <f t="shared" si="6"/>
        <v>0.27169999965031943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1" t="s">
        <v>28</v>
      </c>
      <c r="E32" s="1">
        <v>365</v>
      </c>
      <c r="F32" s="1">
        <v>9</v>
      </c>
      <c r="G32" s="1">
        <v>3</v>
      </c>
      <c r="H32" s="1">
        <v>360</v>
      </c>
      <c r="I32" s="1">
        <f>'[1]Magellan Sheet 1 (7)'!E2</f>
        <v>0.13950000000000001</v>
      </c>
      <c r="J32" s="1">
        <f>'[1]Magellan Sheet 1 (7)'!F2</f>
        <v>0.14460000000000001</v>
      </c>
      <c r="K32" s="1">
        <f>'[1]Magellan Sheet 1 (7)'!G2</f>
        <v>0.12429999999999999</v>
      </c>
      <c r="L32" s="1">
        <f t="shared" si="1"/>
        <v>0.13613333333333333</v>
      </c>
      <c r="M32" s="1">
        <f t="shared" si="2"/>
        <v>1.0560460848529931E-2</v>
      </c>
      <c r="N32" s="1">
        <f t="shared" si="3"/>
        <v>7.757439408812389</v>
      </c>
      <c r="O32" s="1">
        <f t="shared" si="4"/>
        <v>1.1152333333333352E-4</v>
      </c>
      <c r="P32" s="1">
        <f t="shared" si="5"/>
        <v>6.0970849136652598E-3</v>
      </c>
      <c r="Q32" s="1">
        <f t="shared" si="6"/>
        <v>9.6499999650319412E-2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1" t="s">
        <v>28</v>
      </c>
      <c r="E33" s="1">
        <v>365</v>
      </c>
      <c r="F33" s="1">
        <v>9</v>
      </c>
      <c r="G33" s="1">
        <v>3</v>
      </c>
      <c r="H33" s="1">
        <v>360</v>
      </c>
      <c r="I33" s="1">
        <f>'[1]Magellan Sheet 1 (7)'!E3</f>
        <v>0.25740000000000002</v>
      </c>
      <c r="J33" s="1">
        <f>'[1]Magellan Sheet 1 (7)'!F3</f>
        <v>0.25919999999999999</v>
      </c>
      <c r="K33" s="1">
        <f>'[1]Magellan Sheet 1 (7)'!G3</f>
        <v>0.26529999999999998</v>
      </c>
      <c r="L33" s="1">
        <f t="shared" si="1"/>
        <v>0.26063333333333333</v>
      </c>
      <c r="M33" s="1">
        <f t="shared" si="2"/>
        <v>4.1404508611180505E-3</v>
      </c>
      <c r="N33" s="1">
        <f t="shared" si="3"/>
        <v>1.5886114059795564</v>
      </c>
      <c r="O33" s="1">
        <f t="shared" si="4"/>
        <v>1.7143333333333204E-5</v>
      </c>
      <c r="P33" s="1">
        <f t="shared" si="5"/>
        <v>2.3904904192329243E-3</v>
      </c>
      <c r="Q33" s="1">
        <f t="shared" si="6"/>
        <v>0.22099999965031941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1" t="s">
        <v>28</v>
      </c>
      <c r="E34" s="1">
        <v>365</v>
      </c>
      <c r="F34" s="1">
        <v>9</v>
      </c>
      <c r="G34" s="1">
        <v>3</v>
      </c>
      <c r="H34" s="1">
        <v>360</v>
      </c>
      <c r="I34" s="1">
        <f>'[1]Magellan Sheet 1 (7)'!E4</f>
        <v>0.48749999999999999</v>
      </c>
      <c r="J34" s="1">
        <f>'[1]Magellan Sheet 1 (7)'!F4</f>
        <v>0.49759999999999999</v>
      </c>
      <c r="K34" s="1">
        <f>'[1]Magellan Sheet 1 (7)'!G4</f>
        <v>0.49440000000000001</v>
      </c>
      <c r="L34" s="1">
        <f t="shared" si="1"/>
        <v>0.4931666666666667</v>
      </c>
      <c r="M34" s="1">
        <f t="shared" si="2"/>
        <v>5.1617180602327884E-3</v>
      </c>
      <c r="N34" s="1">
        <f t="shared" si="3"/>
        <v>1.0466477986278042</v>
      </c>
      <c r="O34" s="1">
        <f t="shared" si="4"/>
        <v>2.6643333333333343E-5</v>
      </c>
      <c r="P34" s="1">
        <f t="shared" si="5"/>
        <v>2.9801193115563535E-3</v>
      </c>
      <c r="Q34" s="1">
        <f t="shared" si="6"/>
        <v>0.45353333298365278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1" t="s">
        <v>28</v>
      </c>
      <c r="E35" s="1">
        <v>365</v>
      </c>
      <c r="F35" s="1">
        <v>9</v>
      </c>
      <c r="G35" s="1">
        <v>3</v>
      </c>
      <c r="H35" s="1">
        <v>360</v>
      </c>
      <c r="I35" s="1">
        <f>'[1]Magellan Sheet 1 (7)'!E5</f>
        <v>0.56859999999999999</v>
      </c>
      <c r="J35" s="1">
        <f>'[1]Magellan Sheet 1 (7)'!F5</f>
        <v>0.56989999999999996</v>
      </c>
      <c r="K35" s="1">
        <f>'[1]Magellan Sheet 1 (7)'!G5</f>
        <v>0.57220000000000004</v>
      </c>
      <c r="L35" s="1">
        <f t="shared" si="1"/>
        <v>0.57023333333333337</v>
      </c>
      <c r="M35" s="1">
        <f t="shared" si="2"/>
        <v>1.8230011885167375E-3</v>
      </c>
      <c r="N35" s="1">
        <f t="shared" si="3"/>
        <v>0.31969390106682716</v>
      </c>
      <c r="O35" s="1">
        <f t="shared" si="4"/>
        <v>3.3233333333334376E-6</v>
      </c>
      <c r="P35" s="1">
        <f t="shared" si="5"/>
        <v>1.0525102269231461E-3</v>
      </c>
      <c r="Q35" s="1">
        <f t="shared" si="6"/>
        <v>0.53059999965031945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1" t="s">
        <v>28</v>
      </c>
      <c r="E36" s="1">
        <v>365</v>
      </c>
      <c r="F36" s="1">
        <v>9</v>
      </c>
      <c r="G36" s="1">
        <v>3</v>
      </c>
      <c r="H36" s="1">
        <v>360</v>
      </c>
      <c r="I36" s="1">
        <f>'[1]Magellan Sheet 1 (7)'!E6</f>
        <v>0.2954</v>
      </c>
      <c r="J36" s="1">
        <f>'[1]Magellan Sheet 1 (7)'!F6</f>
        <v>0.3014</v>
      </c>
      <c r="K36" s="1">
        <f>'[1]Magellan Sheet 1 (7)'!G6</f>
        <v>0.29430000000000001</v>
      </c>
      <c r="L36" s="1">
        <f t="shared" si="1"/>
        <v>0.29703333333333332</v>
      </c>
      <c r="M36" s="1">
        <f t="shared" si="2"/>
        <v>3.8214307966170642E-3</v>
      </c>
      <c r="N36" s="1">
        <f t="shared" si="3"/>
        <v>1.2865326439065417</v>
      </c>
      <c r="O36" s="1">
        <f t="shared" si="4"/>
        <v>1.460333333333333E-5</v>
      </c>
      <c r="P36" s="1">
        <f t="shared" si="5"/>
        <v>2.2063040991163884E-3</v>
      </c>
      <c r="Q36" s="1">
        <f t="shared" si="6"/>
        <v>0.2573999996503194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1" t="s">
        <v>28</v>
      </c>
      <c r="E37" s="1">
        <v>365</v>
      </c>
      <c r="F37" s="1">
        <v>9</v>
      </c>
      <c r="G37" s="1">
        <v>3</v>
      </c>
      <c r="H37" s="1">
        <v>360</v>
      </c>
      <c r="I37" s="1">
        <f>'[1]Magellan Sheet 1 (7)'!E7</f>
        <v>0.2117</v>
      </c>
      <c r="J37" s="1">
        <f>'[1]Magellan Sheet 1 (7)'!F7</f>
        <v>0.20150000000000001</v>
      </c>
      <c r="K37" s="1">
        <f>'[1]Magellan Sheet 1 (7)'!G7</f>
        <v>0.19220000000000001</v>
      </c>
      <c r="L37" s="1">
        <f t="shared" si="1"/>
        <v>0.20180000000000001</v>
      </c>
      <c r="M37" s="1">
        <f t="shared" si="2"/>
        <v>9.7534609242053098E-3</v>
      </c>
      <c r="N37" s="1">
        <f t="shared" si="3"/>
        <v>4.8332313796854853</v>
      </c>
      <c r="O37" s="1">
        <f t="shared" si="4"/>
        <v>9.5129999999999884E-5</v>
      </c>
      <c r="P37" s="1">
        <f t="shared" si="5"/>
        <v>5.6311632901204318E-3</v>
      </c>
      <c r="Q37" s="1">
        <f t="shared" si="6"/>
        <v>0.16216666631698609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1" t="s">
        <v>28</v>
      </c>
      <c r="E38" s="1">
        <v>365</v>
      </c>
      <c r="F38" s="1">
        <v>9</v>
      </c>
      <c r="G38" s="1">
        <v>3</v>
      </c>
      <c r="H38" s="1">
        <v>360</v>
      </c>
      <c r="I38" s="1">
        <f>'[1]Magellan Sheet 1 (7)'!E8</f>
        <v>0.18479999999999999</v>
      </c>
      <c r="J38" s="1">
        <f>'[1]Magellan Sheet 1 (7)'!F8</f>
        <v>0.1888</v>
      </c>
      <c r="K38" s="1">
        <f>'[1]Magellan Sheet 1 (7)'!G8</f>
        <v>0.18820000000000001</v>
      </c>
      <c r="L38" s="1">
        <f t="shared" si="1"/>
        <v>0.18726666666666666</v>
      </c>
      <c r="M38" s="1">
        <f t="shared" si="2"/>
        <v>2.1571586249817956E-3</v>
      </c>
      <c r="N38" s="1">
        <f t="shared" si="3"/>
        <v>1.1519180980678867</v>
      </c>
      <c r="O38" s="1">
        <f t="shared" si="4"/>
        <v>4.653333333333352E-6</v>
      </c>
      <c r="P38" s="1">
        <f t="shared" si="5"/>
        <v>1.2454361128179628E-3</v>
      </c>
      <c r="Q38" s="1">
        <f t="shared" si="6"/>
        <v>0.14763333298365275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1" t="s">
        <v>28</v>
      </c>
      <c r="E39" s="1">
        <v>365</v>
      </c>
      <c r="F39" s="1">
        <v>9</v>
      </c>
      <c r="G39" s="1">
        <v>3</v>
      </c>
      <c r="H39" s="1">
        <v>360</v>
      </c>
      <c r="I39" s="1">
        <f>'[1]Magellan Sheet 1 (7)'!H2</f>
        <v>0.37330000000000002</v>
      </c>
      <c r="J39" s="1">
        <f>'[1]Magellan Sheet 1 (7)'!I2</f>
        <v>0.3629</v>
      </c>
      <c r="K39" s="1">
        <f>'[1]Magellan Sheet 1 (7)'!J2</f>
        <v>0.371</v>
      </c>
      <c r="L39" s="1">
        <f t="shared" si="1"/>
        <v>0.36906666666666665</v>
      </c>
      <c r="M39" s="1">
        <f t="shared" si="2"/>
        <v>5.4629052099897735E-3</v>
      </c>
      <c r="N39" s="1">
        <f t="shared" si="3"/>
        <v>1.480194692013125</v>
      </c>
      <c r="O39" s="1">
        <f t="shared" si="4"/>
        <v>2.9843333333333411E-5</v>
      </c>
      <c r="P39" s="1">
        <f t="shared" si="5"/>
        <v>3.154009793545005E-3</v>
      </c>
      <c r="Q39" s="1">
        <f t="shared" si="6"/>
        <v>0.32943333298365274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1" t="s">
        <v>28</v>
      </c>
      <c r="E40" s="1">
        <v>365</v>
      </c>
      <c r="F40" s="1">
        <v>9</v>
      </c>
      <c r="G40" s="1">
        <v>3</v>
      </c>
      <c r="H40" s="1">
        <v>360</v>
      </c>
      <c r="I40" s="1">
        <f>'[1]Magellan Sheet 1 (7)'!H3</f>
        <v>0.28399999999999997</v>
      </c>
      <c r="J40" s="1">
        <f>'[1]Magellan Sheet 1 (7)'!I3</f>
        <v>0.28310000000000002</v>
      </c>
      <c r="K40" s="1">
        <f>'[1]Magellan Sheet 1 (7)'!J3</f>
        <v>0.28010000000000002</v>
      </c>
      <c r="L40" s="1">
        <f t="shared" si="1"/>
        <v>0.28239999999999998</v>
      </c>
      <c r="M40" s="1">
        <f t="shared" si="2"/>
        <v>2.0420577856661982E-3</v>
      </c>
      <c r="N40" s="1">
        <f t="shared" si="3"/>
        <v>0.72310828104327141</v>
      </c>
      <c r="O40" s="1">
        <f t="shared" si="4"/>
        <v>4.1699999999999364E-6</v>
      </c>
      <c r="P40" s="1">
        <f t="shared" si="5"/>
        <v>1.1789826122551507E-3</v>
      </c>
      <c r="Q40" s="1">
        <f t="shared" si="6"/>
        <v>0.24276666631698607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1" t="s">
        <v>28</v>
      </c>
      <c r="E41" s="1">
        <v>365</v>
      </c>
      <c r="F41" s="1">
        <v>9</v>
      </c>
      <c r="G41" s="1">
        <v>3</v>
      </c>
      <c r="H41" s="1">
        <v>360</v>
      </c>
      <c r="I41" s="1">
        <f>'[1]Magellan Sheet 1 (7)'!H4</f>
        <v>0.48670000000000002</v>
      </c>
      <c r="J41" s="1">
        <f>'[1]Magellan Sheet 1 (7)'!I4</f>
        <v>0.48520000000000002</v>
      </c>
      <c r="K41" s="1">
        <f>'[1]Magellan Sheet 1 (7)'!J4</f>
        <v>0.48659999999999998</v>
      </c>
      <c r="L41" s="1">
        <f t="shared" si="1"/>
        <v>0.48616666666666664</v>
      </c>
      <c r="M41" s="1">
        <f t="shared" si="2"/>
        <v>8.3864970836059751E-4</v>
      </c>
      <c r="N41" s="1">
        <f t="shared" si="3"/>
        <v>0.17250251114719181</v>
      </c>
      <c r="O41" s="1">
        <f t="shared" si="4"/>
        <v>7.0333333333331531E-7</v>
      </c>
      <c r="P41" s="1">
        <f t="shared" si="5"/>
        <v>4.8419463487779212E-4</v>
      </c>
      <c r="Q41" s="1">
        <f t="shared" si="6"/>
        <v>0.44653333298365272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1" t="s">
        <v>28</v>
      </c>
      <c r="E42" s="1">
        <v>365</v>
      </c>
      <c r="F42" s="1">
        <v>9</v>
      </c>
      <c r="G42" s="1">
        <v>3</v>
      </c>
      <c r="H42" s="1">
        <v>360</v>
      </c>
      <c r="I42" s="1">
        <f>'[1]Magellan Sheet 1 (7)'!H5</f>
        <v>0.16300000000000001</v>
      </c>
      <c r="J42" s="1">
        <f>'[1]Magellan Sheet 1 (7)'!I5</f>
        <v>0.17929999999999999</v>
      </c>
      <c r="K42" s="1">
        <f>'[1]Magellan Sheet 1 (7)'!J5</f>
        <v>0.1646</v>
      </c>
      <c r="L42" s="1">
        <f t="shared" si="1"/>
        <v>0.16896666666666668</v>
      </c>
      <c r="M42" s="1">
        <f t="shared" si="2"/>
        <v>8.9846164822619552E-3</v>
      </c>
      <c r="N42" s="1">
        <f t="shared" si="3"/>
        <v>5.3173899086182415</v>
      </c>
      <c r="O42" s="1">
        <f t="shared" si="4"/>
        <v>8.0723333333333178E-5</v>
      </c>
      <c r="P42" s="1">
        <f t="shared" si="5"/>
        <v>5.1872707445994887E-3</v>
      </c>
      <c r="Q42" s="1">
        <f t="shared" si="6"/>
        <v>0.12933333298365277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1" t="s">
        <v>28</v>
      </c>
      <c r="E43" s="1">
        <v>365</v>
      </c>
      <c r="F43" s="1">
        <v>9</v>
      </c>
      <c r="G43" s="1">
        <v>3</v>
      </c>
      <c r="H43" s="1">
        <v>360</v>
      </c>
      <c r="I43" s="1">
        <f>'[1]Magellan Sheet 1 (7)'!H6</f>
        <v>0.68779999999999997</v>
      </c>
      <c r="J43" s="1">
        <f>'[1]Magellan Sheet 1 (7)'!I6</f>
        <v>0.67679999999999996</v>
      </c>
      <c r="K43" s="1">
        <f>'[1]Magellan Sheet 1 (7)'!J6</f>
        <v>0.67759999999999998</v>
      </c>
      <c r="L43" s="1">
        <f t="shared" si="1"/>
        <v>0.6807333333333333</v>
      </c>
      <c r="M43" s="1">
        <f t="shared" si="2"/>
        <v>6.1329710037903596E-3</v>
      </c>
      <c r="N43" s="1">
        <f t="shared" si="3"/>
        <v>0.90093590301493875</v>
      </c>
      <c r="O43" s="1">
        <f t="shared" si="4"/>
        <v>3.7613333333333335E-5</v>
      </c>
      <c r="P43" s="1">
        <f t="shared" si="5"/>
        <v>3.5408724599705335E-3</v>
      </c>
      <c r="Q43" s="1">
        <f t="shared" si="6"/>
        <v>0.64109999965031939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1" t="s">
        <v>28</v>
      </c>
      <c r="E44" s="1">
        <v>365</v>
      </c>
      <c r="F44" s="1">
        <v>9</v>
      </c>
      <c r="G44" s="1">
        <v>3</v>
      </c>
      <c r="H44" s="1">
        <v>360</v>
      </c>
      <c r="I44" s="1">
        <f>'[1]Magellan Sheet 1 (7)'!H7</f>
        <v>0.1774</v>
      </c>
      <c r="J44" s="1">
        <f>'[1]Magellan Sheet 1 (7)'!I7</f>
        <v>0.17949999999999999</v>
      </c>
      <c r="K44" s="1">
        <f>'[1]Magellan Sheet 1 (7)'!J7</f>
        <v>0.17580000000000001</v>
      </c>
      <c r="L44" s="1">
        <f t="shared" si="1"/>
        <v>0.17756666666666665</v>
      </c>
      <c r="M44" s="1">
        <f t="shared" si="2"/>
        <v>1.8556220879622279E-3</v>
      </c>
      <c r="N44" s="1">
        <f t="shared" si="3"/>
        <v>1.0450283956986455</v>
      </c>
      <c r="O44" s="1">
        <f t="shared" si="4"/>
        <v>3.4433333333332984E-6</v>
      </c>
      <c r="P44" s="1">
        <f t="shared" si="5"/>
        <v>1.0713439119992077E-3</v>
      </c>
      <c r="Q44" s="1">
        <f t="shared" si="6"/>
        <v>0.13793333298365273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1" t="s">
        <v>28</v>
      </c>
      <c r="E45" s="1">
        <v>365</v>
      </c>
      <c r="F45" s="1">
        <v>9</v>
      </c>
      <c r="G45" s="1">
        <v>3</v>
      </c>
      <c r="H45" s="1">
        <v>360</v>
      </c>
      <c r="I45" s="1">
        <f>'[1]Magellan Sheet 1 (7)'!H8</f>
        <v>0.28270000000000001</v>
      </c>
      <c r="J45" s="1">
        <f>'[1]Magellan Sheet 1 (7)'!I8</f>
        <v>0.28699999999999998</v>
      </c>
      <c r="K45" s="1">
        <f>'[1]Magellan Sheet 1 (7)'!J8</f>
        <v>0.2893</v>
      </c>
      <c r="L45" s="1">
        <f t="shared" si="1"/>
        <v>0.28633333333333333</v>
      </c>
      <c r="M45" s="1">
        <f t="shared" si="2"/>
        <v>3.3501243758005906E-3</v>
      </c>
      <c r="N45" s="1">
        <f t="shared" si="3"/>
        <v>1.1700085130851889</v>
      </c>
      <c r="O45" s="1">
        <f t="shared" si="4"/>
        <v>1.1223333333333298E-5</v>
      </c>
      <c r="P45" s="1">
        <f t="shared" si="5"/>
        <v>1.934195210187198E-3</v>
      </c>
      <c r="Q45" s="1">
        <f t="shared" si="6"/>
        <v>0.24669999965031941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1" t="s">
        <v>28</v>
      </c>
      <c r="E46" s="1">
        <v>365</v>
      </c>
      <c r="F46" s="1">
        <v>9</v>
      </c>
      <c r="G46" s="1">
        <v>3</v>
      </c>
      <c r="H46" s="1">
        <v>360</v>
      </c>
      <c r="I46" s="1">
        <f>'[1]Magellan Sheet 1 (7)'!K2</f>
        <v>0.2908</v>
      </c>
      <c r="J46" s="1">
        <f>'[1]Magellan Sheet 1 (7)'!L2</f>
        <v>0.29699999999999999</v>
      </c>
      <c r="K46" s="1">
        <f>'[1]Magellan Sheet 1 (7)'!M2</f>
        <v>0.29509999999999997</v>
      </c>
      <c r="L46" s="1">
        <f t="shared" si="1"/>
        <v>0.29430000000000001</v>
      </c>
      <c r="M46" s="1">
        <f t="shared" si="2"/>
        <v>3.1764760348537073E-3</v>
      </c>
      <c r="N46" s="1">
        <f t="shared" si="3"/>
        <v>1.0793326655975899</v>
      </c>
      <c r="O46" s="1">
        <f t="shared" si="4"/>
        <v>1.008999999999993E-5</v>
      </c>
      <c r="P46" s="1">
        <f t="shared" si="5"/>
        <v>1.8339392937971831E-3</v>
      </c>
      <c r="Q46" s="1">
        <f t="shared" si="6"/>
        <v>0.25466666631698609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1" t="s">
        <v>28</v>
      </c>
      <c r="E47" s="1">
        <v>365</v>
      </c>
      <c r="F47" s="1">
        <v>9</v>
      </c>
      <c r="G47" s="1">
        <v>3</v>
      </c>
      <c r="H47" s="1">
        <v>360</v>
      </c>
      <c r="I47" s="1">
        <f>'[1]Magellan Sheet 1 (7)'!K3</f>
        <v>0.1517</v>
      </c>
      <c r="J47" s="1">
        <f>'[1]Magellan Sheet 1 (7)'!L3</f>
        <v>0.1492</v>
      </c>
      <c r="K47" s="1">
        <f>'[1]Magellan Sheet 1 (7)'!M3</f>
        <v>0.151</v>
      </c>
      <c r="L47" s="1">
        <f t="shared" si="1"/>
        <v>0.15063333333333331</v>
      </c>
      <c r="M47" s="1">
        <f t="shared" si="2"/>
        <v>1.2897028081435406E-3</v>
      </c>
      <c r="N47" s="1">
        <f t="shared" si="3"/>
        <v>0.85618686090520524</v>
      </c>
      <c r="O47" s="1">
        <f t="shared" si="4"/>
        <v>1.6633333333333343E-6</v>
      </c>
      <c r="P47" s="1">
        <f t="shared" si="5"/>
        <v>7.4461026345628949E-4</v>
      </c>
      <c r="Q47" s="1">
        <f t="shared" si="6"/>
        <v>0.1109999996503194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1" t="s">
        <v>28</v>
      </c>
      <c r="E48" s="1">
        <v>365</v>
      </c>
      <c r="F48" s="1">
        <v>9</v>
      </c>
      <c r="G48" s="1">
        <v>3</v>
      </c>
      <c r="H48" s="1">
        <v>360</v>
      </c>
      <c r="I48" s="1">
        <f>'[1]Magellan Sheet 1 (7)'!K4</f>
        <v>0.21010000000000001</v>
      </c>
      <c r="J48" s="1">
        <f>'[1]Magellan Sheet 1 (7)'!L4</f>
        <v>0.21249999999999999</v>
      </c>
      <c r="K48" s="1">
        <f>'[1]Magellan Sheet 1 (7)'!M4</f>
        <v>0.21410000000000001</v>
      </c>
      <c r="L48" s="1">
        <f t="shared" si="1"/>
        <v>0.21223333333333336</v>
      </c>
      <c r="M48" s="1">
        <f t="shared" si="2"/>
        <v>2.0132891827388671E-3</v>
      </c>
      <c r="N48" s="1">
        <f t="shared" si="3"/>
        <v>0.94862062952985726</v>
      </c>
      <c r="O48" s="1">
        <f t="shared" si="4"/>
        <v>4.0533333333333357E-6</v>
      </c>
      <c r="P48" s="1">
        <f t="shared" si="5"/>
        <v>1.1623730516108466E-3</v>
      </c>
      <c r="Q48" s="1">
        <f t="shared" si="6"/>
        <v>0.17259999965031944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1" t="s">
        <v>28</v>
      </c>
      <c r="E49" s="1">
        <v>365</v>
      </c>
      <c r="F49" s="1">
        <v>9</v>
      </c>
      <c r="G49" s="1">
        <v>3</v>
      </c>
      <c r="H49" s="1">
        <v>360</v>
      </c>
      <c r="I49" s="1">
        <f>'[1]Magellan Sheet 1 (7)'!K5</f>
        <v>0.23150000000000001</v>
      </c>
      <c r="J49" s="1">
        <f>'[1]Magellan Sheet 1 (7)'!L5</f>
        <v>0.2283</v>
      </c>
      <c r="K49" s="1">
        <f>'[1]Magellan Sheet 1 (7)'!M5</f>
        <v>0.22839999999999999</v>
      </c>
      <c r="L49" s="1">
        <f t="shared" si="1"/>
        <v>0.22939999999999997</v>
      </c>
      <c r="M49" s="1">
        <f t="shared" si="2"/>
        <v>1.819340539866033E-3</v>
      </c>
      <c r="N49" s="1">
        <f t="shared" si="3"/>
        <v>0.79308654745685847</v>
      </c>
      <c r="O49" s="1">
        <f t="shared" si="4"/>
        <v>3.3100000000000284E-6</v>
      </c>
      <c r="P49" s="1">
        <f t="shared" si="5"/>
        <v>1.0503967504392532E-3</v>
      </c>
      <c r="Q49" s="1">
        <f t="shared" si="6"/>
        <v>0.18976666631698605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1" t="s">
        <v>28</v>
      </c>
      <c r="E50" s="1">
        <v>365</v>
      </c>
      <c r="F50" s="1">
        <v>9</v>
      </c>
      <c r="G50" s="1">
        <v>3</v>
      </c>
      <c r="H50" s="1">
        <v>360</v>
      </c>
      <c r="I50" s="1">
        <f>'[1]Magellan Sheet 1 (7)'!K6</f>
        <v>0.13850000000000001</v>
      </c>
      <c r="J50" s="1">
        <f>'[1]Magellan Sheet 1 (7)'!L6</f>
        <v>0.1368</v>
      </c>
      <c r="K50" s="1">
        <f>'[1]Magellan Sheet 1 (7)'!M6</f>
        <v>0.13830000000000001</v>
      </c>
      <c r="L50" s="1">
        <f t="shared" si="1"/>
        <v>0.13786666666666667</v>
      </c>
      <c r="M50" s="1">
        <f t="shared" si="2"/>
        <v>9.2915732431775961E-4</v>
      </c>
      <c r="N50" s="1">
        <f t="shared" si="3"/>
        <v>0.67395357179721438</v>
      </c>
      <c r="O50" s="1">
        <f t="shared" si="4"/>
        <v>8.6333333333333834E-7</v>
      </c>
      <c r="P50" s="1">
        <f t="shared" si="5"/>
        <v>5.3644923131437091E-4</v>
      </c>
      <c r="Q50" s="1">
        <f t="shared" si="6"/>
        <v>9.8233332983652749E-2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1" t="s">
        <v>28</v>
      </c>
      <c r="E51" s="1">
        <v>365</v>
      </c>
      <c r="F51" s="1">
        <v>9</v>
      </c>
      <c r="G51" s="1">
        <v>3</v>
      </c>
      <c r="H51" s="1">
        <v>360</v>
      </c>
      <c r="I51" s="1">
        <f>'[1]Magellan Sheet 1 (7)'!K7</f>
        <v>0.27379999999999999</v>
      </c>
      <c r="J51" s="1">
        <f>'[1]Magellan Sheet 1 (7)'!L7</f>
        <v>0.26989999999999997</v>
      </c>
      <c r="K51" s="1">
        <f>'[1]Magellan Sheet 1 (7)'!M7</f>
        <v>0.26490000000000002</v>
      </c>
      <c r="L51" s="1">
        <f t="shared" si="1"/>
        <v>0.26953333333333335</v>
      </c>
      <c r="M51" s="1">
        <f t="shared" si="2"/>
        <v>4.4613152021946581E-3</v>
      </c>
      <c r="N51" s="1">
        <f t="shared" si="3"/>
        <v>1.6551998029413768</v>
      </c>
      <c r="O51" s="1">
        <f t="shared" si="4"/>
        <v>1.990333333333316E-5</v>
      </c>
      <c r="P51" s="1">
        <f t="shared" si="5"/>
        <v>2.5757415329268557E-3</v>
      </c>
      <c r="Q51" s="1">
        <f t="shared" si="6"/>
        <v>0.22989999965031943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1" t="s">
        <v>28</v>
      </c>
      <c r="E52" s="1">
        <v>365</v>
      </c>
      <c r="F52" s="1">
        <v>9</v>
      </c>
      <c r="G52" s="1">
        <v>3</v>
      </c>
      <c r="H52" s="1">
        <v>360</v>
      </c>
      <c r="I52" s="1">
        <f>'[1]Magellan Sheet 1 (7)'!K8</f>
        <v>0.2041</v>
      </c>
      <c r="J52" s="1">
        <f>'[1]Magellan Sheet 1 (7)'!L8</f>
        <v>0.21479999999999999</v>
      </c>
      <c r="K52" s="1">
        <f>'[1]Magellan Sheet 1 (7)'!M8</f>
        <v>0.21310000000000001</v>
      </c>
      <c r="L52" s="1">
        <f t="shared" si="1"/>
        <v>0.21066666666666667</v>
      </c>
      <c r="M52" s="1">
        <f t="shared" si="2"/>
        <v>5.75007246331151E-3</v>
      </c>
      <c r="N52" s="1">
        <f t="shared" si="3"/>
        <v>2.7294647768883751</v>
      </c>
      <c r="O52" s="1">
        <f t="shared" si="4"/>
        <v>3.3063333333333299E-5</v>
      </c>
      <c r="P52" s="1">
        <f t="shared" si="5"/>
        <v>3.3198058845527552E-3</v>
      </c>
      <c r="Q52" s="1">
        <f t="shared" si="6"/>
        <v>0.17103333298365275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1" t="s">
        <v>28</v>
      </c>
      <c r="E53" s="1">
        <v>365</v>
      </c>
      <c r="F53" s="1">
        <v>9</v>
      </c>
      <c r="G53" s="1">
        <v>3</v>
      </c>
      <c r="H53" s="1">
        <v>360</v>
      </c>
      <c r="I53" s="1">
        <f>'[1]Magellan Sheet 1 (7)'!$E$9</f>
        <v>0.13450000000000001</v>
      </c>
      <c r="J53" s="1">
        <f>'[1]Magellan Sheet 1 (7)'!$F$9</f>
        <v>0.124</v>
      </c>
      <c r="K53" s="1">
        <f>'[1]Magellan Sheet 1 (7)'!$H$9</f>
        <v>0.1239</v>
      </c>
      <c r="L53" s="1">
        <f t="shared" si="1"/>
        <v>0.12746666666666667</v>
      </c>
      <c r="M53" s="1">
        <f t="shared" si="2"/>
        <v>6.0912505557835497E-3</v>
      </c>
      <c r="N53" s="1">
        <f t="shared" si="3"/>
        <v>4.7787007498301906</v>
      </c>
      <c r="O53" s="1">
        <f t="shared" si="4"/>
        <v>3.7103333333333402E-5</v>
      </c>
      <c r="P53" s="1">
        <f t="shared" si="5"/>
        <v>3.5167851480830902E-3</v>
      </c>
      <c r="Q53" s="1">
        <f t="shared" si="6"/>
        <v>8.7833332983652757E-2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1" t="s">
        <v>28</v>
      </c>
      <c r="E54" s="1">
        <v>365</v>
      </c>
      <c r="F54" s="1">
        <v>9</v>
      </c>
      <c r="G54" s="1">
        <v>3</v>
      </c>
      <c r="H54" s="1">
        <v>360</v>
      </c>
      <c r="I54" s="1">
        <f>'[1]Magellan Sheet 1 (7)'!$I$9</f>
        <v>0.22850000000000001</v>
      </c>
      <c r="J54" s="1">
        <f>'[1]Magellan Sheet 1 (7)'!$J$9</f>
        <v>0.2349</v>
      </c>
      <c r="K54" s="1">
        <f>'[1]Magellan Sheet 1 (7)'!$K$9</f>
        <v>0.23219999999999999</v>
      </c>
      <c r="L54" s="1">
        <f t="shared" si="1"/>
        <v>0.23186666666666667</v>
      </c>
      <c r="M54" s="1">
        <f t="shared" si="2"/>
        <v>3.2129944496269046E-3</v>
      </c>
      <c r="N54" s="1">
        <f t="shared" si="3"/>
        <v>1.3857077844854391</v>
      </c>
      <c r="O54" s="1">
        <f t="shared" si="4"/>
        <v>1.0323333333333294E-5</v>
      </c>
      <c r="P54" s="1">
        <f t="shared" si="5"/>
        <v>1.8550232103968669E-3</v>
      </c>
      <c r="Q54" s="1">
        <f t="shared" si="6"/>
        <v>0.19223333298365275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5" t="s">
        <v>28</v>
      </c>
      <c r="E55" s="15">
        <v>365</v>
      </c>
      <c r="F55" s="15">
        <v>9</v>
      </c>
      <c r="G55" s="15">
        <v>3</v>
      </c>
      <c r="H55" s="15">
        <v>360</v>
      </c>
      <c r="I55" s="15">
        <f>'[1]Magellan Sheet 1 (7)'!$L$9</f>
        <v>0.23599999999999999</v>
      </c>
      <c r="J55" s="15">
        <f>'[1]Magellan Sheet 1 (7)'!$M$9</f>
        <v>0.2034</v>
      </c>
      <c r="K55" s="15">
        <f>'[1]Magellan Sheet 1 (7)'!$G$9</f>
        <v>0.20569999999999999</v>
      </c>
      <c r="L55" s="15">
        <f t="shared" si="1"/>
        <v>0.21503333333333333</v>
      </c>
      <c r="M55" s="15">
        <f t="shared" si="2"/>
        <v>1.8194046645354442E-2</v>
      </c>
      <c r="N55" s="15">
        <f t="shared" si="3"/>
        <v>8.4610354884612207</v>
      </c>
      <c r="O55" s="15">
        <f t="shared" si="4"/>
        <v>3.3102333333333316E-4</v>
      </c>
      <c r="P55" s="15">
        <f t="shared" si="5"/>
        <v>1.0504337728343995E-2</v>
      </c>
      <c r="Q55" s="15">
        <f t="shared" si="6"/>
        <v>0.17539999965031941</v>
      </c>
      <c r="R55" s="16" t="s">
        <v>31</v>
      </c>
    </row>
  </sheetData>
  <conditionalFormatting sqref="Q2:Q19">
    <cfRule type="cellIs" dxfId="38" priority="6" operator="lessThan">
      <formula>$AF$2</formula>
    </cfRule>
    <cfRule type="cellIs" dxfId="37" priority="7" operator="lessThan">
      <formula>$AG$2</formula>
    </cfRule>
    <cfRule type="cellIs" dxfId="36" priority="9" operator="lessThan">
      <formula>$AF$2</formula>
    </cfRule>
  </conditionalFormatting>
  <conditionalFormatting sqref="X2:X7">
    <cfRule type="cellIs" dxfId="35" priority="5" operator="lessThan">
      <formula>$AF$2</formula>
    </cfRule>
    <cfRule type="cellIs" dxfId="34" priority="8" operator="lessThan">
      <formula>$AF$2</formula>
    </cfRule>
  </conditionalFormatting>
  <conditionalFormatting sqref="X15:X20">
    <cfRule type="cellIs" dxfId="33" priority="3" operator="lessThan">
      <formula>$AF$2</formula>
    </cfRule>
  </conditionalFormatting>
  <conditionalFormatting sqref="X15:X23 Q20:Q24">
    <cfRule type="cellIs" dxfId="32" priority="2" operator="lessThan">
      <formula>$AF$15</formula>
    </cfRule>
  </conditionalFormatting>
  <conditionalFormatting sqref="X26:X28 Q25:Q55">
    <cfRule type="cellIs" dxfId="31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26E0-4D10-47E3-A600-0719651B5999}">
  <dimension ref="A1:AG55"/>
  <sheetViews>
    <sheetView zoomScale="70" zoomScaleNormal="70" workbookViewId="0">
      <selection activeCell="A21" sqref="A21:XFD21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452</v>
      </c>
      <c r="F2" s="10">
        <v>9</v>
      </c>
      <c r="G2" s="10">
        <v>3</v>
      </c>
      <c r="H2" s="10">
        <v>360</v>
      </c>
      <c r="I2" s="23">
        <v>0.35159999132156372</v>
      </c>
      <c r="J2" s="23">
        <v>0.34950000047683716</v>
      </c>
      <c r="K2" s="23">
        <v>0.35379999876022339</v>
      </c>
      <c r="L2" s="10">
        <f>AVERAGE(I2:K2)</f>
        <v>0.35163333018620807</v>
      </c>
      <c r="M2" s="10">
        <f>STDEV(I2:K2)</f>
        <v>2.150192995803624E-3</v>
      </c>
      <c r="N2" s="10">
        <f>M2/L2 * 100</f>
        <v>0.6114872542557287</v>
      </c>
      <c r="O2" s="10">
        <f>VAR(I2:K2)</f>
        <v>4.6233299192029636E-6</v>
      </c>
      <c r="P2" s="10">
        <f>M2/SQRT(3)</f>
        <v>1.2414145049368702E-3</v>
      </c>
      <c r="Q2" s="10">
        <f t="shared" ref="Q2:Q19" si="0">L2-$Z$2</f>
        <v>0.31598333021004993</v>
      </c>
      <c r="R2" s="11"/>
      <c r="U2" s="1" t="s">
        <v>24</v>
      </c>
      <c r="V2" s="1">
        <v>452</v>
      </c>
      <c r="W2" s="1">
        <v>9</v>
      </c>
      <c r="X2">
        <v>3.4099999815225601E-2</v>
      </c>
      <c r="Y2" s="1"/>
      <c r="Z2" s="4">
        <f>AVERAGE(X2:X7)</f>
        <v>3.5649999976158142E-2</v>
      </c>
      <c r="AA2" s="1">
        <f>STDEV(X2:X7)</f>
        <v>4.6702243467597465E-3</v>
      </c>
      <c r="AB2" s="1">
        <f>AA2/Z2 * 100</f>
        <v>13.100208555071752</v>
      </c>
      <c r="AC2" s="1">
        <f>VAR(X2:X7)</f>
        <v>2.1810995449067505E-5</v>
      </c>
      <c r="AD2" s="1">
        <f>COUNT(X2:X7)</f>
        <v>6</v>
      </c>
      <c r="AE2" s="1">
        <f>AA2/SQRT(AD2)</f>
        <v>1.9066111056473781E-3</v>
      </c>
      <c r="AF2" s="1">
        <f>$Z$2+3*$AA$2</f>
        <v>4.9660673016437382E-2</v>
      </c>
      <c r="AG2" s="1">
        <f>$Z$2+10*$AA$2</f>
        <v>8.2352243443755607E-2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452</v>
      </c>
      <c r="F3" s="1">
        <v>9</v>
      </c>
      <c r="G3" s="1">
        <v>3</v>
      </c>
      <c r="H3" s="1">
        <v>360</v>
      </c>
      <c r="I3">
        <v>0.46759998798370361</v>
      </c>
      <c r="J3">
        <v>0.47499999403953552</v>
      </c>
      <c r="K3">
        <v>0.48820000886917114</v>
      </c>
      <c r="L3" s="1">
        <f t="shared" ref="L3:L55" si="1">AVERAGE(I3:K3)</f>
        <v>0.47693333029747009</v>
      </c>
      <c r="M3" s="1">
        <f t="shared" ref="M3:M55" si="2">STDEV(I3:K3)</f>
        <v>1.0435207565501892E-2</v>
      </c>
      <c r="N3" s="1">
        <f t="shared" ref="N3:N55" si="3">M3/L3 * 100</f>
        <v>2.1879803533532254</v>
      </c>
      <c r="O3" s="1">
        <f t="shared" ref="O3:O55" si="4">VAR(I3:K3)</f>
        <v>1.0889355693510794E-4</v>
      </c>
      <c r="P3" s="1">
        <f t="shared" ref="P3:P55" si="5">M3/SQRT(3)</f>
        <v>6.0247698969921369E-3</v>
      </c>
      <c r="Q3" s="1">
        <f t="shared" si="0"/>
        <v>0.44128333032131195</v>
      </c>
      <c r="R3" s="13"/>
      <c r="U3" s="1" t="s">
        <v>24</v>
      </c>
      <c r="V3" s="1">
        <v>452</v>
      </c>
      <c r="W3" s="1">
        <v>9</v>
      </c>
      <c r="X3">
        <v>3.1399998813867569E-2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452</v>
      </c>
      <c r="F4" s="1">
        <v>9</v>
      </c>
      <c r="G4" s="1">
        <v>3</v>
      </c>
      <c r="H4" s="1">
        <v>360</v>
      </c>
      <c r="I4">
        <v>0.24089999496936798</v>
      </c>
      <c r="J4">
        <v>0.2410999983549118</v>
      </c>
      <c r="K4">
        <v>0.23909999430179596</v>
      </c>
      <c r="L4" s="1">
        <f t="shared" si="1"/>
        <v>0.24036666254202524</v>
      </c>
      <c r="M4" s="1">
        <f t="shared" si="2"/>
        <v>1.1015156202530314E-3</v>
      </c>
      <c r="N4" s="1">
        <f t="shared" si="3"/>
        <v>0.45826472298771653</v>
      </c>
      <c r="O4" s="1">
        <f t="shared" si="4"/>
        <v>1.2133366616614203E-6</v>
      </c>
      <c r="P4" s="1">
        <f t="shared" si="5"/>
        <v>6.3596033986966526E-4</v>
      </c>
      <c r="Q4" s="1">
        <f t="shared" si="0"/>
        <v>0.2047166625658671</v>
      </c>
      <c r="R4" s="13"/>
      <c r="U4" s="1" t="s">
        <v>24</v>
      </c>
      <c r="V4" s="1">
        <v>452</v>
      </c>
      <c r="W4" s="1">
        <v>9</v>
      </c>
      <c r="X4">
        <v>3.3100001513957977E-2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452</v>
      </c>
      <c r="F5" s="1">
        <v>9</v>
      </c>
      <c r="G5" s="1">
        <v>3</v>
      </c>
      <c r="H5" s="1">
        <v>360</v>
      </c>
      <c r="I5">
        <v>0.12150000035762787</v>
      </c>
      <c r="J5">
        <v>0.1200999990105629</v>
      </c>
      <c r="K5">
        <v>0.12099999934434891</v>
      </c>
      <c r="L5" s="1">
        <f t="shared" si="1"/>
        <v>0.12086666623751323</v>
      </c>
      <c r="M5" s="1">
        <f t="shared" si="2"/>
        <v>7.0946052108611076E-4</v>
      </c>
      <c r="N5" s="1">
        <f t="shared" si="3"/>
        <v>0.58697781875770516</v>
      </c>
      <c r="O5" s="1">
        <f t="shared" si="4"/>
        <v>5.0333423097977581E-7</v>
      </c>
      <c r="P5" s="1">
        <f t="shared" si="5"/>
        <v>4.0960722282847825E-4</v>
      </c>
      <c r="Q5" s="1">
        <f t="shared" si="0"/>
        <v>8.5216666261355087E-2</v>
      </c>
      <c r="R5" s="13"/>
      <c r="U5" s="1" t="s">
        <v>24</v>
      </c>
      <c r="V5" s="1">
        <v>452</v>
      </c>
      <c r="W5" s="1">
        <v>9</v>
      </c>
      <c r="X5">
        <v>3.4400001168251038E-2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452</v>
      </c>
      <c r="F6" s="1">
        <v>9</v>
      </c>
      <c r="G6" s="1">
        <v>3</v>
      </c>
      <c r="H6" s="1">
        <v>360</v>
      </c>
      <c r="I6">
        <v>0.11789999902248383</v>
      </c>
      <c r="J6">
        <v>0.11990000307559967</v>
      </c>
      <c r="K6">
        <v>0.11999999731779099</v>
      </c>
      <c r="L6" s="1">
        <f t="shared" si="1"/>
        <v>0.11926666647195816</v>
      </c>
      <c r="M6" s="1">
        <f t="shared" si="2"/>
        <v>1.1846242654138764E-3</v>
      </c>
      <c r="N6" s="1">
        <f t="shared" si="3"/>
        <v>0.99325679207476114</v>
      </c>
      <c r="O6" s="1">
        <f t="shared" si="4"/>
        <v>1.4033346502073663E-6</v>
      </c>
      <c r="P6" s="1">
        <f t="shared" si="5"/>
        <v>6.8394313852526429E-4</v>
      </c>
      <c r="Q6" s="1">
        <f t="shared" si="0"/>
        <v>8.3616666495800018E-2</v>
      </c>
      <c r="R6" s="13"/>
      <c r="U6" s="1" t="s">
        <v>24</v>
      </c>
      <c r="V6" s="1">
        <v>452</v>
      </c>
      <c r="W6" s="1">
        <v>9</v>
      </c>
      <c r="X6">
        <v>3.6299999803304672E-2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452</v>
      </c>
      <c r="F7" s="1">
        <v>9</v>
      </c>
      <c r="G7" s="1">
        <v>3</v>
      </c>
      <c r="H7" s="1">
        <v>360</v>
      </c>
      <c r="I7">
        <v>0.19779999554157257</v>
      </c>
      <c r="J7">
        <v>0.20260000228881836</v>
      </c>
      <c r="K7">
        <v>0.17219999432563782</v>
      </c>
      <c r="L7" s="1">
        <f t="shared" si="1"/>
        <v>0.19086666405200958</v>
      </c>
      <c r="M7" s="1">
        <f t="shared" si="2"/>
        <v>1.6342993458925582E-2</v>
      </c>
      <c r="N7" s="1">
        <f t="shared" si="3"/>
        <v>8.5625185205061545</v>
      </c>
      <c r="O7" s="1">
        <f t="shared" si="4"/>
        <v>2.6709343519848439E-4</v>
      </c>
      <c r="P7" s="1">
        <f t="shared" si="5"/>
        <v>9.4356316728749778E-3</v>
      </c>
      <c r="Q7" s="1">
        <f t="shared" si="0"/>
        <v>0.15521666407585144</v>
      </c>
      <c r="R7" s="13" t="s">
        <v>25</v>
      </c>
      <c r="U7" s="1" t="s">
        <v>24</v>
      </c>
      <c r="V7" s="1">
        <v>452</v>
      </c>
      <c r="W7" s="1">
        <v>9</v>
      </c>
      <c r="X7">
        <v>4.4599998742341995E-2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452</v>
      </c>
      <c r="F8" s="1">
        <v>9</v>
      </c>
      <c r="G8" s="1">
        <v>3</v>
      </c>
      <c r="H8" s="1">
        <v>360</v>
      </c>
      <c r="I8">
        <v>0.14190000295639038</v>
      </c>
      <c r="J8">
        <v>0.14300000667572021</v>
      </c>
      <c r="K8">
        <v>0.14249999821186066</v>
      </c>
      <c r="L8" s="1">
        <f t="shared" si="1"/>
        <v>0.14246666928132376</v>
      </c>
      <c r="M8" s="1">
        <f t="shared" si="2"/>
        <v>5.5075871199910902E-4</v>
      </c>
      <c r="N8" s="1">
        <f t="shared" si="3"/>
        <v>0.38658776454691013</v>
      </c>
      <c r="O8" s="1">
        <f t="shared" si="4"/>
        <v>3.0333515884291745E-7</v>
      </c>
      <c r="P8" s="1">
        <f t="shared" si="5"/>
        <v>3.1798069063121719E-4</v>
      </c>
      <c r="Q8" s="1">
        <f t="shared" si="0"/>
        <v>0.10681666930516562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452</v>
      </c>
      <c r="F9" s="1">
        <v>9</v>
      </c>
      <c r="G9" s="1">
        <v>3</v>
      </c>
      <c r="H9" s="1">
        <v>360</v>
      </c>
      <c r="I9">
        <v>0.2004999965429306</v>
      </c>
      <c r="J9">
        <v>0.20499999821186066</v>
      </c>
      <c r="K9">
        <v>0.20690000057220459</v>
      </c>
      <c r="L9" s="1">
        <f t="shared" si="1"/>
        <v>0.20413333177566528</v>
      </c>
      <c r="M9" s="1">
        <f t="shared" si="2"/>
        <v>3.2868443722515231E-3</v>
      </c>
      <c r="N9" s="1">
        <f t="shared" si="3"/>
        <v>1.6101458510771964</v>
      </c>
      <c r="O9" s="1">
        <f t="shared" si="4"/>
        <v>1.0803345927401509E-5</v>
      </c>
      <c r="P9" s="1">
        <f t="shared" si="5"/>
        <v>1.8976604831038235E-3</v>
      </c>
      <c r="Q9" s="1">
        <f t="shared" si="0"/>
        <v>0.16848333179950714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452</v>
      </c>
      <c r="F10" s="1">
        <v>9</v>
      </c>
      <c r="G10" s="1">
        <v>3</v>
      </c>
      <c r="H10" s="1">
        <v>360</v>
      </c>
      <c r="I10">
        <v>0.41909998655319214</v>
      </c>
      <c r="J10">
        <v>0.41249999403953552</v>
      </c>
      <c r="K10">
        <v>0.41310000419616699</v>
      </c>
      <c r="L10" s="1">
        <f t="shared" si="1"/>
        <v>0.41489999492963153</v>
      </c>
      <c r="M10" s="1">
        <f t="shared" si="2"/>
        <v>3.649650705957976E-3</v>
      </c>
      <c r="N10" s="1">
        <f t="shared" si="3"/>
        <v>0.87964587865974053</v>
      </c>
      <c r="O10" s="1">
        <f t="shared" si="4"/>
        <v>1.3319950275499554E-5</v>
      </c>
      <c r="P10" s="1">
        <f t="shared" si="5"/>
        <v>2.1071268175329454E-3</v>
      </c>
      <c r="Q10" s="1">
        <f t="shared" si="0"/>
        <v>0.37924999495347339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452</v>
      </c>
      <c r="F11" s="1">
        <v>9</v>
      </c>
      <c r="G11" s="1">
        <v>3</v>
      </c>
      <c r="H11" s="1">
        <v>360</v>
      </c>
      <c r="I11">
        <v>0.17970000207424164</v>
      </c>
      <c r="J11">
        <v>0.17980000376701355</v>
      </c>
      <c r="K11">
        <v>0.18080000579357147</v>
      </c>
      <c r="L11" s="1">
        <f t="shared" si="1"/>
        <v>0.18010000387827554</v>
      </c>
      <c r="M11" s="1">
        <f t="shared" si="2"/>
        <v>6.0827797568445462E-4</v>
      </c>
      <c r="N11" s="1">
        <f t="shared" si="3"/>
        <v>0.3377445655667905</v>
      </c>
      <c r="O11" s="1">
        <f t="shared" si="4"/>
        <v>3.7000209570277798E-7</v>
      </c>
      <c r="P11" s="1">
        <f t="shared" si="5"/>
        <v>3.5118945300354051E-4</v>
      </c>
      <c r="Q11" s="1">
        <f t="shared" si="0"/>
        <v>0.1444500039021174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452</v>
      </c>
      <c r="F12" s="1">
        <v>9</v>
      </c>
      <c r="G12" s="1">
        <v>3</v>
      </c>
      <c r="H12" s="1">
        <v>360</v>
      </c>
      <c r="I12">
        <v>0.20440000295639038</v>
      </c>
      <c r="J12">
        <v>0.20630000531673431</v>
      </c>
      <c r="K12">
        <v>0.20020000636577606</v>
      </c>
      <c r="L12" s="1">
        <f t="shared" si="1"/>
        <v>0.20363333821296692</v>
      </c>
      <c r="M12" s="1">
        <f t="shared" si="2"/>
        <v>3.1214304288305649E-3</v>
      </c>
      <c r="N12" s="1">
        <f t="shared" si="3"/>
        <v>1.5328680736776328</v>
      </c>
      <c r="O12" s="1">
        <f t="shared" si="4"/>
        <v>9.7433279220293656E-6</v>
      </c>
      <c r="P12" s="1">
        <f t="shared" si="5"/>
        <v>1.8021586983420158E-3</v>
      </c>
      <c r="Q12" s="1">
        <f t="shared" si="0"/>
        <v>0.16798333823680878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452</v>
      </c>
      <c r="F13" s="1">
        <v>9</v>
      </c>
      <c r="G13" s="1">
        <v>3</v>
      </c>
      <c r="H13" s="1">
        <v>360</v>
      </c>
      <c r="I13">
        <v>0.21299999952316284</v>
      </c>
      <c r="J13">
        <v>0.21199999749660492</v>
      </c>
      <c r="K13">
        <v>0.21140000224113464</v>
      </c>
      <c r="L13" s="1">
        <f t="shared" si="1"/>
        <v>0.21213333308696747</v>
      </c>
      <c r="M13" s="1">
        <f t="shared" si="2"/>
        <v>8.0828931105601202E-4</v>
      </c>
      <c r="N13" s="1">
        <f t="shared" si="3"/>
        <v>0.38102890257451472</v>
      </c>
      <c r="O13" s="1">
        <f t="shared" si="4"/>
        <v>6.533316103674025E-7</v>
      </c>
      <c r="P13" s="1">
        <f t="shared" si="5"/>
        <v>4.6666605132128573E-4</v>
      </c>
      <c r="Q13" s="1">
        <f t="shared" si="0"/>
        <v>0.17648333311080933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452</v>
      </c>
      <c r="F14" s="1">
        <v>9</v>
      </c>
      <c r="G14" s="1">
        <v>3</v>
      </c>
      <c r="H14" s="1">
        <v>360</v>
      </c>
      <c r="I14">
        <v>0.1679999977350235</v>
      </c>
      <c r="J14">
        <v>0.16680000722408295</v>
      </c>
      <c r="K14">
        <v>0.16699999570846558</v>
      </c>
      <c r="L14" s="1">
        <f t="shared" si="1"/>
        <v>0.16726666688919067</v>
      </c>
      <c r="M14" s="1">
        <f t="shared" si="2"/>
        <v>6.4290702714998372E-4</v>
      </c>
      <c r="N14" s="1">
        <f t="shared" si="3"/>
        <v>0.38436051791232922</v>
      </c>
      <c r="O14" s="1">
        <f t="shared" si="4"/>
        <v>4.1332944555882989E-7</v>
      </c>
      <c r="P14" s="1">
        <f t="shared" si="5"/>
        <v>3.7118254518894516E-4</v>
      </c>
      <c r="Q14" s="1">
        <f t="shared" si="0"/>
        <v>0.13161666691303253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452</v>
      </c>
      <c r="F15" s="1">
        <v>9</v>
      </c>
      <c r="G15" s="1">
        <v>3</v>
      </c>
      <c r="H15" s="1">
        <v>360</v>
      </c>
      <c r="I15">
        <v>0.36250001192092896</v>
      </c>
      <c r="J15">
        <v>0.36379998922348022</v>
      </c>
      <c r="K15">
        <v>0.35910001397132874</v>
      </c>
      <c r="L15" s="1">
        <f t="shared" si="1"/>
        <v>0.36180000503857929</v>
      </c>
      <c r="M15" s="1">
        <f t="shared" si="2"/>
        <v>2.4269217270467894E-3</v>
      </c>
      <c r="N15" s="1">
        <f t="shared" si="3"/>
        <v>0.67079095999128113</v>
      </c>
      <c r="O15" s="1">
        <f t="shared" si="4"/>
        <v>5.8899490692117711E-6</v>
      </c>
      <c r="P15" s="1">
        <f t="shared" si="5"/>
        <v>1.4011839124126154E-3</v>
      </c>
      <c r="Q15" s="1">
        <f t="shared" si="0"/>
        <v>0.32615000506242114</v>
      </c>
      <c r="R15" s="13"/>
      <c r="U15" s="1" t="s">
        <v>28</v>
      </c>
      <c r="V15" s="1">
        <v>452</v>
      </c>
      <c r="W15" s="1">
        <v>9</v>
      </c>
      <c r="X15">
        <f>'[2]452'!$B$2</f>
        <v>2.81E-2</v>
      </c>
      <c r="Y15" s="1"/>
      <c r="Z15" s="4">
        <f>AVERAGE(X15:X23)</f>
        <v>3.5199999999999995E-2</v>
      </c>
      <c r="AA15" s="1">
        <f>STDEV(X15:X23)</f>
        <v>4.818194682658641E-3</v>
      </c>
      <c r="AB15" s="1">
        <f>AA15/Z15 * 100</f>
        <v>13.688053075734777</v>
      </c>
      <c r="AC15" s="1">
        <f>VAR(X15:X23)</f>
        <v>2.3215000000000001E-5</v>
      </c>
      <c r="AD15" s="1">
        <f>COUNT(X15:X23)</f>
        <v>9</v>
      </c>
      <c r="AE15" s="1">
        <f>AA15/SQRT(AD15)</f>
        <v>1.6060648942195471E-3</v>
      </c>
      <c r="AF15" s="1">
        <f>$Z$15+3*$AA$15</f>
        <v>4.9654584047975917E-2</v>
      </c>
      <c r="AG15" s="1">
        <f>$Z$15+10*$AA$15</f>
        <v>8.3381946826586409E-2</v>
      </c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452</v>
      </c>
      <c r="F16" s="1">
        <v>9</v>
      </c>
      <c r="G16" s="1">
        <v>3</v>
      </c>
      <c r="H16" s="1">
        <v>360</v>
      </c>
      <c r="I16">
        <v>0.24770000576972961</v>
      </c>
      <c r="J16">
        <v>0.24869999289512634</v>
      </c>
      <c r="K16">
        <v>0.24500000476837158</v>
      </c>
      <c r="L16" s="1">
        <f t="shared" si="1"/>
        <v>0.24713333447774252</v>
      </c>
      <c r="M16" s="1">
        <f t="shared" si="2"/>
        <v>1.9139789182233168E-3</v>
      </c>
      <c r="N16" s="1">
        <f t="shared" si="3"/>
        <v>0.77447217805240864</v>
      </c>
      <c r="O16" s="1">
        <f t="shared" si="4"/>
        <v>3.6633152994032985E-6</v>
      </c>
      <c r="P16" s="1">
        <f t="shared" si="5"/>
        <v>1.1050362436595008E-3</v>
      </c>
      <c r="Q16" s="1">
        <f t="shared" si="0"/>
        <v>0.21148333450158438</v>
      </c>
      <c r="R16" s="13"/>
      <c r="U16" s="1" t="s">
        <v>28</v>
      </c>
      <c r="V16" s="1">
        <v>452</v>
      </c>
      <c r="W16" s="1">
        <v>9</v>
      </c>
      <c r="X16">
        <f>'[2]452'!$C$2</f>
        <v>2.92E-2</v>
      </c>
      <c r="Y16" s="1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452</v>
      </c>
      <c r="F17" s="1">
        <v>9</v>
      </c>
      <c r="G17" s="1">
        <v>3</v>
      </c>
      <c r="H17" s="1">
        <v>360</v>
      </c>
      <c r="I17">
        <v>6.9899998605251312E-2</v>
      </c>
      <c r="J17">
        <v>6.5700002014636993E-2</v>
      </c>
      <c r="K17">
        <v>6.6299997270107269E-2</v>
      </c>
      <c r="L17" s="1">
        <f t="shared" si="1"/>
        <v>6.7299999296665192E-2</v>
      </c>
      <c r="M17" s="1">
        <f t="shared" si="2"/>
        <v>2.2715624314847568E-3</v>
      </c>
      <c r="N17" s="1">
        <f t="shared" si="3"/>
        <v>3.375278536737393</v>
      </c>
      <c r="O17" s="1">
        <f t="shared" si="4"/>
        <v>5.1599958801329393E-6</v>
      </c>
      <c r="P17" s="1">
        <f t="shared" si="5"/>
        <v>1.3114871812987651E-3</v>
      </c>
      <c r="Q17" s="1">
        <f t="shared" si="0"/>
        <v>3.164999932050705E-2</v>
      </c>
      <c r="R17" s="13"/>
      <c r="U17" s="1" t="s">
        <v>28</v>
      </c>
      <c r="V17" s="1">
        <v>452</v>
      </c>
      <c r="W17" s="1">
        <v>9</v>
      </c>
      <c r="X17">
        <f>'[2]452'!$D$2</f>
        <v>2.9399999999999999E-2</v>
      </c>
      <c r="Y17" s="1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452</v>
      </c>
      <c r="F18" s="1">
        <v>9</v>
      </c>
      <c r="G18" s="1">
        <v>3</v>
      </c>
      <c r="H18" s="1">
        <v>360</v>
      </c>
      <c r="I18">
        <v>9.4599999487400055E-2</v>
      </c>
      <c r="J18">
        <v>9.8099999129772186E-2</v>
      </c>
      <c r="K18">
        <v>9.9799998104572296E-2</v>
      </c>
      <c r="L18" s="1">
        <f t="shared" si="1"/>
        <v>9.7499998907248184E-2</v>
      </c>
      <c r="M18" s="1">
        <f t="shared" si="2"/>
        <v>2.6514140764731463E-3</v>
      </c>
      <c r="N18" s="1">
        <f t="shared" si="3"/>
        <v>2.7193990832712096</v>
      </c>
      <c r="O18" s="1">
        <f t="shared" si="4"/>
        <v>7.0299966049199485E-6</v>
      </c>
      <c r="P18" s="1">
        <f t="shared" si="5"/>
        <v>1.5307946307849341E-3</v>
      </c>
      <c r="Q18" s="1">
        <f t="shared" si="0"/>
        <v>6.1849998931090042E-2</v>
      </c>
      <c r="R18" s="13"/>
      <c r="U18" s="1" t="s">
        <v>28</v>
      </c>
      <c r="V18" s="1">
        <v>452</v>
      </c>
      <c r="W18" s="1">
        <v>9</v>
      </c>
      <c r="X18">
        <f>'[2]452'!$H$5</f>
        <v>3.9399999999999998E-2</v>
      </c>
      <c r="Y18" s="1"/>
    </row>
    <row r="19" spans="1:33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452</v>
      </c>
      <c r="F19" s="15">
        <v>9</v>
      </c>
      <c r="G19" s="15">
        <v>3</v>
      </c>
      <c r="H19" s="15">
        <v>360</v>
      </c>
      <c r="I19" s="24">
        <v>0.14679999649524689</v>
      </c>
      <c r="J19" s="24">
        <v>0.14800000190734863</v>
      </c>
      <c r="K19" s="24">
        <v>0.14730000495910645</v>
      </c>
      <c r="L19" s="15">
        <f t="shared" si="1"/>
        <v>0.14736666778723398</v>
      </c>
      <c r="M19" s="15">
        <f t="shared" si="2"/>
        <v>6.0277375254637778E-4</v>
      </c>
      <c r="N19" s="15">
        <f t="shared" si="3"/>
        <v>0.40902991266427663</v>
      </c>
      <c r="O19" s="15">
        <f t="shared" si="4"/>
        <v>3.6333619675884188E-7</v>
      </c>
      <c r="P19" s="15">
        <f t="shared" si="5"/>
        <v>3.480115882930921E-4</v>
      </c>
      <c r="Q19" s="15">
        <f t="shared" si="0"/>
        <v>0.11171666781107584</v>
      </c>
      <c r="R19" s="16"/>
      <c r="U19" s="1" t="s">
        <v>28</v>
      </c>
      <c r="V19" s="1">
        <v>452</v>
      </c>
      <c r="W19" s="1">
        <v>9</v>
      </c>
      <c r="X19">
        <f>'[2]452'!$I$5</f>
        <v>3.6200000000000003E-2</v>
      </c>
      <c r="Y19" s="1"/>
    </row>
    <row r="20" spans="1:33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452</v>
      </c>
      <c r="F20" s="10">
        <v>9</v>
      </c>
      <c r="G20" s="10"/>
      <c r="H20" s="10">
        <v>340</v>
      </c>
      <c r="I20" s="10">
        <f>'[2]452'!E4</f>
        <v>6.0100000000000001E-2</v>
      </c>
      <c r="J20" s="10">
        <f>'[2]452'!F4</f>
        <v>3.9100000000000003E-2</v>
      </c>
      <c r="K20" s="10">
        <f>'[2]452'!G4</f>
        <v>3.9399999999999998E-2</v>
      </c>
      <c r="L20" s="10">
        <f t="shared" si="1"/>
        <v>4.6199999999999998E-2</v>
      </c>
      <c r="M20" s="10">
        <f t="shared" si="2"/>
        <v>1.2038687636117158E-2</v>
      </c>
      <c r="N20" s="10">
        <f t="shared" si="3"/>
        <v>26.057765446141033</v>
      </c>
      <c r="O20" s="10">
        <f t="shared" si="4"/>
        <v>1.4493000000000015E-4</v>
      </c>
      <c r="P20" s="10">
        <f t="shared" si="5"/>
        <v>6.9505395474020615E-3</v>
      </c>
      <c r="Q20" s="10">
        <f t="shared" ref="Q20:Q55" si="6">L20-$Z$2</f>
        <v>1.0550000023841856E-2</v>
      </c>
      <c r="R20" s="11"/>
      <c r="U20" s="1" t="s">
        <v>28</v>
      </c>
      <c r="V20" s="1">
        <v>452</v>
      </c>
      <c r="W20" s="1">
        <v>9</v>
      </c>
      <c r="X20">
        <f>'[2]452'!$J$5</f>
        <v>3.85E-2</v>
      </c>
      <c r="Y20" s="1"/>
    </row>
    <row r="21" spans="1:33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452</v>
      </c>
      <c r="F21" s="1">
        <v>9</v>
      </c>
      <c r="G21" s="1"/>
      <c r="H21" s="1">
        <v>340</v>
      </c>
      <c r="I21" s="1">
        <f>'[2]452'!E5</f>
        <v>8.8800000000000004E-2</v>
      </c>
      <c r="J21" s="1">
        <f>'[2]452'!F5</f>
        <v>7.6399999999999996E-2</v>
      </c>
      <c r="K21" s="1">
        <f>'[2]452'!G5</f>
        <v>8.7099999999999997E-2</v>
      </c>
      <c r="L21" s="1">
        <f t="shared" si="1"/>
        <v>8.4100000000000008E-2</v>
      </c>
      <c r="M21" s="1">
        <f t="shared" si="2"/>
        <v>6.7223507793033261E-3</v>
      </c>
      <c r="N21" s="1">
        <f t="shared" si="3"/>
        <v>7.9932827340110881</v>
      </c>
      <c r="O21" s="1">
        <f t="shared" si="4"/>
        <v>4.519000000000004E-5</v>
      </c>
      <c r="P21" s="1">
        <f t="shared" si="5"/>
        <v>3.881151032017866E-3</v>
      </c>
      <c r="Q21" s="1">
        <f t="shared" si="6"/>
        <v>4.8450000023841866E-2</v>
      </c>
      <c r="R21" s="13" t="s">
        <v>29</v>
      </c>
      <c r="U21" s="1" t="s">
        <v>28</v>
      </c>
      <c r="V21" s="1">
        <v>452</v>
      </c>
      <c r="W21" s="1">
        <v>9</v>
      </c>
      <c r="X21">
        <f>'[2]452'!$K$5</f>
        <v>3.8600000000000002E-2</v>
      </c>
      <c r="Y21" s="1"/>
    </row>
    <row r="22" spans="1:33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452</v>
      </c>
      <c r="F22" s="1">
        <v>9</v>
      </c>
      <c r="G22" s="1"/>
      <c r="H22" s="1">
        <v>340</v>
      </c>
      <c r="I22" s="1">
        <f>'[2]452'!H4</f>
        <v>5.3900000000000003E-2</v>
      </c>
      <c r="J22" s="1">
        <f>'[2]452'!I4</f>
        <v>5.2900000000000003E-2</v>
      </c>
      <c r="K22" s="1">
        <f>'[2]452'!J4</f>
        <v>5.4199999999999998E-2</v>
      </c>
      <c r="L22" s="1">
        <f t="shared" si="1"/>
        <v>5.3666666666666668E-2</v>
      </c>
      <c r="M22" s="1">
        <f t="shared" si="2"/>
        <v>6.8068592855540302E-4</v>
      </c>
      <c r="N22" s="1">
        <f t="shared" si="3"/>
        <v>1.2683588730846018</v>
      </c>
      <c r="O22" s="1">
        <f t="shared" si="4"/>
        <v>4.6333333333333121E-7</v>
      </c>
      <c r="P22" s="1">
        <f t="shared" si="5"/>
        <v>3.9299420408505232E-4</v>
      </c>
      <c r="Q22" s="1">
        <f t="shared" si="6"/>
        <v>1.8016666690508526E-2</v>
      </c>
      <c r="R22" s="13"/>
      <c r="U22" s="1" t="s">
        <v>28</v>
      </c>
      <c r="V22" s="1">
        <v>452</v>
      </c>
      <c r="W22" s="1">
        <v>9</v>
      </c>
      <c r="X22">
        <f>'[2]452'!$L$5</f>
        <v>3.85E-2</v>
      </c>
      <c r="Y22" s="1"/>
    </row>
    <row r="23" spans="1:33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452</v>
      </c>
      <c r="F23" s="1">
        <v>9</v>
      </c>
      <c r="G23" s="1"/>
      <c r="H23" s="1">
        <v>340</v>
      </c>
      <c r="I23" s="1">
        <f>'[2]452'!K4</f>
        <v>4.1700000000000001E-2</v>
      </c>
      <c r="J23" s="1">
        <f>'[2]452'!L4</f>
        <v>4.1200000000000001E-2</v>
      </c>
      <c r="K23" s="1">
        <f>'[2]452'!M4</f>
        <v>4.07E-2</v>
      </c>
      <c r="L23" s="1">
        <f t="shared" si="1"/>
        <v>4.1200000000000001E-2</v>
      </c>
      <c r="M23" s="1">
        <f t="shared" si="2"/>
        <v>5.0000000000000044E-4</v>
      </c>
      <c r="N23" s="1">
        <f t="shared" si="3"/>
        <v>1.2135922330097098</v>
      </c>
      <c r="O23" s="1">
        <f t="shared" si="4"/>
        <v>2.5000000000000047E-7</v>
      </c>
      <c r="P23" s="1">
        <f t="shared" si="5"/>
        <v>2.8867513459481317E-4</v>
      </c>
      <c r="Q23" s="1">
        <f t="shared" si="6"/>
        <v>5.5500000238418584E-3</v>
      </c>
      <c r="R23" s="13"/>
      <c r="U23" s="1" t="s">
        <v>28</v>
      </c>
      <c r="V23" s="1">
        <v>452</v>
      </c>
      <c r="W23" s="1">
        <v>9</v>
      </c>
      <c r="X23">
        <f>'[2]452'!$M$5</f>
        <v>3.8899999999999997E-2</v>
      </c>
      <c r="Y23" s="1"/>
    </row>
    <row r="24" spans="1:33" ht="15.75" thickBot="1" x14ac:dyDescent="0.3">
      <c r="A24" s="14">
        <v>0</v>
      </c>
      <c r="B24" s="15">
        <v>100</v>
      </c>
      <c r="C24" s="15" t="s">
        <v>27</v>
      </c>
      <c r="D24" s="15" t="s">
        <v>28</v>
      </c>
      <c r="E24" s="15">
        <v>452</v>
      </c>
      <c r="F24" s="15">
        <v>9</v>
      </c>
      <c r="G24" s="15"/>
      <c r="H24" s="15">
        <v>340</v>
      </c>
      <c r="I24" s="15">
        <f>'[2]452'!B5</f>
        <v>7.22E-2</v>
      </c>
      <c r="J24" s="15">
        <f>'[2]452'!C5</f>
        <v>6.9599999999999995E-2</v>
      </c>
      <c r="K24" s="15">
        <f>'[2]452'!D5</f>
        <v>7.2599999999999998E-2</v>
      </c>
      <c r="L24" s="15">
        <f t="shared" si="1"/>
        <v>7.1466666666666664E-2</v>
      </c>
      <c r="M24" s="15">
        <f t="shared" si="2"/>
        <v>1.6289055630494176E-3</v>
      </c>
      <c r="N24" s="15">
        <f t="shared" si="3"/>
        <v>2.2792521871027298</v>
      </c>
      <c r="O24" s="15">
        <f t="shared" si="4"/>
        <v>2.6533333333333403E-6</v>
      </c>
      <c r="P24" s="15">
        <f t="shared" si="5"/>
        <v>9.4044906531106027E-4</v>
      </c>
      <c r="Q24" s="15">
        <f t="shared" si="6"/>
        <v>3.5816666690508522E-2</v>
      </c>
      <c r="R24" s="16"/>
    </row>
    <row r="25" spans="1:33" x14ac:dyDescent="0.25">
      <c r="A25" s="19">
        <v>10</v>
      </c>
      <c r="B25" s="8">
        <v>60</v>
      </c>
      <c r="C25" s="8" t="s">
        <v>27</v>
      </c>
      <c r="D25" s="8" t="s">
        <v>28</v>
      </c>
      <c r="E25" s="8">
        <v>452</v>
      </c>
      <c r="F25" s="8">
        <v>9</v>
      </c>
      <c r="G25" s="8">
        <v>3</v>
      </c>
      <c r="H25" s="8">
        <v>360</v>
      </c>
      <c r="I25" s="8">
        <f>'[1]Magellan Sheet 1 (8)'!B3</f>
        <v>0.14860000000000001</v>
      </c>
      <c r="J25" s="8">
        <f>'[1]Magellan Sheet 1 (8)'!C3</f>
        <v>0.14929999999999999</v>
      </c>
      <c r="K25" s="8">
        <f>'[1]Magellan Sheet 1 (8)'!D3</f>
        <v>0.14979999999999999</v>
      </c>
      <c r="L25" s="8">
        <f t="shared" si="1"/>
        <v>0.14923333333333333</v>
      </c>
      <c r="M25" s="8">
        <f t="shared" si="2"/>
        <v>6.0277137733415968E-4</v>
      </c>
      <c r="N25" s="8">
        <f t="shared" si="3"/>
        <v>0.40391202412385058</v>
      </c>
      <c r="O25" s="8">
        <f t="shared" si="4"/>
        <v>3.6333333333331994E-7</v>
      </c>
      <c r="P25" s="8">
        <f t="shared" si="5"/>
        <v>3.4801021696367857E-4</v>
      </c>
      <c r="Q25" s="8">
        <f t="shared" si="6"/>
        <v>0.11358333335717519</v>
      </c>
      <c r="R25" s="20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1" t="s">
        <v>28</v>
      </c>
      <c r="E26" s="1">
        <v>452</v>
      </c>
      <c r="F26" s="1">
        <v>9</v>
      </c>
      <c r="G26" s="1">
        <v>3</v>
      </c>
      <c r="H26" s="1">
        <v>360</v>
      </c>
      <c r="I26" s="1">
        <f>'[1]Magellan Sheet 1 (8)'!B4</f>
        <v>8.8099999999999998E-2</v>
      </c>
      <c r="J26" s="1">
        <f>'[1]Magellan Sheet 1 (8)'!C4</f>
        <v>7.8600000000000003E-2</v>
      </c>
      <c r="K26" s="1">
        <f>'[1]Magellan Sheet 1 (8)'!D4</f>
        <v>8.5699999999999998E-2</v>
      </c>
      <c r="L26" s="1">
        <f t="shared" si="1"/>
        <v>8.4133333333333338E-2</v>
      </c>
      <c r="M26" s="1">
        <f t="shared" si="2"/>
        <v>4.9399730093729567E-3</v>
      </c>
      <c r="N26" s="1">
        <f t="shared" si="3"/>
        <v>5.8716002488585062</v>
      </c>
      <c r="O26" s="1">
        <f t="shared" si="4"/>
        <v>2.4403333333333304E-5</v>
      </c>
      <c r="P26" s="1">
        <f t="shared" si="5"/>
        <v>2.8520947467509622E-3</v>
      </c>
      <c r="Q26" s="1">
        <f t="shared" si="6"/>
        <v>4.8483333357175196E-2</v>
      </c>
      <c r="R26" s="13"/>
      <c r="U26" s="1" t="s">
        <v>28</v>
      </c>
      <c r="V26" s="1">
        <v>365</v>
      </c>
      <c r="W26" s="1">
        <v>9</v>
      </c>
      <c r="X26">
        <f>'[1]Magellan Sheet 1 (8)'!$B$2</f>
        <v>2.86E-2</v>
      </c>
      <c r="Y26" s="1"/>
      <c r="Z26" s="4">
        <f>AVERAGE(X26:X28)</f>
        <v>2.9266666666666663E-2</v>
      </c>
      <c r="AA26" s="1">
        <f>STDEV(X26:X28)</f>
        <v>9.8657657246324962E-4</v>
      </c>
      <c r="AB26" s="1">
        <f>AA26/Z26 * 100</f>
        <v>3.3709905665031314</v>
      </c>
      <c r="AC26" s="1">
        <f>VAR(X26:X28)</f>
        <v>9.7333333333333347E-7</v>
      </c>
      <c r="AD26" s="1">
        <f>COUNT(X26:X28)</f>
        <v>3</v>
      </c>
      <c r="AE26" s="1">
        <f>AA26/SQRT(AD26)</f>
        <v>5.6960024968783548E-4</v>
      </c>
      <c r="AF26" s="1">
        <f>$Z$26+3*$AA$26</f>
        <v>3.2226396384056409E-2</v>
      </c>
      <c r="AG26" s="1">
        <f>$Z$26+10*$AA$26</f>
        <v>3.9132432391299161E-2</v>
      </c>
    </row>
    <row r="27" spans="1:33" x14ac:dyDescent="0.25">
      <c r="A27" s="12">
        <v>10</v>
      </c>
      <c r="B27" s="1">
        <v>70</v>
      </c>
      <c r="C27" s="1" t="s">
        <v>23</v>
      </c>
      <c r="D27" s="1" t="s">
        <v>28</v>
      </c>
      <c r="E27" s="1">
        <v>452</v>
      </c>
      <c r="F27" s="1">
        <v>9</v>
      </c>
      <c r="G27" s="1">
        <v>3</v>
      </c>
      <c r="H27" s="1">
        <v>360</v>
      </c>
      <c r="I27" s="1">
        <f>'[1]Magellan Sheet 1 (8)'!B5</f>
        <v>0.2117</v>
      </c>
      <c r="J27" s="1">
        <f>'[1]Magellan Sheet 1 (8)'!C5</f>
        <v>0.21110000000000001</v>
      </c>
      <c r="K27" s="1">
        <f>'[1]Magellan Sheet 1 (8)'!D5</f>
        <v>0.2145</v>
      </c>
      <c r="L27" s="1">
        <f t="shared" si="1"/>
        <v>0.21243333333333334</v>
      </c>
      <c r="M27" s="1">
        <f t="shared" si="2"/>
        <v>1.8147543451754876E-3</v>
      </c>
      <c r="N27" s="1">
        <f t="shared" si="3"/>
        <v>0.85427005107899934</v>
      </c>
      <c r="O27" s="1">
        <f t="shared" si="4"/>
        <v>3.293333333333313E-6</v>
      </c>
      <c r="P27" s="1">
        <f t="shared" si="5"/>
        <v>1.0477489097001109E-3</v>
      </c>
      <c r="Q27" s="1">
        <f t="shared" si="6"/>
        <v>0.17678333335717519</v>
      </c>
      <c r="R27" s="13"/>
      <c r="U27" s="1" t="s">
        <v>28</v>
      </c>
      <c r="V27" s="1">
        <v>365</v>
      </c>
      <c r="W27" s="1">
        <v>9</v>
      </c>
      <c r="X27">
        <f>'[1]Magellan Sheet 1 (8)'!$C$2</f>
        <v>3.04E-2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1" t="s">
        <v>28</v>
      </c>
      <c r="E28" s="1">
        <v>452</v>
      </c>
      <c r="F28" s="1">
        <v>9</v>
      </c>
      <c r="G28" s="1">
        <v>3</v>
      </c>
      <c r="H28" s="1">
        <v>360</v>
      </c>
      <c r="I28" s="1">
        <f>'[1]Magellan Sheet 1 (8)'!B6</f>
        <v>7.4099999999999999E-2</v>
      </c>
      <c r="J28" s="1">
        <f>'[1]Magellan Sheet 1 (8)'!C6</f>
        <v>7.2599999999999998E-2</v>
      </c>
      <c r="K28" s="1">
        <f>'[1]Magellan Sheet 1 (8)'!D6</f>
        <v>7.4499999999999997E-2</v>
      </c>
      <c r="L28" s="1">
        <f t="shared" si="1"/>
        <v>7.3733333333333331E-2</v>
      </c>
      <c r="M28" s="1">
        <f t="shared" si="2"/>
        <v>1.0016652800877812E-3</v>
      </c>
      <c r="N28" s="1">
        <f t="shared" si="3"/>
        <v>1.3584972153089256</v>
      </c>
      <c r="O28" s="1">
        <f t="shared" si="4"/>
        <v>1.003333333333333E-6</v>
      </c>
      <c r="P28" s="1">
        <f t="shared" si="5"/>
        <v>5.7831171909658238E-4</v>
      </c>
      <c r="Q28" s="1">
        <f t="shared" si="6"/>
        <v>3.8083333357175189E-2</v>
      </c>
      <c r="R28" s="13"/>
      <c r="U28" s="1" t="s">
        <v>28</v>
      </c>
      <c r="V28" s="1">
        <v>365</v>
      </c>
      <c r="W28" s="1">
        <v>9</v>
      </c>
      <c r="X28">
        <f>'[1]Magellan Sheet 1 (8)'!$D$2</f>
        <v>2.8799999999999999E-2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1" t="s">
        <v>28</v>
      </c>
      <c r="E29" s="1">
        <v>452</v>
      </c>
      <c r="F29" s="1">
        <v>9</v>
      </c>
      <c r="G29" s="1">
        <v>3</v>
      </c>
      <c r="H29" s="1">
        <v>360</v>
      </c>
      <c r="I29" s="1">
        <f>'[1]Magellan Sheet 1 (8)'!B7</f>
        <v>7.7100000000000002E-2</v>
      </c>
      <c r="J29" s="1">
        <f>'[1]Magellan Sheet 1 (8)'!C7</f>
        <v>7.7100000000000002E-2</v>
      </c>
      <c r="K29" s="1">
        <f>'[1]Magellan Sheet 1 (8)'!D7</f>
        <v>7.6200000000000004E-2</v>
      </c>
      <c r="L29" s="1">
        <f t="shared" si="1"/>
        <v>7.6799999999999993E-2</v>
      </c>
      <c r="M29" s="1">
        <f t="shared" si="2"/>
        <v>5.1961524227066205E-4</v>
      </c>
      <c r="N29" s="1">
        <f t="shared" si="3"/>
        <v>0.67658234670659123</v>
      </c>
      <c r="O29" s="1">
        <f t="shared" si="4"/>
        <v>2.6999999999999884E-7</v>
      </c>
      <c r="P29" s="1">
        <f t="shared" si="5"/>
        <v>2.9999999999999938E-4</v>
      </c>
      <c r="Q29" s="1">
        <f t="shared" si="6"/>
        <v>4.1150000023841851E-2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1" t="s">
        <v>28</v>
      </c>
      <c r="E30" s="1">
        <v>452</v>
      </c>
      <c r="F30" s="1">
        <v>9</v>
      </c>
      <c r="G30" s="1">
        <v>3</v>
      </c>
      <c r="H30" s="1">
        <v>360</v>
      </c>
      <c r="I30" s="1">
        <f>'[1]Magellan Sheet 1 (8)'!B8</f>
        <v>8.7900000000000006E-2</v>
      </c>
      <c r="J30" s="1">
        <f>'[1]Magellan Sheet 1 (8)'!C8</f>
        <v>9.0700000000000003E-2</v>
      </c>
      <c r="K30" s="1">
        <f>'[1]Magellan Sheet 1 (8)'!D8</f>
        <v>8.9300000000000004E-2</v>
      </c>
      <c r="L30" s="1">
        <f t="shared" si="1"/>
        <v>8.9300000000000004E-2</v>
      </c>
      <c r="M30" s="1">
        <f t="shared" si="2"/>
        <v>1.3999999999999985E-3</v>
      </c>
      <c r="N30" s="1">
        <f t="shared" si="3"/>
        <v>1.5677491601343769</v>
      </c>
      <c r="O30" s="1">
        <f t="shared" si="4"/>
        <v>1.9599999999999956E-6</v>
      </c>
      <c r="P30" s="1">
        <f t="shared" si="5"/>
        <v>8.0829037686547527E-4</v>
      </c>
      <c r="Q30" s="1">
        <f t="shared" si="6"/>
        <v>5.3650000023841862E-2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1" t="s">
        <v>28</v>
      </c>
      <c r="E31" s="1">
        <v>452</v>
      </c>
      <c r="F31" s="1">
        <v>9</v>
      </c>
      <c r="G31" s="1">
        <v>3</v>
      </c>
      <c r="H31" s="1">
        <v>360</v>
      </c>
      <c r="I31" s="1">
        <f>'[1]Magellan Sheet 1 (8)'!B9</f>
        <v>0.14050000000000001</v>
      </c>
      <c r="J31" s="1">
        <f>'[1]Magellan Sheet 1 (8)'!C9</f>
        <v>0.13339999999999999</v>
      </c>
      <c r="K31" s="1">
        <f>'[1]Magellan Sheet 1 (8)'!D9</f>
        <v>0.13339999999999999</v>
      </c>
      <c r="L31" s="1">
        <f t="shared" si="1"/>
        <v>0.13576666666666667</v>
      </c>
      <c r="M31" s="1">
        <f t="shared" si="2"/>
        <v>4.0991869112463565E-3</v>
      </c>
      <c r="N31" s="1">
        <f t="shared" si="3"/>
        <v>3.0192881742546205</v>
      </c>
      <c r="O31" s="1">
        <f t="shared" si="4"/>
        <v>1.6803333333333444E-5</v>
      </c>
      <c r="P31" s="1">
        <f t="shared" si="5"/>
        <v>2.3666666666666745E-3</v>
      </c>
      <c r="Q31" s="1">
        <f t="shared" si="6"/>
        <v>0.10011666669050853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1" t="s">
        <v>28</v>
      </c>
      <c r="E32" s="1">
        <v>452</v>
      </c>
      <c r="F32" s="1">
        <v>9</v>
      </c>
      <c r="G32" s="1">
        <v>3</v>
      </c>
      <c r="H32" s="1">
        <v>360</v>
      </c>
      <c r="I32" s="1">
        <f>'[1]Magellan Sheet 1 (8)'!E2</f>
        <v>6.4600000000000005E-2</v>
      </c>
      <c r="J32" s="1">
        <f>'[1]Magellan Sheet 1 (8)'!F2</f>
        <v>6.8199999999999997E-2</v>
      </c>
      <c r="K32" s="1">
        <f>'[1]Magellan Sheet 1 (8)'!G2</f>
        <v>6.0699999999999997E-2</v>
      </c>
      <c r="L32" s="1">
        <f t="shared" si="1"/>
        <v>6.4500000000000002E-2</v>
      </c>
      <c r="M32" s="1">
        <f t="shared" si="2"/>
        <v>3.7509998667022101E-3</v>
      </c>
      <c r="N32" s="1">
        <f t="shared" si="3"/>
        <v>5.8155036693057518</v>
      </c>
      <c r="O32" s="1">
        <f t="shared" si="4"/>
        <v>1.4069999999999999E-5</v>
      </c>
      <c r="P32" s="1">
        <f t="shared" si="5"/>
        <v>2.1656407827707713E-3</v>
      </c>
      <c r="Q32" s="1">
        <f t="shared" si="6"/>
        <v>2.885000002384186E-2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1" t="s">
        <v>28</v>
      </c>
      <c r="E33" s="1">
        <v>452</v>
      </c>
      <c r="F33" s="1">
        <v>9</v>
      </c>
      <c r="G33" s="1">
        <v>3</v>
      </c>
      <c r="H33" s="1">
        <v>360</v>
      </c>
      <c r="I33" s="1">
        <f>'[1]Magellan Sheet 1 (8)'!E3</f>
        <v>9.4399999999999998E-2</v>
      </c>
      <c r="J33" s="1">
        <f>'[1]Magellan Sheet 1 (8)'!F3</f>
        <v>9.5100000000000004E-2</v>
      </c>
      <c r="K33" s="1">
        <f>'[1]Magellan Sheet 1 (8)'!G3</f>
        <v>9.3899999999999997E-2</v>
      </c>
      <c r="L33" s="1">
        <f t="shared" si="1"/>
        <v>9.4466666666666657E-2</v>
      </c>
      <c r="M33" s="1">
        <f t="shared" si="2"/>
        <v>6.0277137733417432E-4</v>
      </c>
      <c r="N33" s="1">
        <f t="shared" si="3"/>
        <v>0.63807838108769344</v>
      </c>
      <c r="O33" s="1">
        <f t="shared" si="4"/>
        <v>3.6333333333333751E-7</v>
      </c>
      <c r="P33" s="1">
        <f t="shared" si="5"/>
        <v>3.4801021696368703E-4</v>
      </c>
      <c r="Q33" s="1">
        <f t="shared" si="6"/>
        <v>5.8816666690508515E-2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1" t="s">
        <v>28</v>
      </c>
      <c r="E34" s="1">
        <v>452</v>
      </c>
      <c r="F34" s="1">
        <v>9</v>
      </c>
      <c r="G34" s="1">
        <v>3</v>
      </c>
      <c r="H34" s="1">
        <v>360</v>
      </c>
      <c r="I34" s="1">
        <f>'[1]Magellan Sheet 1 (8)'!E4</f>
        <v>0.15029999999999999</v>
      </c>
      <c r="J34" s="1">
        <f>'[1]Magellan Sheet 1 (8)'!F4</f>
        <v>0.1537</v>
      </c>
      <c r="K34" s="1">
        <f>'[1]Magellan Sheet 1 (8)'!G4</f>
        <v>0.15110000000000001</v>
      </c>
      <c r="L34" s="1">
        <f t="shared" si="1"/>
        <v>0.1517</v>
      </c>
      <c r="M34" s="1">
        <f t="shared" si="2"/>
        <v>1.7776388834631219E-3</v>
      </c>
      <c r="N34" s="1">
        <f t="shared" si="3"/>
        <v>1.1718120523817548</v>
      </c>
      <c r="O34" s="1">
        <f t="shared" si="4"/>
        <v>3.1600000000000146E-6</v>
      </c>
      <c r="P34" s="1">
        <f t="shared" si="5"/>
        <v>1.0263202878893793E-3</v>
      </c>
      <c r="Q34" s="1">
        <f t="shared" si="6"/>
        <v>0.11605000002384186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1" t="s">
        <v>28</v>
      </c>
      <c r="E35" s="1">
        <v>452</v>
      </c>
      <c r="F35" s="1">
        <v>9</v>
      </c>
      <c r="G35" s="1">
        <v>3</v>
      </c>
      <c r="H35" s="1">
        <v>360</v>
      </c>
      <c r="I35" s="1">
        <f>'[1]Magellan Sheet 1 (8)'!E5</f>
        <v>0.21240000000000001</v>
      </c>
      <c r="J35" s="1">
        <f>'[1]Magellan Sheet 1 (8)'!F5</f>
        <v>0.21149999999999999</v>
      </c>
      <c r="K35" s="1">
        <f>'[1]Magellan Sheet 1 (8)'!G5</f>
        <v>0.21149999999999999</v>
      </c>
      <c r="L35" s="1">
        <f t="shared" si="1"/>
        <v>0.21179999999999999</v>
      </c>
      <c r="M35" s="1">
        <f t="shared" si="2"/>
        <v>5.1961524227067007E-4</v>
      </c>
      <c r="N35" s="1">
        <f t="shared" si="3"/>
        <v>0.24533297557633149</v>
      </c>
      <c r="O35" s="1">
        <f t="shared" si="4"/>
        <v>2.7000000000000716E-7</v>
      </c>
      <c r="P35" s="1">
        <f t="shared" si="5"/>
        <v>3.0000000000000399E-4</v>
      </c>
      <c r="Q35" s="1">
        <f t="shared" si="6"/>
        <v>0.17615000002384185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1" t="s">
        <v>28</v>
      </c>
      <c r="E36" s="1">
        <v>452</v>
      </c>
      <c r="F36" s="1">
        <v>9</v>
      </c>
      <c r="G36" s="1">
        <v>3</v>
      </c>
      <c r="H36" s="1">
        <v>360</v>
      </c>
      <c r="I36" s="1">
        <f>'[1]Magellan Sheet 1 (8)'!E6</f>
        <v>0.12770000000000001</v>
      </c>
      <c r="J36" s="1">
        <f>'[1]Magellan Sheet 1 (8)'!F6</f>
        <v>0.1305</v>
      </c>
      <c r="K36" s="1">
        <f>'[1]Magellan Sheet 1 (8)'!G6</f>
        <v>0.1275</v>
      </c>
      <c r="L36" s="1">
        <f t="shared" si="1"/>
        <v>0.12856666666666666</v>
      </c>
      <c r="M36" s="1">
        <f t="shared" si="2"/>
        <v>1.6772994167212167E-3</v>
      </c>
      <c r="N36" s="1">
        <f t="shared" si="3"/>
        <v>1.3046145320621338</v>
      </c>
      <c r="O36" s="1">
        <f t="shared" si="4"/>
        <v>2.8133333333333336E-6</v>
      </c>
      <c r="P36" s="1">
        <f t="shared" si="5"/>
        <v>9.6838926975559682E-4</v>
      </c>
      <c r="Q36" s="1">
        <f t="shared" si="6"/>
        <v>9.291666669050852E-2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1" t="s">
        <v>28</v>
      </c>
      <c r="E37" s="1">
        <v>452</v>
      </c>
      <c r="F37" s="1">
        <v>9</v>
      </c>
      <c r="G37" s="1">
        <v>3</v>
      </c>
      <c r="H37" s="1">
        <v>360</v>
      </c>
      <c r="I37" s="1">
        <f>'[1]Magellan Sheet 1 (8)'!E7</f>
        <v>0.10340000000000001</v>
      </c>
      <c r="J37" s="1">
        <f>'[1]Magellan Sheet 1 (8)'!F7</f>
        <v>9.74E-2</v>
      </c>
      <c r="K37" s="1">
        <f>'[1]Magellan Sheet 1 (8)'!G7</f>
        <v>9.3799999999999994E-2</v>
      </c>
      <c r="L37" s="1">
        <f t="shared" si="1"/>
        <v>9.8199999999999996E-2</v>
      </c>
      <c r="M37" s="1">
        <f t="shared" si="2"/>
        <v>4.8497422611928622E-3</v>
      </c>
      <c r="N37" s="1">
        <f t="shared" si="3"/>
        <v>4.9386377405222639</v>
      </c>
      <c r="O37" s="1">
        <f t="shared" si="4"/>
        <v>2.3520000000000056E-5</v>
      </c>
      <c r="P37" s="1">
        <f t="shared" si="5"/>
        <v>2.8000000000000034E-3</v>
      </c>
      <c r="Q37" s="1">
        <f t="shared" si="6"/>
        <v>6.2550000023841854E-2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1" t="s">
        <v>28</v>
      </c>
      <c r="E38" s="1">
        <v>452</v>
      </c>
      <c r="F38" s="1">
        <v>9</v>
      </c>
      <c r="G38" s="1">
        <v>3</v>
      </c>
      <c r="H38" s="1">
        <v>360</v>
      </c>
      <c r="I38" s="1">
        <f>'[1]Magellan Sheet 1 (8)'!E8</f>
        <v>9.0300000000000005E-2</v>
      </c>
      <c r="J38" s="1">
        <f>'[1]Magellan Sheet 1 (8)'!F8</f>
        <v>9.0200000000000002E-2</v>
      </c>
      <c r="K38" s="1">
        <f>'[1]Magellan Sheet 1 (8)'!G8</f>
        <v>9.0999999999999998E-2</v>
      </c>
      <c r="L38" s="1">
        <f t="shared" si="1"/>
        <v>9.0499999999999983E-2</v>
      </c>
      <c r="M38" s="1">
        <f t="shared" si="2"/>
        <v>4.3588989435406391E-4</v>
      </c>
      <c r="N38" s="1">
        <f t="shared" si="3"/>
        <v>0.48164629210393806</v>
      </c>
      <c r="O38" s="1">
        <f t="shared" si="4"/>
        <v>1.8999999999999702E-7</v>
      </c>
      <c r="P38" s="1">
        <f t="shared" si="5"/>
        <v>2.5166114784235633E-4</v>
      </c>
      <c r="Q38" s="1">
        <f t="shared" si="6"/>
        <v>5.4850000023841841E-2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1" t="s">
        <v>28</v>
      </c>
      <c r="E39" s="1">
        <v>452</v>
      </c>
      <c r="F39" s="1">
        <v>9</v>
      </c>
      <c r="G39" s="1">
        <v>3</v>
      </c>
      <c r="H39" s="1">
        <v>360</v>
      </c>
      <c r="I39" s="1">
        <f>'[1]Magellan Sheet 1 (8)'!H2</f>
        <v>0.1343</v>
      </c>
      <c r="J39" s="1">
        <f>'[1]Magellan Sheet 1 (8)'!I2</f>
        <v>0.13189999999999999</v>
      </c>
      <c r="K39" s="1">
        <f>'[1]Magellan Sheet 1 (8)'!J2</f>
        <v>0.13450000000000001</v>
      </c>
      <c r="L39" s="1">
        <f t="shared" si="1"/>
        <v>0.13356666666666667</v>
      </c>
      <c r="M39" s="1">
        <f t="shared" si="2"/>
        <v>1.4468356276140565E-3</v>
      </c>
      <c r="N39" s="1">
        <f t="shared" si="3"/>
        <v>1.0832310663444396</v>
      </c>
      <c r="O39" s="1">
        <f t="shared" si="4"/>
        <v>2.0933333333333609E-6</v>
      </c>
      <c r="P39" s="1">
        <f t="shared" si="5"/>
        <v>8.3533093907611669E-4</v>
      </c>
      <c r="Q39" s="1">
        <f t="shared" si="6"/>
        <v>9.7916666690508525E-2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1" t="s">
        <v>28</v>
      </c>
      <c r="E40" s="1">
        <v>452</v>
      </c>
      <c r="F40" s="1">
        <v>9</v>
      </c>
      <c r="G40" s="1">
        <v>3</v>
      </c>
      <c r="H40" s="1">
        <v>360</v>
      </c>
      <c r="I40" s="1">
        <f>'[1]Magellan Sheet 1 (8)'!H3</f>
        <v>9.2100000000000001E-2</v>
      </c>
      <c r="J40" s="1">
        <f>'[1]Magellan Sheet 1 (8)'!I3</f>
        <v>9.6799999999999997E-2</v>
      </c>
      <c r="K40" s="1">
        <f>'[1]Magellan Sheet 1 (8)'!J3</f>
        <v>9.2999999999999999E-2</v>
      </c>
      <c r="L40" s="1">
        <f t="shared" si="1"/>
        <v>9.3966666666666684E-2</v>
      </c>
      <c r="M40" s="1">
        <f t="shared" si="2"/>
        <v>2.4946609656090191E-3</v>
      </c>
      <c r="N40" s="1">
        <f t="shared" si="3"/>
        <v>2.6548360754973594</v>
      </c>
      <c r="O40" s="1">
        <f t="shared" si="4"/>
        <v>6.2233333333333243E-6</v>
      </c>
      <c r="P40" s="1">
        <f t="shared" si="5"/>
        <v>1.4402931800312189E-3</v>
      </c>
      <c r="Q40" s="1">
        <f t="shared" si="6"/>
        <v>5.8316666690508542E-2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1" t="s">
        <v>28</v>
      </c>
      <c r="E41" s="1">
        <v>452</v>
      </c>
      <c r="F41" s="1">
        <v>9</v>
      </c>
      <c r="G41" s="1">
        <v>3</v>
      </c>
      <c r="H41" s="1">
        <v>360</v>
      </c>
      <c r="I41" s="1">
        <f>'[1]Magellan Sheet 1 (8)'!H4</f>
        <v>0.1605</v>
      </c>
      <c r="J41" s="1">
        <f>'[1]Magellan Sheet 1 (8)'!I4</f>
        <v>0.1636</v>
      </c>
      <c r="K41" s="1">
        <f>'[1]Magellan Sheet 1 (8)'!J4</f>
        <v>0.15909999999999999</v>
      </c>
      <c r="L41" s="1">
        <f t="shared" si="1"/>
        <v>0.16106666666666666</v>
      </c>
      <c r="M41" s="1">
        <f t="shared" si="2"/>
        <v>2.302896726588784E-3</v>
      </c>
      <c r="N41" s="1">
        <f t="shared" si="3"/>
        <v>1.4297785968059502</v>
      </c>
      <c r="O41" s="1">
        <f t="shared" si="4"/>
        <v>5.3033333333333356E-6</v>
      </c>
      <c r="P41" s="1">
        <f t="shared" si="5"/>
        <v>1.3295780450119424E-3</v>
      </c>
      <c r="Q41" s="1">
        <f t="shared" si="6"/>
        <v>0.12541666669050852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1" t="s">
        <v>28</v>
      </c>
      <c r="E42" s="1">
        <v>452</v>
      </c>
      <c r="F42" s="1">
        <v>9</v>
      </c>
      <c r="G42" s="1">
        <v>3</v>
      </c>
      <c r="H42" s="1">
        <v>360</v>
      </c>
      <c r="I42" s="1">
        <f>'[1]Magellan Sheet 1 (8)'!H5</f>
        <v>7.5399999999999995E-2</v>
      </c>
      <c r="J42" s="1">
        <f>'[1]Magellan Sheet 1 (8)'!I5</f>
        <v>8.9800000000000005E-2</v>
      </c>
      <c r="K42" s="1">
        <f>'[1]Magellan Sheet 1 (8)'!J5</f>
        <v>6.9000000000000006E-2</v>
      </c>
      <c r="L42" s="1">
        <f t="shared" si="1"/>
        <v>7.8066666666666673E-2</v>
      </c>
      <c r="M42" s="1">
        <f t="shared" si="2"/>
        <v>1.0653324989566984E-2</v>
      </c>
      <c r="N42" s="1">
        <f t="shared" si="3"/>
        <v>13.646445332494</v>
      </c>
      <c r="O42" s="1">
        <f t="shared" si="4"/>
        <v>1.1349333333333239E-4</v>
      </c>
      <c r="P42" s="1">
        <f t="shared" si="5"/>
        <v>6.1507000504910656E-3</v>
      </c>
      <c r="Q42" s="1">
        <f t="shared" si="6"/>
        <v>4.2416666690508531E-2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1" t="s">
        <v>28</v>
      </c>
      <c r="E43" s="1">
        <v>452</v>
      </c>
      <c r="F43" s="1">
        <v>9</v>
      </c>
      <c r="G43" s="1">
        <v>3</v>
      </c>
      <c r="H43" s="1">
        <v>360</v>
      </c>
      <c r="I43" s="1">
        <f>'[1]Magellan Sheet 1 (8)'!H6</f>
        <v>0.16039999999999999</v>
      </c>
      <c r="J43" s="1">
        <f>'[1]Magellan Sheet 1 (8)'!I6</f>
        <v>0.15920000000000001</v>
      </c>
      <c r="K43" s="1">
        <f>'[1]Magellan Sheet 1 (8)'!J6</f>
        <v>0.15809999999999999</v>
      </c>
      <c r="L43" s="1">
        <f t="shared" si="1"/>
        <v>0.15923333333333334</v>
      </c>
      <c r="M43" s="1">
        <f t="shared" si="2"/>
        <v>1.1503622617824911E-3</v>
      </c>
      <c r="N43" s="1">
        <f t="shared" si="3"/>
        <v>0.72243809615814814</v>
      </c>
      <c r="O43" s="1">
        <f t="shared" si="4"/>
        <v>1.3233333333333286E-6</v>
      </c>
      <c r="P43" s="1">
        <f t="shared" si="5"/>
        <v>6.6416196150570809E-4</v>
      </c>
      <c r="Q43" s="1">
        <f t="shared" si="6"/>
        <v>0.1235833333571752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1" t="s">
        <v>28</v>
      </c>
      <c r="E44" s="1">
        <v>452</v>
      </c>
      <c r="F44" s="1">
        <v>9</v>
      </c>
      <c r="G44" s="1">
        <v>3</v>
      </c>
      <c r="H44" s="1">
        <v>360</v>
      </c>
      <c r="I44" s="1">
        <f>'[1]Magellan Sheet 1 (8)'!H7</f>
        <v>7.7600000000000002E-2</v>
      </c>
      <c r="J44" s="1">
        <f>'[1]Magellan Sheet 1 (8)'!I7</f>
        <v>7.5899999999999995E-2</v>
      </c>
      <c r="K44" s="1">
        <f>'[1]Magellan Sheet 1 (8)'!J7</f>
        <v>7.6100000000000001E-2</v>
      </c>
      <c r="L44" s="1">
        <f t="shared" si="1"/>
        <v>7.6533333333333328E-2</v>
      </c>
      <c r="M44" s="1">
        <f t="shared" si="2"/>
        <v>9.2915732431775961E-4</v>
      </c>
      <c r="N44" s="1">
        <f t="shared" si="3"/>
        <v>1.2140557373489891</v>
      </c>
      <c r="O44" s="1">
        <f t="shared" si="4"/>
        <v>8.6333333333333834E-7</v>
      </c>
      <c r="P44" s="1">
        <f t="shared" si="5"/>
        <v>5.3644923131437091E-4</v>
      </c>
      <c r="Q44" s="1">
        <f t="shared" si="6"/>
        <v>4.0883333357175186E-2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1" t="s">
        <v>28</v>
      </c>
      <c r="E45" s="1">
        <v>452</v>
      </c>
      <c r="F45" s="1">
        <v>9</v>
      </c>
      <c r="G45" s="1">
        <v>3</v>
      </c>
      <c r="H45" s="1">
        <v>360</v>
      </c>
      <c r="I45" s="1">
        <f>'[1]Magellan Sheet 1 (8)'!H8</f>
        <v>0.11310000000000001</v>
      </c>
      <c r="J45" s="1">
        <f>'[1]Magellan Sheet 1 (8)'!I8</f>
        <v>0.1149</v>
      </c>
      <c r="K45" s="1">
        <f>'[1]Magellan Sheet 1 (8)'!J8</f>
        <v>0.1164</v>
      </c>
      <c r="L45" s="1">
        <f t="shared" si="1"/>
        <v>0.11480000000000001</v>
      </c>
      <c r="M45" s="1">
        <f t="shared" si="2"/>
        <v>1.6522711641858293E-3</v>
      </c>
      <c r="N45" s="1">
        <f t="shared" si="3"/>
        <v>1.4392605959806875</v>
      </c>
      <c r="O45" s="1">
        <f t="shared" si="4"/>
        <v>2.7299999999999955E-6</v>
      </c>
      <c r="P45" s="1">
        <f t="shared" si="5"/>
        <v>9.5393920141694497E-4</v>
      </c>
      <c r="Q45" s="1">
        <f t="shared" si="6"/>
        <v>7.9150000023841871E-2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1" t="s">
        <v>28</v>
      </c>
      <c r="E46" s="1">
        <v>452</v>
      </c>
      <c r="F46" s="1">
        <v>9</v>
      </c>
      <c r="G46" s="1">
        <v>3</v>
      </c>
      <c r="H46" s="1">
        <v>360</v>
      </c>
      <c r="I46" s="1">
        <f>'[1]Magellan Sheet 1 (8)'!K2</f>
        <v>0.1143</v>
      </c>
      <c r="J46" s="1">
        <f>'[1]Magellan Sheet 1 (8)'!L2</f>
        <v>0.1178</v>
      </c>
      <c r="K46" s="1">
        <f>'[1]Magellan Sheet 1 (8)'!M2</f>
        <v>0.11650000000000001</v>
      </c>
      <c r="L46" s="1">
        <f t="shared" si="1"/>
        <v>0.11620000000000001</v>
      </c>
      <c r="M46" s="1">
        <f t="shared" si="2"/>
        <v>1.7691806012954151E-3</v>
      </c>
      <c r="N46" s="1">
        <f t="shared" si="3"/>
        <v>1.5225306379478614</v>
      </c>
      <c r="O46" s="1">
        <f t="shared" si="4"/>
        <v>3.1300000000000069E-6</v>
      </c>
      <c r="P46" s="1">
        <f t="shared" si="5"/>
        <v>1.0214368964029719E-3</v>
      </c>
      <c r="Q46" s="1">
        <f t="shared" si="6"/>
        <v>8.055000002384187E-2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1" t="s">
        <v>28</v>
      </c>
      <c r="E47" s="1">
        <v>452</v>
      </c>
      <c r="F47" s="1">
        <v>9</v>
      </c>
      <c r="G47" s="1">
        <v>3</v>
      </c>
      <c r="H47" s="1">
        <v>360</v>
      </c>
      <c r="I47" s="1">
        <f>'[1]Magellan Sheet 1 (8)'!K3</f>
        <v>7.2499999999999995E-2</v>
      </c>
      <c r="J47" s="1">
        <f>'[1]Magellan Sheet 1 (8)'!L3</f>
        <v>6.93E-2</v>
      </c>
      <c r="K47" s="1">
        <f>'[1]Magellan Sheet 1 (8)'!M3</f>
        <v>6.83E-2</v>
      </c>
      <c r="L47" s="1">
        <f t="shared" si="1"/>
        <v>7.0033333333333322E-2</v>
      </c>
      <c r="M47" s="1">
        <f t="shared" si="2"/>
        <v>2.1939310229205753E-3</v>
      </c>
      <c r="N47" s="1">
        <f t="shared" si="3"/>
        <v>3.1326954158789748</v>
      </c>
      <c r="O47" s="1">
        <f t="shared" si="4"/>
        <v>4.8133333333333217E-6</v>
      </c>
      <c r="P47" s="1">
        <f t="shared" si="5"/>
        <v>1.2666666666666653E-3</v>
      </c>
      <c r="Q47" s="1">
        <f t="shared" si="6"/>
        <v>3.438333335717518E-2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1" t="s">
        <v>28</v>
      </c>
      <c r="E48" s="1">
        <v>452</v>
      </c>
      <c r="F48" s="1">
        <v>9</v>
      </c>
      <c r="G48" s="1">
        <v>3</v>
      </c>
      <c r="H48" s="1">
        <v>360</v>
      </c>
      <c r="I48" s="1">
        <f>'[1]Magellan Sheet 1 (8)'!K4</f>
        <v>9.2899999999999996E-2</v>
      </c>
      <c r="J48" s="1">
        <f>'[1]Magellan Sheet 1 (8)'!L4</f>
        <v>9.0899999999999995E-2</v>
      </c>
      <c r="K48" s="1">
        <f>'[1]Magellan Sheet 1 (8)'!M4</f>
        <v>9.06E-2</v>
      </c>
      <c r="L48" s="1">
        <f t="shared" si="1"/>
        <v>9.1466666666666654E-2</v>
      </c>
      <c r="M48" s="1">
        <f t="shared" si="2"/>
        <v>1.250333288900736E-3</v>
      </c>
      <c r="N48" s="1">
        <f t="shared" si="3"/>
        <v>1.3669824587107173</v>
      </c>
      <c r="O48" s="1">
        <f t="shared" si="4"/>
        <v>1.5633333333333312E-6</v>
      </c>
      <c r="P48" s="1">
        <f t="shared" si="5"/>
        <v>7.2188026092359007E-4</v>
      </c>
      <c r="Q48" s="1">
        <f t="shared" si="6"/>
        <v>5.5816666690508512E-2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1" t="s">
        <v>28</v>
      </c>
      <c r="E49" s="1">
        <v>452</v>
      </c>
      <c r="F49" s="1">
        <v>9</v>
      </c>
      <c r="G49" s="1">
        <v>3</v>
      </c>
      <c r="H49" s="1">
        <v>360</v>
      </c>
      <c r="I49" s="1">
        <f>'[1]Magellan Sheet 1 (8)'!K5</f>
        <v>0.106</v>
      </c>
      <c r="J49" s="1">
        <f>'[1]Magellan Sheet 1 (8)'!L5</f>
        <v>0.1033</v>
      </c>
      <c r="K49" s="1">
        <f>'[1]Magellan Sheet 1 (8)'!M5</f>
        <v>0.1037</v>
      </c>
      <c r="L49" s="1">
        <f t="shared" si="1"/>
        <v>0.10433333333333333</v>
      </c>
      <c r="M49" s="1">
        <f t="shared" si="2"/>
        <v>1.4571661996262901E-3</v>
      </c>
      <c r="N49" s="1">
        <f t="shared" si="3"/>
        <v>1.3966449197696071</v>
      </c>
      <c r="O49" s="1">
        <f t="shared" si="4"/>
        <v>2.123333333333325E-6</v>
      </c>
      <c r="P49" s="1">
        <f t="shared" si="5"/>
        <v>8.4129529760826262E-4</v>
      </c>
      <c r="Q49" s="1">
        <f t="shared" si="6"/>
        <v>6.8683333357175191E-2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1" t="s">
        <v>28</v>
      </c>
      <c r="E50" s="1">
        <v>452</v>
      </c>
      <c r="F50" s="1">
        <v>9</v>
      </c>
      <c r="G50" s="1">
        <v>3</v>
      </c>
      <c r="H50" s="1">
        <v>360</v>
      </c>
      <c r="I50" s="1">
        <f>'[1]Magellan Sheet 1 (8)'!K6</f>
        <v>6.9000000000000006E-2</v>
      </c>
      <c r="J50" s="1">
        <f>'[1]Magellan Sheet 1 (8)'!L6</f>
        <v>6.7900000000000002E-2</v>
      </c>
      <c r="K50" s="1">
        <f>'[1]Magellan Sheet 1 (8)'!M6</f>
        <v>6.7699999999999996E-2</v>
      </c>
      <c r="L50" s="1">
        <f t="shared" si="1"/>
        <v>6.8199999999999997E-2</v>
      </c>
      <c r="M50" s="1">
        <f t="shared" si="2"/>
        <v>7.0000000000000422E-4</v>
      </c>
      <c r="N50" s="1">
        <f t="shared" si="3"/>
        <v>1.026392961876839</v>
      </c>
      <c r="O50" s="1">
        <f t="shared" si="4"/>
        <v>4.900000000000059E-7</v>
      </c>
      <c r="P50" s="1">
        <f t="shared" si="5"/>
        <v>4.0414518843274051E-4</v>
      </c>
      <c r="Q50" s="1">
        <f t="shared" si="6"/>
        <v>3.2550000023841855E-2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1" t="s">
        <v>28</v>
      </c>
      <c r="E51" s="1">
        <v>452</v>
      </c>
      <c r="F51" s="1">
        <v>9</v>
      </c>
      <c r="G51" s="1">
        <v>3</v>
      </c>
      <c r="H51" s="1">
        <v>360</v>
      </c>
      <c r="I51" s="1">
        <f>'[1]Magellan Sheet 1 (8)'!K7</f>
        <v>0.1191</v>
      </c>
      <c r="J51" s="1">
        <f>'[1]Magellan Sheet 1 (8)'!L7</f>
        <v>0.1171</v>
      </c>
      <c r="K51" s="1">
        <f>'[1]Magellan Sheet 1 (8)'!M7</f>
        <v>0.1166</v>
      </c>
      <c r="L51" s="1">
        <f t="shared" si="1"/>
        <v>0.1176</v>
      </c>
      <c r="M51" s="1">
        <f t="shared" si="2"/>
        <v>1.3228756555322965E-3</v>
      </c>
      <c r="N51" s="1">
        <f t="shared" si="3"/>
        <v>1.1248942649084155</v>
      </c>
      <c r="O51" s="1">
        <f t="shared" si="4"/>
        <v>1.7500000000000032E-6</v>
      </c>
      <c r="P51" s="1">
        <f t="shared" si="5"/>
        <v>7.6376261582597406E-4</v>
      </c>
      <c r="Q51" s="1">
        <f t="shared" si="6"/>
        <v>8.1950000023841854E-2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1" t="s">
        <v>28</v>
      </c>
      <c r="E52" s="1">
        <v>452</v>
      </c>
      <c r="F52" s="1">
        <v>9</v>
      </c>
      <c r="G52" s="1">
        <v>3</v>
      </c>
      <c r="H52" s="1">
        <v>360</v>
      </c>
      <c r="I52" s="1">
        <f>'[1]Magellan Sheet 1 (8)'!K8</f>
        <v>9.4200000000000006E-2</v>
      </c>
      <c r="J52" s="1">
        <f>'[1]Magellan Sheet 1 (8)'!L8</f>
        <v>9.8000000000000004E-2</v>
      </c>
      <c r="K52" s="1">
        <f>'[1]Magellan Sheet 1 (8)'!M8</f>
        <v>9.7299999999999998E-2</v>
      </c>
      <c r="L52" s="1">
        <f t="shared" si="1"/>
        <v>9.6499999999999989E-2</v>
      </c>
      <c r="M52" s="1">
        <f t="shared" si="2"/>
        <v>2.022374841615666E-3</v>
      </c>
      <c r="N52" s="1">
        <f t="shared" si="3"/>
        <v>2.0957252244721931</v>
      </c>
      <c r="O52" s="1">
        <f t="shared" si="4"/>
        <v>4.0899999999999896E-6</v>
      </c>
      <c r="P52" s="1">
        <f t="shared" si="5"/>
        <v>1.1676186592091316E-3</v>
      </c>
      <c r="Q52" s="1">
        <f t="shared" si="6"/>
        <v>6.0850000023841846E-2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1" t="s">
        <v>28</v>
      </c>
      <c r="E53" s="1">
        <v>452</v>
      </c>
      <c r="F53" s="1">
        <v>9</v>
      </c>
      <c r="G53" s="1">
        <v>3</v>
      </c>
      <c r="H53" s="1">
        <v>360</v>
      </c>
      <c r="I53" s="1">
        <f>'[1]Magellan Sheet 1 (8)'!$E$9</f>
        <v>7.2800000000000004E-2</v>
      </c>
      <c r="J53" s="1">
        <f>'[1]Magellan Sheet 1 (8)'!$F$9</f>
        <v>6.1400000000000003E-2</v>
      </c>
      <c r="K53" s="1">
        <f>'[1]Magellan Sheet 1 (8)'!$H$9</f>
        <v>6.0900000000000003E-2</v>
      </c>
      <c r="L53" s="1">
        <f t="shared" si="1"/>
        <v>6.5033333333333346E-2</v>
      </c>
      <c r="M53" s="1">
        <f t="shared" si="2"/>
        <v>6.7307750915725408E-3</v>
      </c>
      <c r="N53" s="1">
        <f t="shared" si="3"/>
        <v>10.349731048035684</v>
      </c>
      <c r="O53" s="1">
        <f t="shared" si="4"/>
        <v>4.5303333333333344E-5</v>
      </c>
      <c r="P53" s="1">
        <f t="shared" si="5"/>
        <v>3.8860148109742345E-3</v>
      </c>
      <c r="Q53" s="1">
        <f t="shared" si="6"/>
        <v>2.9383333357175204E-2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1" t="s">
        <v>28</v>
      </c>
      <c r="E54" s="1">
        <v>452</v>
      </c>
      <c r="F54" s="1">
        <v>9</v>
      </c>
      <c r="G54" s="1">
        <v>3</v>
      </c>
      <c r="H54" s="1">
        <v>360</v>
      </c>
      <c r="I54" s="1">
        <f>'[1]Magellan Sheet 1 (8)'!$I$9</f>
        <v>9.6600000000000005E-2</v>
      </c>
      <c r="J54" s="1">
        <f>'[1]Magellan Sheet 1 (8)'!$J$9</f>
        <v>0.10050000000000001</v>
      </c>
      <c r="K54" s="1">
        <f>'[1]Magellan Sheet 1 (8)'!$K$9</f>
        <v>9.7600000000000006E-2</v>
      </c>
      <c r="L54" s="1">
        <f t="shared" si="1"/>
        <v>9.8233333333333339E-2</v>
      </c>
      <c r="M54" s="1">
        <f t="shared" si="2"/>
        <v>2.0256686138984663E-3</v>
      </c>
      <c r="N54" s="1">
        <f t="shared" si="3"/>
        <v>2.0620990300968436</v>
      </c>
      <c r="O54" s="1">
        <f t="shared" si="4"/>
        <v>4.1033333333333344E-6</v>
      </c>
      <c r="P54" s="1">
        <f t="shared" si="5"/>
        <v>1.1695203195232558E-3</v>
      </c>
      <c r="Q54" s="1">
        <f t="shared" si="6"/>
        <v>6.2583333357175197E-2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5" t="s">
        <v>28</v>
      </c>
      <c r="E55" s="15">
        <v>452</v>
      </c>
      <c r="F55" s="15">
        <v>9</v>
      </c>
      <c r="G55" s="15">
        <v>3</v>
      </c>
      <c r="H55" s="15">
        <v>360</v>
      </c>
      <c r="I55" s="15">
        <f>'[1]Magellan Sheet 1 (8)'!$L$9</f>
        <v>0.1232</v>
      </c>
      <c r="J55" s="15">
        <f>'[1]Magellan Sheet 1 (8)'!$M$9</f>
        <v>8.6199999999999999E-2</v>
      </c>
      <c r="K55" s="15">
        <f>'[1]Magellan Sheet 1 (8)'!$G$9</f>
        <v>9.0399999999999994E-2</v>
      </c>
      <c r="L55" s="15">
        <f t="shared" si="1"/>
        <v>9.9933333333333332E-2</v>
      </c>
      <c r="M55" s="15">
        <f t="shared" si="2"/>
        <v>2.0258660699397919E-2</v>
      </c>
      <c r="N55" s="15">
        <f t="shared" si="3"/>
        <v>20.272175483053289</v>
      </c>
      <c r="O55" s="15">
        <f t="shared" si="4"/>
        <v>4.1041333333332979E-4</v>
      </c>
      <c r="P55" s="15">
        <f t="shared" si="5"/>
        <v>1.1696343208218682E-2</v>
      </c>
      <c r="Q55" s="15">
        <f t="shared" si="6"/>
        <v>6.428333335717519E-2</v>
      </c>
      <c r="R55" s="16" t="s">
        <v>31</v>
      </c>
    </row>
  </sheetData>
  <conditionalFormatting sqref="Q2:Q19">
    <cfRule type="cellIs" dxfId="30" priority="5" operator="lessThan">
      <formula>$AF$2</formula>
    </cfRule>
    <cfRule type="cellIs" dxfId="29" priority="9" operator="lessThan">
      <formula>$AF$2</formula>
    </cfRule>
  </conditionalFormatting>
  <conditionalFormatting sqref="X2:X7">
    <cfRule type="cellIs" dxfId="28" priority="6" operator="lessThan">
      <formula>$AF$2</formula>
    </cfRule>
    <cfRule type="cellIs" dxfId="27" priority="8" operator="lessThan">
      <formula>$AF$2</formula>
    </cfRule>
  </conditionalFormatting>
  <conditionalFormatting sqref="X15:X20">
    <cfRule type="cellIs" dxfId="26" priority="3" operator="lessThan">
      <formula>$AF$2</formula>
    </cfRule>
  </conditionalFormatting>
  <conditionalFormatting sqref="X15:X23 Q20:Q24">
    <cfRule type="cellIs" dxfId="25" priority="2" operator="lessThan">
      <formula>$AF$15</formula>
    </cfRule>
  </conditionalFormatting>
  <conditionalFormatting sqref="X26:X28 Q25:Q55">
    <cfRule type="cellIs" dxfId="24" priority="1" operator="lessThan">
      <formula>$AF$26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3AA1-A3FE-4C12-B0C3-01FF72BC3A60}">
  <dimension ref="A1:AG55"/>
  <sheetViews>
    <sheetView topLeftCell="A4" zoomScale="70" zoomScaleNormal="70" workbookViewId="0">
      <selection activeCell="A21" sqref="A21:XFD21"/>
    </sheetView>
  </sheetViews>
  <sheetFormatPr defaultRowHeight="15" x14ac:dyDescent="0.25"/>
  <cols>
    <col min="15" max="15" width="14.85546875" bestFit="1" customWidth="1"/>
    <col min="29" max="29" width="14.85546875" bestFit="1" customWidth="1"/>
  </cols>
  <sheetData>
    <row r="1" spans="1:3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T1" s="6" t="s">
        <v>18</v>
      </c>
      <c r="U1" s="2" t="s">
        <v>3</v>
      </c>
      <c r="V1" s="2" t="s">
        <v>4</v>
      </c>
      <c r="W1" s="2" t="s">
        <v>5</v>
      </c>
      <c r="X1" s="2" t="s">
        <v>19</v>
      </c>
      <c r="Y1" s="2" t="s">
        <v>17</v>
      </c>
      <c r="Z1" s="2" t="s">
        <v>11</v>
      </c>
      <c r="AA1" s="2" t="s">
        <v>12</v>
      </c>
      <c r="AB1" s="2" t="s">
        <v>13</v>
      </c>
      <c r="AC1" s="2" t="s">
        <v>14</v>
      </c>
      <c r="AD1" s="2" t="s">
        <v>20</v>
      </c>
      <c r="AE1" s="2" t="s">
        <v>15</v>
      </c>
      <c r="AF1" s="2" t="s">
        <v>21</v>
      </c>
      <c r="AG1" s="2" t="s">
        <v>22</v>
      </c>
    </row>
    <row r="2" spans="1:33" x14ac:dyDescent="0.25">
      <c r="A2" s="9">
        <v>20</v>
      </c>
      <c r="B2" s="10">
        <v>100</v>
      </c>
      <c r="C2" s="10" t="s">
        <v>23</v>
      </c>
      <c r="D2" s="10" t="s">
        <v>24</v>
      </c>
      <c r="E2" s="10">
        <v>465</v>
      </c>
      <c r="F2" s="10">
        <v>9</v>
      </c>
      <c r="G2" s="10">
        <v>3</v>
      </c>
      <c r="H2" s="10">
        <v>360</v>
      </c>
      <c r="I2" s="23">
        <v>0.31799998879432678</v>
      </c>
      <c r="J2" s="23">
        <v>0.31619998812675476</v>
      </c>
      <c r="K2" s="23">
        <v>0.32039999961853027</v>
      </c>
      <c r="L2" s="10">
        <f>AVERAGE(I2:K2)</f>
        <v>0.31819999217987061</v>
      </c>
      <c r="M2" s="10">
        <f>STDEV(I2:K2)</f>
        <v>2.1071367180212431E-3</v>
      </c>
      <c r="N2" s="10">
        <f>M2/L2 * 100</f>
        <v>0.66220514450237034</v>
      </c>
      <c r="O2" s="10">
        <f>VAR(I2:K2)</f>
        <v>4.4400251484333353E-6</v>
      </c>
      <c r="P2" s="10">
        <f>M2/SQRT(3)</f>
        <v>1.2165559513689092E-3</v>
      </c>
      <c r="Q2" s="10">
        <f t="shared" ref="Q2:Q19" si="0">L2-$Z$2</f>
        <v>0.28291665824751061</v>
      </c>
      <c r="R2" s="11"/>
      <c r="U2" s="1" t="s">
        <v>24</v>
      </c>
      <c r="V2" s="1">
        <v>465</v>
      </c>
      <c r="W2" s="1">
        <v>9</v>
      </c>
      <c r="X2">
        <v>3.3500000834465027E-2</v>
      </c>
      <c r="Y2" s="1"/>
      <c r="Z2" s="4">
        <f>AVERAGE(X2:X7)</f>
        <v>3.5283333932360016E-2</v>
      </c>
      <c r="AA2" s="1">
        <f>STDEV(X2:X7)</f>
        <v>4.5185907761937406E-3</v>
      </c>
      <c r="AB2" s="1">
        <f>AA2/Z2 * 100</f>
        <v>12.806586772259429</v>
      </c>
      <c r="AC2" s="1">
        <f>VAR(X2:X7)</f>
        <v>2.0417662602703148E-5</v>
      </c>
      <c r="AD2" s="1">
        <f>COUNT(X2:X7)</f>
        <v>6</v>
      </c>
      <c r="AE2" s="1">
        <f>AA2/SQRT(AD2)</f>
        <v>1.8447069596868747E-3</v>
      </c>
      <c r="AF2" s="1">
        <f>$Z$2+3*$AA$2</f>
        <v>4.8839106260941234E-2</v>
      </c>
      <c r="AG2" s="1">
        <f>$Z$2+10*$AA$2</f>
        <v>8.0469241694297422E-2</v>
      </c>
    </row>
    <row r="3" spans="1:33" x14ac:dyDescent="0.25">
      <c r="A3" s="12">
        <v>20</v>
      </c>
      <c r="B3" s="1">
        <v>60</v>
      </c>
      <c r="C3" s="1" t="s">
        <v>23</v>
      </c>
      <c r="D3" s="1" t="s">
        <v>24</v>
      </c>
      <c r="E3" s="1">
        <v>465</v>
      </c>
      <c r="F3" s="1">
        <v>9</v>
      </c>
      <c r="G3" s="1">
        <v>3</v>
      </c>
      <c r="H3" s="1">
        <v>360</v>
      </c>
      <c r="I3">
        <v>0.42429998517036438</v>
      </c>
      <c r="J3">
        <v>0.43230000138282776</v>
      </c>
      <c r="K3">
        <v>0.44409999251365662</v>
      </c>
      <c r="L3" s="1">
        <f t="shared" ref="L3:L55" si="1">AVERAGE(I3:K3)</f>
        <v>0.43356665968894958</v>
      </c>
      <c r="M3" s="1">
        <f t="shared" ref="M3:M55" si="2">STDEV(I3:K3)</f>
        <v>9.9605918572621566E-3</v>
      </c>
      <c r="N3" s="1">
        <f t="shared" ref="N3:N55" si="3">M3/L3 * 100</f>
        <v>2.2973611172981125</v>
      </c>
      <c r="O3" s="1">
        <f t="shared" ref="O3:O55" si="4">VAR(I3:K3)</f>
        <v>9.9213390146957181E-5</v>
      </c>
      <c r="P3" s="1">
        <f t="shared" ref="P3:P55" si="5">M3/SQRT(3)</f>
        <v>5.750750390078301E-3</v>
      </c>
      <c r="Q3" s="1">
        <f t="shared" si="0"/>
        <v>0.39828332575658959</v>
      </c>
      <c r="R3" s="13"/>
      <c r="U3" s="1" t="s">
        <v>24</v>
      </c>
      <c r="V3" s="1">
        <v>465</v>
      </c>
      <c r="W3" s="1">
        <v>9</v>
      </c>
      <c r="X3">
        <v>3.1300000846385956E-2</v>
      </c>
      <c r="Y3" s="1"/>
    </row>
    <row r="4" spans="1:33" x14ac:dyDescent="0.25">
      <c r="A4" s="12">
        <v>20</v>
      </c>
      <c r="B4" s="1">
        <v>50</v>
      </c>
      <c r="C4" s="1" t="s">
        <v>23</v>
      </c>
      <c r="D4" s="1" t="s">
        <v>24</v>
      </c>
      <c r="E4" s="1">
        <v>465</v>
      </c>
      <c r="F4" s="1">
        <v>9</v>
      </c>
      <c r="G4" s="1">
        <v>3</v>
      </c>
      <c r="H4" s="1">
        <v>360</v>
      </c>
      <c r="I4">
        <v>0.2159000039100647</v>
      </c>
      <c r="J4">
        <v>0.2159000039100647</v>
      </c>
      <c r="K4">
        <v>0.21420000493526459</v>
      </c>
      <c r="L4" s="1">
        <f t="shared" si="1"/>
        <v>0.21533333758513132</v>
      </c>
      <c r="M4" s="1">
        <f t="shared" si="2"/>
        <v>9.8149486572293135E-4</v>
      </c>
      <c r="N4" s="1">
        <f t="shared" si="3"/>
        <v>0.45580256022126653</v>
      </c>
      <c r="O4" s="1">
        <f t="shared" si="4"/>
        <v>9.63332171440475E-7</v>
      </c>
      <c r="P4" s="1">
        <f t="shared" si="5"/>
        <v>5.6666632493336999E-4</v>
      </c>
      <c r="Q4" s="1">
        <f t="shared" si="0"/>
        <v>0.1800500036527713</v>
      </c>
      <c r="R4" s="13"/>
      <c r="U4" s="1" t="s">
        <v>24</v>
      </c>
      <c r="V4" s="1">
        <v>465</v>
      </c>
      <c r="W4" s="1">
        <v>9</v>
      </c>
      <c r="X4">
        <v>3.3100001513957977E-2</v>
      </c>
      <c r="Y4" s="1"/>
    </row>
    <row r="5" spans="1:33" x14ac:dyDescent="0.25">
      <c r="A5" s="12">
        <v>20</v>
      </c>
      <c r="B5" s="1">
        <v>30</v>
      </c>
      <c r="C5" s="1" t="s">
        <v>23</v>
      </c>
      <c r="D5" s="1" t="s">
        <v>24</v>
      </c>
      <c r="E5" s="1">
        <v>465</v>
      </c>
      <c r="F5" s="1">
        <v>9</v>
      </c>
      <c r="G5" s="1">
        <v>3</v>
      </c>
      <c r="H5" s="1">
        <v>360</v>
      </c>
      <c r="I5">
        <v>0.11289999634027481</v>
      </c>
      <c r="J5">
        <v>0.10840000212192535</v>
      </c>
      <c r="K5">
        <v>0.10949999839067459</v>
      </c>
      <c r="L5" s="1">
        <f t="shared" si="1"/>
        <v>0.11026666561762492</v>
      </c>
      <c r="M5" s="1">
        <f t="shared" si="2"/>
        <v>2.3459158060242513E-3</v>
      </c>
      <c r="N5" s="1">
        <f t="shared" si="3"/>
        <v>2.1274931937810249</v>
      </c>
      <c r="O5" s="1">
        <f t="shared" si="4"/>
        <v>5.5033209689544132E-6</v>
      </c>
      <c r="P5" s="1">
        <f t="shared" si="5"/>
        <v>1.3544151221042994E-3</v>
      </c>
      <c r="Q5" s="1">
        <f t="shared" si="0"/>
        <v>7.4983331685264915E-2</v>
      </c>
      <c r="R5" s="13"/>
      <c r="U5" s="1" t="s">
        <v>24</v>
      </c>
      <c r="V5" s="1">
        <v>465</v>
      </c>
      <c r="W5" s="1">
        <v>9</v>
      </c>
      <c r="X5">
        <v>3.3900000154972076E-2</v>
      </c>
      <c r="Y5" s="1"/>
    </row>
    <row r="6" spans="1:33" x14ac:dyDescent="0.25">
      <c r="A6" s="12">
        <v>20</v>
      </c>
      <c r="B6" s="1">
        <v>20</v>
      </c>
      <c r="C6" s="1" t="s">
        <v>23</v>
      </c>
      <c r="D6" s="1" t="s">
        <v>24</v>
      </c>
      <c r="E6" s="1">
        <v>465</v>
      </c>
      <c r="F6" s="1">
        <v>9</v>
      </c>
      <c r="G6" s="1">
        <v>3</v>
      </c>
      <c r="H6" s="1">
        <v>360</v>
      </c>
      <c r="I6">
        <v>0.10840000212192535</v>
      </c>
      <c r="J6">
        <v>0.11100000143051147</v>
      </c>
      <c r="K6">
        <v>0.11089999973773956</v>
      </c>
      <c r="L6" s="1">
        <f t="shared" si="1"/>
        <v>0.11010000109672546</v>
      </c>
      <c r="M6" s="1">
        <f t="shared" si="2"/>
        <v>1.4730911276565277E-3</v>
      </c>
      <c r="N6" s="1">
        <f t="shared" si="3"/>
        <v>1.3379574141533224</v>
      </c>
      <c r="O6" s="1">
        <f t="shared" si="4"/>
        <v>2.1699974703803804E-6</v>
      </c>
      <c r="P6" s="1">
        <f t="shared" si="5"/>
        <v>8.5048955909334568E-4</v>
      </c>
      <c r="Q6" s="1">
        <f t="shared" si="0"/>
        <v>7.4816667164365441E-2</v>
      </c>
      <c r="R6" s="13"/>
      <c r="U6" s="1" t="s">
        <v>24</v>
      </c>
      <c r="V6" s="1">
        <v>465</v>
      </c>
      <c r="W6" s="1">
        <v>9</v>
      </c>
      <c r="X6">
        <v>3.5900000482797623E-2</v>
      </c>
      <c r="Y6" s="1"/>
    </row>
    <row r="7" spans="1:33" x14ac:dyDescent="0.25">
      <c r="A7" s="12">
        <v>20</v>
      </c>
      <c r="B7" s="1">
        <v>90</v>
      </c>
      <c r="C7" s="1" t="s">
        <v>23</v>
      </c>
      <c r="D7" s="1" t="s">
        <v>24</v>
      </c>
      <c r="E7" s="1">
        <v>465</v>
      </c>
      <c r="F7" s="1">
        <v>9</v>
      </c>
      <c r="G7" s="1">
        <v>3</v>
      </c>
      <c r="H7" s="1">
        <v>360</v>
      </c>
      <c r="I7">
        <v>0.18080000579357147</v>
      </c>
      <c r="J7">
        <v>0.18529999256134033</v>
      </c>
      <c r="K7">
        <v>0.15899999439716339</v>
      </c>
      <c r="L7" s="1">
        <f t="shared" si="1"/>
        <v>0.1750333309173584</v>
      </c>
      <c r="M7" s="1">
        <f t="shared" si="2"/>
        <v>1.4066391868737623E-2</v>
      </c>
      <c r="N7" s="1">
        <f t="shared" si="3"/>
        <v>8.0364075773539607</v>
      </c>
      <c r="O7" s="1">
        <f t="shared" si="4"/>
        <v>1.9786338020488792E-4</v>
      </c>
      <c r="P7" s="1">
        <f t="shared" si="5"/>
        <v>8.1212351319424302E-3</v>
      </c>
      <c r="Q7" s="1">
        <f t="shared" si="0"/>
        <v>0.13974999698499838</v>
      </c>
      <c r="R7" s="13" t="s">
        <v>25</v>
      </c>
      <c r="U7" s="1" t="s">
        <v>24</v>
      </c>
      <c r="V7" s="1">
        <v>465</v>
      </c>
      <c r="W7" s="1">
        <v>9</v>
      </c>
      <c r="X7">
        <v>4.3999999761581421E-2</v>
      </c>
      <c r="Y7" s="1" t="s">
        <v>26</v>
      </c>
    </row>
    <row r="8" spans="1:33" x14ac:dyDescent="0.25">
      <c r="A8" s="12">
        <v>20</v>
      </c>
      <c r="B8" s="1">
        <v>40</v>
      </c>
      <c r="C8" s="1" t="s">
        <v>23</v>
      </c>
      <c r="D8" s="1" t="s">
        <v>24</v>
      </c>
      <c r="E8" s="1">
        <v>465</v>
      </c>
      <c r="F8" s="1">
        <v>9</v>
      </c>
      <c r="G8" s="1">
        <v>3</v>
      </c>
      <c r="H8" s="1">
        <v>360</v>
      </c>
      <c r="I8">
        <v>0.12939999997615814</v>
      </c>
      <c r="J8">
        <v>0.13089999556541443</v>
      </c>
      <c r="K8">
        <v>0.13009999692440033</v>
      </c>
      <c r="L8" s="1">
        <f t="shared" si="1"/>
        <v>0.13013333082199097</v>
      </c>
      <c r="M8" s="1">
        <f t="shared" si="2"/>
        <v>7.5055316500133155E-4</v>
      </c>
      <c r="N8" s="1">
        <f t="shared" si="3"/>
        <v>0.57675705390804999</v>
      </c>
      <c r="O8" s="1">
        <f t="shared" si="4"/>
        <v>5.6333005349351595E-7</v>
      </c>
      <c r="P8" s="1">
        <f t="shared" si="5"/>
        <v>4.3333207185464439E-4</v>
      </c>
      <c r="Q8" s="1">
        <f t="shared" si="0"/>
        <v>9.4849996889630944E-2</v>
      </c>
      <c r="R8" s="13"/>
    </row>
    <row r="9" spans="1:33" x14ac:dyDescent="0.25">
      <c r="A9" s="12">
        <v>20</v>
      </c>
      <c r="B9" s="1">
        <v>10</v>
      </c>
      <c r="C9" s="1" t="s">
        <v>23</v>
      </c>
      <c r="D9" s="1" t="s">
        <v>24</v>
      </c>
      <c r="E9" s="1">
        <v>465</v>
      </c>
      <c r="F9" s="1">
        <v>9</v>
      </c>
      <c r="G9" s="1">
        <v>3</v>
      </c>
      <c r="H9" s="1">
        <v>360</v>
      </c>
      <c r="I9">
        <v>0.18279999494552612</v>
      </c>
      <c r="J9">
        <v>0.18719999492168427</v>
      </c>
      <c r="K9">
        <v>0.18899999558925629</v>
      </c>
      <c r="L9" s="1">
        <f t="shared" si="1"/>
        <v>0.18633332848548889</v>
      </c>
      <c r="M9" s="1">
        <f t="shared" si="2"/>
        <v>3.1895665895673511E-3</v>
      </c>
      <c r="N9" s="1">
        <f t="shared" si="3"/>
        <v>1.7117531337480216</v>
      </c>
      <c r="O9" s="1">
        <f t="shared" si="4"/>
        <v>1.0173335029284303E-5</v>
      </c>
      <c r="P9" s="1">
        <f t="shared" si="5"/>
        <v>1.8414971290849468E-3</v>
      </c>
      <c r="Q9" s="1">
        <f t="shared" si="0"/>
        <v>0.15104999455312887</v>
      </c>
      <c r="R9" s="13"/>
    </row>
    <row r="10" spans="1:33" x14ac:dyDescent="0.25">
      <c r="A10" s="12">
        <v>20</v>
      </c>
      <c r="B10" s="1">
        <v>70</v>
      </c>
      <c r="C10" s="1" t="s">
        <v>23</v>
      </c>
      <c r="D10" s="1" t="s">
        <v>24</v>
      </c>
      <c r="E10" s="1">
        <v>465</v>
      </c>
      <c r="F10" s="1">
        <v>9</v>
      </c>
      <c r="G10" s="1">
        <v>3</v>
      </c>
      <c r="H10" s="1">
        <v>360</v>
      </c>
      <c r="I10">
        <v>0.37509998679161072</v>
      </c>
      <c r="J10">
        <v>0.36919999122619629</v>
      </c>
      <c r="K10">
        <v>0.37090000510215759</v>
      </c>
      <c r="L10" s="1">
        <f t="shared" si="1"/>
        <v>0.37173332770665485</v>
      </c>
      <c r="M10" s="1">
        <f t="shared" si="2"/>
        <v>3.0369897662573826E-3</v>
      </c>
      <c r="N10" s="1">
        <f t="shared" si="3"/>
        <v>0.81698076010390863</v>
      </c>
      <c r="O10" s="1">
        <f t="shared" si="4"/>
        <v>9.2233068403520715E-6</v>
      </c>
      <c r="P10" s="1">
        <f t="shared" si="5"/>
        <v>1.7534068590748385E-3</v>
      </c>
      <c r="Q10" s="1">
        <f t="shared" si="0"/>
        <v>0.33644999377429485</v>
      </c>
      <c r="R10" s="13"/>
    </row>
    <row r="11" spans="1:33" x14ac:dyDescent="0.25">
      <c r="A11" s="12">
        <v>20</v>
      </c>
      <c r="B11" s="1">
        <v>80</v>
      </c>
      <c r="C11" s="1" t="s">
        <v>23</v>
      </c>
      <c r="D11" s="1" t="s">
        <v>24</v>
      </c>
      <c r="E11" s="1">
        <v>465</v>
      </c>
      <c r="F11" s="1">
        <v>9</v>
      </c>
      <c r="G11" s="1">
        <v>3</v>
      </c>
      <c r="H11" s="1">
        <v>360</v>
      </c>
      <c r="I11">
        <v>0.16449999809265137</v>
      </c>
      <c r="J11">
        <v>0.1648000031709671</v>
      </c>
      <c r="K11">
        <v>0.16570000350475311</v>
      </c>
      <c r="L11" s="1">
        <f t="shared" si="1"/>
        <v>0.16500000158945718</v>
      </c>
      <c r="M11" s="1">
        <f t="shared" si="2"/>
        <v>6.2450201986644809E-4</v>
      </c>
      <c r="N11" s="1">
        <f t="shared" si="3"/>
        <v>0.37848606900034792</v>
      </c>
      <c r="O11" s="1">
        <f t="shared" si="4"/>
        <v>3.9000277281727358E-7</v>
      </c>
      <c r="P11" s="1">
        <f t="shared" si="5"/>
        <v>3.6055640927935883E-4</v>
      </c>
      <c r="Q11" s="1">
        <f t="shared" si="0"/>
        <v>0.12971666765709716</v>
      </c>
      <c r="R11" s="13"/>
    </row>
    <row r="12" spans="1:33" x14ac:dyDescent="0.25">
      <c r="A12" s="12">
        <v>20</v>
      </c>
      <c r="B12" s="1">
        <v>70</v>
      </c>
      <c r="C12" s="1" t="s">
        <v>27</v>
      </c>
      <c r="D12" s="1" t="s">
        <v>24</v>
      </c>
      <c r="E12" s="1">
        <v>465</v>
      </c>
      <c r="F12" s="1">
        <v>9</v>
      </c>
      <c r="G12" s="1">
        <v>3</v>
      </c>
      <c r="H12" s="1">
        <v>360</v>
      </c>
      <c r="I12">
        <v>0.18359999358654022</v>
      </c>
      <c r="J12">
        <v>0.1851000040769577</v>
      </c>
      <c r="K12">
        <v>0.17949999868869781</v>
      </c>
      <c r="L12" s="1">
        <f t="shared" si="1"/>
        <v>0.18273333211739859</v>
      </c>
      <c r="M12" s="1">
        <f t="shared" si="2"/>
        <v>2.8988517836733229E-3</v>
      </c>
      <c r="N12" s="1">
        <f t="shared" si="3"/>
        <v>1.5863836937045128</v>
      </c>
      <c r="O12" s="1">
        <f t="shared" si="4"/>
        <v>8.403341663706005E-6</v>
      </c>
      <c r="P12" s="1">
        <f t="shared" si="5"/>
        <v>1.6736528576446199E-3</v>
      </c>
      <c r="Q12" s="1">
        <f t="shared" si="0"/>
        <v>0.14744999818503857</v>
      </c>
      <c r="R12" s="13"/>
    </row>
    <row r="13" spans="1:33" x14ac:dyDescent="0.25">
      <c r="A13" s="12">
        <v>20</v>
      </c>
      <c r="B13" s="1">
        <v>60</v>
      </c>
      <c r="C13" s="1" t="s">
        <v>27</v>
      </c>
      <c r="D13" s="1" t="s">
        <v>24</v>
      </c>
      <c r="E13" s="1">
        <v>465</v>
      </c>
      <c r="F13" s="1">
        <v>9</v>
      </c>
      <c r="G13" s="1">
        <v>3</v>
      </c>
      <c r="H13" s="1">
        <v>360</v>
      </c>
      <c r="I13">
        <v>0.19310000538825989</v>
      </c>
      <c r="J13">
        <v>0.19169999659061432</v>
      </c>
      <c r="K13">
        <v>0.19140000641345978</v>
      </c>
      <c r="L13" s="1">
        <f t="shared" si="1"/>
        <v>0.19206666946411133</v>
      </c>
      <c r="M13" s="1">
        <f t="shared" si="2"/>
        <v>9.0737857352886147E-4</v>
      </c>
      <c r="N13" s="1">
        <f t="shared" si="3"/>
        <v>0.47242896232883858</v>
      </c>
      <c r="O13" s="1">
        <f t="shared" si="4"/>
        <v>8.2333587569927147E-7</v>
      </c>
      <c r="P13" s="1">
        <f t="shared" si="5"/>
        <v>5.2387526368378686E-4</v>
      </c>
      <c r="Q13" s="1">
        <f t="shared" si="0"/>
        <v>0.15678333553175131</v>
      </c>
      <c r="R13" s="13"/>
    </row>
    <row r="14" spans="1:33" x14ac:dyDescent="0.25">
      <c r="A14" s="12">
        <v>20</v>
      </c>
      <c r="B14" s="1">
        <v>50</v>
      </c>
      <c r="C14" s="1" t="s">
        <v>27</v>
      </c>
      <c r="D14" s="1" t="s">
        <v>24</v>
      </c>
      <c r="E14" s="1">
        <v>465</v>
      </c>
      <c r="F14" s="1">
        <v>9</v>
      </c>
      <c r="G14" s="1">
        <v>3</v>
      </c>
      <c r="H14" s="1">
        <v>360</v>
      </c>
      <c r="I14">
        <v>0.15060000121593475</v>
      </c>
      <c r="J14">
        <v>0.14990000426769257</v>
      </c>
      <c r="K14">
        <v>0.1500999927520752</v>
      </c>
      <c r="L14" s="1">
        <f t="shared" si="1"/>
        <v>0.15019999941190085</v>
      </c>
      <c r="M14" s="1">
        <f t="shared" si="2"/>
        <v>3.6055503171389153E-4</v>
      </c>
      <c r="N14" s="1">
        <f t="shared" si="3"/>
        <v>0.24004995547644692</v>
      </c>
      <c r="O14" s="1">
        <f t="shared" si="4"/>
        <v>1.2999993089420533E-7</v>
      </c>
      <c r="P14" s="1">
        <f t="shared" si="5"/>
        <v>2.0816654461768935E-4</v>
      </c>
      <c r="Q14" s="1">
        <f t="shared" si="0"/>
        <v>0.11491666547954082</v>
      </c>
      <c r="R14" s="13"/>
      <c r="T14" s="6" t="s">
        <v>18</v>
      </c>
      <c r="U14" s="2" t="s">
        <v>3</v>
      </c>
      <c r="V14" s="2" t="s">
        <v>4</v>
      </c>
      <c r="W14" s="2" t="s">
        <v>5</v>
      </c>
      <c r="X14" s="2" t="s">
        <v>19</v>
      </c>
      <c r="Y14" s="2" t="s">
        <v>17</v>
      </c>
      <c r="Z14" s="2" t="s">
        <v>11</v>
      </c>
      <c r="AA14" s="2" t="s">
        <v>12</v>
      </c>
      <c r="AB14" s="2" t="s">
        <v>13</v>
      </c>
      <c r="AC14" s="2" t="s">
        <v>14</v>
      </c>
      <c r="AD14" s="2" t="s">
        <v>20</v>
      </c>
      <c r="AE14" s="2" t="s">
        <v>15</v>
      </c>
      <c r="AF14" s="2" t="s">
        <v>21</v>
      </c>
      <c r="AG14" s="2" t="s">
        <v>22</v>
      </c>
    </row>
    <row r="15" spans="1:33" x14ac:dyDescent="0.25">
      <c r="A15" s="12">
        <v>20</v>
      </c>
      <c r="B15" s="1">
        <v>100</v>
      </c>
      <c r="C15" s="1" t="s">
        <v>27</v>
      </c>
      <c r="D15" s="1" t="s">
        <v>24</v>
      </c>
      <c r="E15" s="1">
        <v>465</v>
      </c>
      <c r="F15" s="1">
        <v>9</v>
      </c>
      <c r="G15" s="1">
        <v>3</v>
      </c>
      <c r="H15" s="1">
        <v>360</v>
      </c>
      <c r="I15">
        <v>0.32649999856948853</v>
      </c>
      <c r="J15">
        <v>0.3278999924659729</v>
      </c>
      <c r="K15">
        <v>0.32339999079704285</v>
      </c>
      <c r="L15" s="1">
        <f t="shared" si="1"/>
        <v>0.32593332727750141</v>
      </c>
      <c r="M15" s="1">
        <f t="shared" si="2"/>
        <v>2.3028983954931806E-3</v>
      </c>
      <c r="N15" s="1">
        <f t="shared" si="3"/>
        <v>0.706555053675895</v>
      </c>
      <c r="O15" s="1">
        <f t="shared" si="4"/>
        <v>5.3033410199650657E-6</v>
      </c>
      <c r="P15" s="1">
        <f t="shared" si="5"/>
        <v>1.3295790085543452E-3</v>
      </c>
      <c r="Q15" s="1">
        <f t="shared" si="0"/>
        <v>0.29064999334514141</v>
      </c>
      <c r="R15" s="13"/>
      <c r="U15" s="1" t="s">
        <v>28</v>
      </c>
      <c r="V15" s="1">
        <v>465</v>
      </c>
      <c r="W15" s="1">
        <v>9</v>
      </c>
      <c r="X15">
        <f>'[2]465'!$B$2</f>
        <v>2.8000000000000001E-2</v>
      </c>
      <c r="Y15" s="1"/>
      <c r="Z15" s="4">
        <f>AVERAGE(X15:X23)</f>
        <v>3.4933333333333337E-2</v>
      </c>
      <c r="AA15" s="1">
        <f>STDEV(X15:X23)</f>
        <v>4.7924419662631291E-3</v>
      </c>
      <c r="AB15" s="1">
        <f>AA15/Z15 * 100</f>
        <v>13.718822422508955</v>
      </c>
      <c r="AC15" s="1">
        <f>VAR(X15:X23)</f>
        <v>2.296750000000001E-5</v>
      </c>
      <c r="AD15" s="1">
        <f>COUNT(X15:X23)</f>
        <v>9</v>
      </c>
      <c r="AE15" s="1">
        <f>AA15/SQRT(AD15)</f>
        <v>1.597480655421043E-3</v>
      </c>
      <c r="AF15" s="1">
        <f>$Z$15+3*$AA$15</f>
        <v>4.9310659232122724E-2</v>
      </c>
      <c r="AG15" s="1">
        <f>$Z$15+10*$AA$15</f>
        <v>8.2857752995964623E-2</v>
      </c>
    </row>
    <row r="16" spans="1:33" x14ac:dyDescent="0.25">
      <c r="A16" s="12">
        <v>20</v>
      </c>
      <c r="B16" s="1">
        <v>10</v>
      </c>
      <c r="C16" s="1" t="s">
        <v>27</v>
      </c>
      <c r="D16" s="1" t="s">
        <v>24</v>
      </c>
      <c r="E16" s="1">
        <v>465</v>
      </c>
      <c r="F16" s="1">
        <v>9</v>
      </c>
      <c r="G16" s="1">
        <v>3</v>
      </c>
      <c r="H16" s="1">
        <v>360</v>
      </c>
      <c r="I16">
        <v>0.22529999911785101</v>
      </c>
      <c r="J16">
        <v>0.22630000114440918</v>
      </c>
      <c r="K16">
        <v>0.22290000319480896</v>
      </c>
      <c r="L16" s="1">
        <f t="shared" si="1"/>
        <v>0.22483333448568973</v>
      </c>
      <c r="M16" s="1">
        <f t="shared" si="2"/>
        <v>1.7473775846977378E-3</v>
      </c>
      <c r="N16" s="1">
        <f t="shared" si="3"/>
        <v>0.77718795066349711</v>
      </c>
      <c r="O16" s="1">
        <f t="shared" si="4"/>
        <v>3.0533284235040997E-6</v>
      </c>
      <c r="P16" s="1">
        <f t="shared" si="5"/>
        <v>1.0088489189011571E-3</v>
      </c>
      <c r="Q16" s="1">
        <f t="shared" si="0"/>
        <v>0.18955000055332971</v>
      </c>
      <c r="R16" s="13"/>
      <c r="U16" s="1" t="s">
        <v>28</v>
      </c>
      <c r="V16" s="1">
        <v>465</v>
      </c>
      <c r="W16" s="1">
        <v>9</v>
      </c>
      <c r="X16">
        <f>'[2]465'!$C$2</f>
        <v>2.87E-2</v>
      </c>
      <c r="Y16" s="1"/>
    </row>
    <row r="17" spans="1:33" x14ac:dyDescent="0.25">
      <c r="A17" s="12">
        <v>20</v>
      </c>
      <c r="B17" s="1">
        <v>30</v>
      </c>
      <c r="C17" s="1" t="s">
        <v>27</v>
      </c>
      <c r="D17" s="1" t="s">
        <v>24</v>
      </c>
      <c r="E17" s="1">
        <v>465</v>
      </c>
      <c r="F17" s="1">
        <v>9</v>
      </c>
      <c r="G17" s="1">
        <v>3</v>
      </c>
      <c r="H17" s="1">
        <v>360</v>
      </c>
      <c r="I17">
        <v>6.6100001335144043E-2</v>
      </c>
      <c r="J17">
        <v>6.1999998986721039E-2</v>
      </c>
      <c r="K17">
        <v>6.2799997627735138E-2</v>
      </c>
      <c r="L17" s="1">
        <f t="shared" si="1"/>
        <v>6.3633332649866745E-2</v>
      </c>
      <c r="M17" s="1">
        <f t="shared" si="2"/>
        <v>2.1733247016039376E-3</v>
      </c>
      <c r="N17" s="1">
        <f t="shared" si="3"/>
        <v>3.4153872052597718</v>
      </c>
      <c r="O17" s="1">
        <f t="shared" si="4"/>
        <v>4.7233402586018452E-6</v>
      </c>
      <c r="P17" s="1">
        <f t="shared" si="5"/>
        <v>1.2547696015074966E-3</v>
      </c>
      <c r="Q17" s="1">
        <f t="shared" si="0"/>
        <v>2.8349998717506729E-2</v>
      </c>
      <c r="R17" s="13"/>
      <c r="U17" s="1" t="s">
        <v>28</v>
      </c>
      <c r="V17" s="1">
        <v>465</v>
      </c>
      <c r="W17" s="1">
        <v>9</v>
      </c>
      <c r="X17">
        <f>'[2]465'!$D$2</f>
        <v>2.93E-2</v>
      </c>
      <c r="Y17" s="1"/>
    </row>
    <row r="18" spans="1:33" x14ac:dyDescent="0.25">
      <c r="A18" s="12">
        <v>20</v>
      </c>
      <c r="B18" s="1">
        <v>80</v>
      </c>
      <c r="C18" s="1" t="s">
        <v>27</v>
      </c>
      <c r="D18" s="1" t="s">
        <v>24</v>
      </c>
      <c r="E18" s="1">
        <v>465</v>
      </c>
      <c r="F18" s="1">
        <v>9</v>
      </c>
      <c r="G18" s="1">
        <v>3</v>
      </c>
      <c r="H18" s="1">
        <v>360</v>
      </c>
      <c r="I18">
        <v>8.659999817609787E-2</v>
      </c>
      <c r="J18">
        <v>8.9699998497962952E-2</v>
      </c>
      <c r="K18">
        <v>9.1600000858306885E-2</v>
      </c>
      <c r="L18" s="1">
        <f t="shared" si="1"/>
        <v>8.9299999177455902E-2</v>
      </c>
      <c r="M18" s="1">
        <f t="shared" si="2"/>
        <v>2.5238871404698175E-3</v>
      </c>
      <c r="N18" s="1">
        <f t="shared" si="3"/>
        <v>2.826301415137058</v>
      </c>
      <c r="O18" s="1">
        <f t="shared" si="4"/>
        <v>6.3700062978289118E-6</v>
      </c>
      <c r="P18" s="1">
        <f t="shared" si="5"/>
        <v>1.4571669199544841E-3</v>
      </c>
      <c r="Q18" s="1">
        <f t="shared" si="0"/>
        <v>5.4016665245095886E-2</v>
      </c>
      <c r="R18" s="13"/>
      <c r="U18" s="1" t="s">
        <v>28</v>
      </c>
      <c r="V18" s="1">
        <v>465</v>
      </c>
      <c r="W18" s="1">
        <v>9</v>
      </c>
      <c r="X18">
        <f>'[2]465'!$H$5</f>
        <v>3.9100000000000003E-2</v>
      </c>
      <c r="Y18" s="1"/>
    </row>
    <row r="19" spans="1:33" ht="15.75" thickBot="1" x14ac:dyDescent="0.3">
      <c r="A19" s="14">
        <v>20</v>
      </c>
      <c r="B19" s="15">
        <v>90</v>
      </c>
      <c r="C19" s="15" t="s">
        <v>27</v>
      </c>
      <c r="D19" s="15" t="s">
        <v>24</v>
      </c>
      <c r="E19" s="15">
        <v>465</v>
      </c>
      <c r="F19" s="15">
        <v>9</v>
      </c>
      <c r="G19" s="15">
        <v>3</v>
      </c>
      <c r="H19" s="15">
        <v>360</v>
      </c>
      <c r="I19" s="24">
        <v>0.13339999318122864</v>
      </c>
      <c r="J19" s="24">
        <v>0.13410000503063202</v>
      </c>
      <c r="K19" s="24">
        <v>0.13369999825954437</v>
      </c>
      <c r="L19" s="15">
        <f t="shared" si="1"/>
        <v>0.13373333215713501</v>
      </c>
      <c r="M19" s="15">
        <f t="shared" si="2"/>
        <v>3.5119440324800577E-4</v>
      </c>
      <c r="N19" s="15">
        <f t="shared" si="3"/>
        <v>0.26260798081016684</v>
      </c>
      <c r="O19" s="15">
        <f t="shared" si="4"/>
        <v>1.2333750887272288E-7</v>
      </c>
      <c r="P19" s="15">
        <f t="shared" si="5"/>
        <v>2.0276218325312613E-4</v>
      </c>
      <c r="Q19" s="15">
        <f t="shared" si="0"/>
        <v>9.8449998224774987E-2</v>
      </c>
      <c r="R19" s="16"/>
      <c r="U19" s="1" t="s">
        <v>28</v>
      </c>
      <c r="V19" s="1">
        <v>465</v>
      </c>
      <c r="W19" s="1">
        <v>9</v>
      </c>
      <c r="X19">
        <f>'[2]465'!$I$5</f>
        <v>3.5900000000000001E-2</v>
      </c>
      <c r="Y19" s="1"/>
    </row>
    <row r="20" spans="1:33" x14ac:dyDescent="0.25">
      <c r="A20" s="9">
        <v>10</v>
      </c>
      <c r="B20" s="10">
        <v>90</v>
      </c>
      <c r="C20" s="10" t="s">
        <v>23</v>
      </c>
      <c r="D20" s="10" t="s">
        <v>28</v>
      </c>
      <c r="E20" s="10">
        <v>465</v>
      </c>
      <c r="F20" s="10">
        <v>9</v>
      </c>
      <c r="G20" s="10"/>
      <c r="H20" s="10">
        <v>340</v>
      </c>
      <c r="I20" s="10">
        <f>'[2]465'!E4</f>
        <v>5.9299999999999999E-2</v>
      </c>
      <c r="J20" s="10">
        <f>'[2]465'!F4</f>
        <v>3.7600000000000001E-2</v>
      </c>
      <c r="K20" s="10">
        <f>'[2]465'!G4</f>
        <v>3.7999999999999999E-2</v>
      </c>
      <c r="L20" s="10">
        <f t="shared" si="1"/>
        <v>4.4966666666666662E-2</v>
      </c>
      <c r="M20" s="10">
        <f t="shared" si="2"/>
        <v>1.2414641893076639E-2</v>
      </c>
      <c r="N20" s="10">
        <f t="shared" si="3"/>
        <v>27.608543868962137</v>
      </c>
      <c r="O20" s="10">
        <f t="shared" si="4"/>
        <v>1.5412333333333353E-4</v>
      </c>
      <c r="P20" s="10">
        <f t="shared" si="5"/>
        <v>7.1675968388606034E-3</v>
      </c>
      <c r="Q20" s="10">
        <f t="shared" ref="Q20:Q55" si="6">L20-$Z$2</f>
        <v>9.6833327343066461E-3</v>
      </c>
      <c r="R20" s="11"/>
      <c r="U20" s="1" t="s">
        <v>28</v>
      </c>
      <c r="V20" s="1">
        <v>465</v>
      </c>
      <c r="W20" s="1">
        <v>9</v>
      </c>
      <c r="X20">
        <f>'[2]465'!$J$5</f>
        <v>3.8199999999999998E-2</v>
      </c>
      <c r="Y20" s="1"/>
    </row>
    <row r="21" spans="1:33" x14ac:dyDescent="0.25">
      <c r="A21" s="12">
        <v>10</v>
      </c>
      <c r="B21" s="1">
        <v>20</v>
      </c>
      <c r="C21" s="1" t="s">
        <v>27</v>
      </c>
      <c r="D21" s="1" t="s">
        <v>28</v>
      </c>
      <c r="E21" s="1">
        <v>465</v>
      </c>
      <c r="F21" s="1">
        <v>9</v>
      </c>
      <c r="G21" s="1"/>
      <c r="H21" s="1">
        <v>340</v>
      </c>
      <c r="I21" s="1">
        <f>'[2]465'!E5</f>
        <v>8.3900000000000002E-2</v>
      </c>
      <c r="J21" s="1">
        <f>'[2]465'!F5</f>
        <v>7.2499999999999995E-2</v>
      </c>
      <c r="K21" s="1">
        <f>'[2]465'!G5</f>
        <v>8.1600000000000006E-2</v>
      </c>
      <c r="L21" s="1">
        <f t="shared" si="1"/>
        <v>7.9333333333333325E-2</v>
      </c>
      <c r="M21" s="1">
        <f t="shared" si="2"/>
        <v>6.0285432181691615E-3</v>
      </c>
      <c r="N21" s="1">
        <f t="shared" si="3"/>
        <v>7.5990040565157502</v>
      </c>
      <c r="O21" s="1">
        <f t="shared" si="4"/>
        <v>3.6343333333333389E-5</v>
      </c>
      <c r="P21" s="1">
        <f t="shared" si="5"/>
        <v>3.4805810498312584E-3</v>
      </c>
      <c r="Q21" s="1">
        <f t="shared" si="6"/>
        <v>4.404999940097331E-2</v>
      </c>
      <c r="R21" s="13" t="s">
        <v>29</v>
      </c>
      <c r="U21" s="1" t="s">
        <v>28</v>
      </c>
      <c r="V21" s="1">
        <v>465</v>
      </c>
      <c r="W21" s="1">
        <v>9</v>
      </c>
      <c r="X21">
        <f>'[2]465'!$K$5</f>
        <v>3.8300000000000001E-2</v>
      </c>
      <c r="Y21" s="1"/>
    </row>
    <row r="22" spans="1:33" x14ac:dyDescent="0.25">
      <c r="A22" s="12">
        <v>10</v>
      </c>
      <c r="B22" s="1">
        <v>20</v>
      </c>
      <c r="C22" s="1" t="s">
        <v>23</v>
      </c>
      <c r="D22" s="1" t="s">
        <v>28</v>
      </c>
      <c r="E22" s="1">
        <v>465</v>
      </c>
      <c r="F22" s="1">
        <v>9</v>
      </c>
      <c r="G22" s="1"/>
      <c r="H22" s="1">
        <v>340</v>
      </c>
      <c r="I22" s="1">
        <f>'[2]465'!H4</f>
        <v>5.1499999999999997E-2</v>
      </c>
      <c r="J22" s="1">
        <f>'[2]465'!I4</f>
        <v>5.0299999999999997E-2</v>
      </c>
      <c r="K22" s="1">
        <f>'[2]465'!J4</f>
        <v>5.1400000000000001E-2</v>
      </c>
      <c r="L22" s="1">
        <f t="shared" si="1"/>
        <v>5.106666666666667E-2</v>
      </c>
      <c r="M22" s="1">
        <f t="shared" si="2"/>
        <v>6.658328118479401E-4</v>
      </c>
      <c r="N22" s="1">
        <f t="shared" si="3"/>
        <v>1.3038501537492297</v>
      </c>
      <c r="O22" s="1">
        <f t="shared" si="4"/>
        <v>4.4333333333333447E-7</v>
      </c>
      <c r="P22" s="1">
        <f t="shared" si="5"/>
        <v>3.8441875315569366E-4</v>
      </c>
      <c r="Q22" s="1">
        <f t="shared" si="6"/>
        <v>1.5783332734306654E-2</v>
      </c>
      <c r="R22" s="13"/>
      <c r="U22" s="1" t="s">
        <v>28</v>
      </c>
      <c r="V22" s="1">
        <v>465</v>
      </c>
      <c r="W22" s="1">
        <v>9</v>
      </c>
      <c r="X22">
        <f>'[2]465'!$L$5</f>
        <v>3.8300000000000001E-2</v>
      </c>
      <c r="Y22" s="1"/>
    </row>
    <row r="23" spans="1:33" x14ac:dyDescent="0.25">
      <c r="A23" s="12">
        <v>10</v>
      </c>
      <c r="B23" s="1">
        <v>90</v>
      </c>
      <c r="C23" s="1" t="s">
        <v>27</v>
      </c>
      <c r="D23" s="1" t="s">
        <v>28</v>
      </c>
      <c r="E23" s="1">
        <v>465</v>
      </c>
      <c r="F23" s="1">
        <v>9</v>
      </c>
      <c r="G23" s="1"/>
      <c r="H23" s="1">
        <v>340</v>
      </c>
      <c r="I23" s="1">
        <f>'[2]465'!K4</f>
        <v>4.02E-2</v>
      </c>
      <c r="J23" s="1">
        <f>'[2]465'!L4</f>
        <v>3.9800000000000002E-2</v>
      </c>
      <c r="K23" s="1">
        <f>'[2]465'!M4</f>
        <v>3.9399999999999998E-2</v>
      </c>
      <c r="L23" s="1">
        <f t="shared" si="1"/>
        <v>3.9800000000000002E-2</v>
      </c>
      <c r="M23" s="1">
        <f t="shared" si="2"/>
        <v>4.0000000000000105E-4</v>
      </c>
      <c r="N23" s="1">
        <f t="shared" si="3"/>
        <v>1.0050251256281433</v>
      </c>
      <c r="O23" s="1">
        <f t="shared" si="4"/>
        <v>1.6000000000000085E-7</v>
      </c>
      <c r="P23" s="1">
        <f t="shared" si="5"/>
        <v>2.3094010767585094E-4</v>
      </c>
      <c r="Q23" s="1">
        <f t="shared" si="6"/>
        <v>4.5166660676399864E-3</v>
      </c>
      <c r="R23" s="13"/>
      <c r="U23" s="1" t="s">
        <v>28</v>
      </c>
      <c r="V23" s="1">
        <v>465</v>
      </c>
      <c r="W23" s="1">
        <v>9</v>
      </c>
      <c r="X23">
        <f>'[2]465'!$M$5</f>
        <v>3.8600000000000002E-2</v>
      </c>
      <c r="Y23" s="1"/>
    </row>
    <row r="24" spans="1:33" ht="15.75" thickBot="1" x14ac:dyDescent="0.3">
      <c r="A24" s="21">
        <v>0</v>
      </c>
      <c r="B24" s="3">
        <v>100</v>
      </c>
      <c r="C24" s="3" t="s">
        <v>27</v>
      </c>
      <c r="D24" s="3" t="s">
        <v>28</v>
      </c>
      <c r="E24" s="3">
        <v>465</v>
      </c>
      <c r="F24" s="3">
        <v>9</v>
      </c>
      <c r="G24" s="3"/>
      <c r="H24" s="3">
        <v>340</v>
      </c>
      <c r="I24" s="3">
        <f>'[2]465'!B5</f>
        <v>6.8500000000000005E-2</v>
      </c>
      <c r="J24" s="3">
        <f>'[2]465'!C5</f>
        <v>6.59E-2</v>
      </c>
      <c r="K24" s="3">
        <f>'[2]465'!D5</f>
        <v>6.8400000000000002E-2</v>
      </c>
      <c r="L24" s="3">
        <f t="shared" si="1"/>
        <v>6.7600000000000007E-2</v>
      </c>
      <c r="M24" s="3">
        <f t="shared" si="2"/>
        <v>1.4730919862656257E-3</v>
      </c>
      <c r="N24" s="3">
        <f t="shared" si="3"/>
        <v>2.1791301571976711</v>
      </c>
      <c r="O24" s="3">
        <f t="shared" si="4"/>
        <v>2.1700000000000063E-6</v>
      </c>
      <c r="P24" s="3">
        <f t="shared" si="5"/>
        <v>8.5049005481153961E-4</v>
      </c>
      <c r="Q24" s="3">
        <f t="shared" si="6"/>
        <v>3.2316666067639992E-2</v>
      </c>
      <c r="R24" s="22"/>
    </row>
    <row r="25" spans="1:33" x14ac:dyDescent="0.25">
      <c r="A25" s="9">
        <v>10</v>
      </c>
      <c r="B25" s="10">
        <v>60</v>
      </c>
      <c r="C25" s="10" t="s">
        <v>27</v>
      </c>
      <c r="D25" s="10" t="s">
        <v>28</v>
      </c>
      <c r="E25" s="10">
        <v>452</v>
      </c>
      <c r="F25" s="10">
        <v>9</v>
      </c>
      <c r="G25" s="10">
        <v>3</v>
      </c>
      <c r="H25" s="10">
        <v>360</v>
      </c>
      <c r="I25" s="10">
        <f>'[1]Magellan Sheet 1 (9)'!B3</f>
        <v>0.14149999999999999</v>
      </c>
      <c r="J25" s="10">
        <f>'[1]Magellan Sheet 1 (9)'!C3</f>
        <v>0.1368</v>
      </c>
      <c r="K25" s="10">
        <f>'[1]Magellan Sheet 1 (9)'!D3</f>
        <v>0.13730000000000001</v>
      </c>
      <c r="L25" s="10">
        <f t="shared" si="1"/>
        <v>0.13853333333333331</v>
      </c>
      <c r="M25" s="10">
        <f t="shared" si="2"/>
        <v>2.5813433195399017E-3</v>
      </c>
      <c r="N25" s="10">
        <f t="shared" si="3"/>
        <v>1.8633373336428554</v>
      </c>
      <c r="O25" s="10">
        <f t="shared" si="4"/>
        <v>6.6633333333332794E-6</v>
      </c>
      <c r="P25" s="10">
        <f t="shared" si="5"/>
        <v>1.4903392604072045E-3</v>
      </c>
      <c r="Q25" s="10">
        <f t="shared" si="6"/>
        <v>0.10324999940097329</v>
      </c>
      <c r="R25" s="11"/>
      <c r="T25" s="6" t="s">
        <v>18</v>
      </c>
      <c r="U25" s="2" t="s">
        <v>3</v>
      </c>
      <c r="V25" s="2" t="s">
        <v>4</v>
      </c>
      <c r="W25" s="2" t="s">
        <v>5</v>
      </c>
      <c r="X25" s="2" t="s">
        <v>19</v>
      </c>
      <c r="Y25" s="2" t="s">
        <v>17</v>
      </c>
      <c r="Z25" s="2" t="s">
        <v>11</v>
      </c>
      <c r="AA25" s="2" t="s">
        <v>12</v>
      </c>
      <c r="AB25" s="2" t="s">
        <v>13</v>
      </c>
      <c r="AC25" s="2" t="s">
        <v>14</v>
      </c>
      <c r="AD25" s="2" t="s">
        <v>20</v>
      </c>
      <c r="AE25" s="2" t="s">
        <v>15</v>
      </c>
      <c r="AF25" s="2" t="s">
        <v>21</v>
      </c>
      <c r="AG25" s="2" t="s">
        <v>22</v>
      </c>
    </row>
    <row r="26" spans="1:33" x14ac:dyDescent="0.25">
      <c r="A26" s="12">
        <v>10</v>
      </c>
      <c r="B26" s="1">
        <v>0</v>
      </c>
      <c r="C26" s="1" t="s">
        <v>23</v>
      </c>
      <c r="D26" s="1" t="s">
        <v>28</v>
      </c>
      <c r="E26" s="1">
        <v>465</v>
      </c>
      <c r="F26" s="1">
        <v>9</v>
      </c>
      <c r="G26" s="1">
        <v>3</v>
      </c>
      <c r="H26" s="1">
        <v>360</v>
      </c>
      <c r="I26" s="1">
        <f>'[1]Magellan Sheet 1 (9)'!B4</f>
        <v>7.4999999999999997E-2</v>
      </c>
      <c r="J26" s="1">
        <f>'[1]Magellan Sheet 1 (9)'!C4</f>
        <v>7.2700000000000001E-2</v>
      </c>
      <c r="K26" s="1">
        <f>'[1]Magellan Sheet 1 (9)'!D4</f>
        <v>7.8100000000000003E-2</v>
      </c>
      <c r="L26" s="1">
        <f t="shared" si="1"/>
        <v>7.5266666666666662E-2</v>
      </c>
      <c r="M26" s="1">
        <f t="shared" si="2"/>
        <v>2.7098585448936886E-3</v>
      </c>
      <c r="N26" s="1">
        <f t="shared" si="3"/>
        <v>3.6003435051731918</v>
      </c>
      <c r="O26" s="1">
        <f t="shared" si="4"/>
        <v>7.3433333333333398E-6</v>
      </c>
      <c r="P26" s="1">
        <f t="shared" si="5"/>
        <v>1.5645375603601788E-3</v>
      </c>
      <c r="Q26" s="1">
        <f t="shared" si="6"/>
        <v>3.9983332734306647E-2</v>
      </c>
      <c r="R26" s="13"/>
      <c r="U26" s="1" t="s">
        <v>28</v>
      </c>
      <c r="V26" s="1">
        <v>365</v>
      </c>
      <c r="W26" s="1">
        <v>9</v>
      </c>
      <c r="X26">
        <f>'[1]Magellan Sheet 1 (9)'!$B$2</f>
        <v>2.8400000000000002E-2</v>
      </c>
      <c r="Y26" s="1"/>
      <c r="Z26" s="4">
        <f>AVERAGE(X26:X28)</f>
        <v>2.9033333333333338E-2</v>
      </c>
      <c r="AA26" s="1">
        <f>STDEV(X26:X28)</f>
        <v>1.0969655114602883E-3</v>
      </c>
      <c r="AB26" s="1">
        <f>AA26/Z26 * 100</f>
        <v>3.7782968247771116</v>
      </c>
      <c r="AC26" s="1">
        <f>VAR(X26:X28)</f>
        <v>1.2033333333333319E-6</v>
      </c>
      <c r="AD26" s="1">
        <f>COUNT(X26:X28)</f>
        <v>3</v>
      </c>
      <c r="AE26" s="1">
        <f>AA26/SQRT(AD26)</f>
        <v>6.3333333333333297E-4</v>
      </c>
      <c r="AF26" s="1">
        <f>$Z$26+3*$AA$26</f>
        <v>3.2324229867714202E-2</v>
      </c>
      <c r="AG26" s="1">
        <f>$Z$26+10*$AA$26</f>
        <v>4.0002988447936219E-2</v>
      </c>
    </row>
    <row r="27" spans="1:33" x14ac:dyDescent="0.25">
      <c r="A27" s="12">
        <v>10</v>
      </c>
      <c r="B27" s="1">
        <v>70</v>
      </c>
      <c r="C27" s="1" t="s">
        <v>23</v>
      </c>
      <c r="D27" s="1" t="s">
        <v>28</v>
      </c>
      <c r="E27" s="1">
        <v>465</v>
      </c>
      <c r="F27" s="1">
        <v>9</v>
      </c>
      <c r="G27" s="1">
        <v>3</v>
      </c>
      <c r="H27" s="1">
        <v>360</v>
      </c>
      <c r="I27" s="1">
        <f>'[1]Magellan Sheet 1 (9)'!B5</f>
        <v>0.19089999999999999</v>
      </c>
      <c r="J27" s="1">
        <f>'[1]Magellan Sheet 1 (9)'!C5</f>
        <v>0.19009999999999999</v>
      </c>
      <c r="K27" s="1">
        <f>'[1]Magellan Sheet 1 (9)'!D5</f>
        <v>0.19359999999999999</v>
      </c>
      <c r="L27" s="1">
        <f t="shared" si="1"/>
        <v>0.19153333333333333</v>
      </c>
      <c r="M27" s="1">
        <f t="shared" si="2"/>
        <v>1.8339392937971918E-3</v>
      </c>
      <c r="N27" s="1">
        <f t="shared" si="3"/>
        <v>0.9575039821426341</v>
      </c>
      <c r="O27" s="1">
        <f t="shared" si="4"/>
        <v>3.3633333333333428E-6</v>
      </c>
      <c r="P27" s="1">
        <f t="shared" si="5"/>
        <v>1.058825344951241E-3</v>
      </c>
      <c r="Q27" s="1">
        <f t="shared" si="6"/>
        <v>0.15624999940097331</v>
      </c>
      <c r="R27" s="13"/>
      <c r="U27" s="1" t="s">
        <v>28</v>
      </c>
      <c r="V27" s="1">
        <v>365</v>
      </c>
      <c r="W27" s="1">
        <v>9</v>
      </c>
      <c r="X27">
        <f>'[1]Magellan Sheet 1 (9)'!$C$2</f>
        <v>3.0300000000000001E-2</v>
      </c>
      <c r="Y27" s="1"/>
    </row>
    <row r="28" spans="1:33" x14ac:dyDescent="0.25">
      <c r="A28" s="12">
        <v>10</v>
      </c>
      <c r="B28" s="1">
        <v>30</v>
      </c>
      <c r="C28" s="1" t="s">
        <v>23</v>
      </c>
      <c r="D28" s="1" t="s">
        <v>28</v>
      </c>
      <c r="E28" s="1">
        <v>465</v>
      </c>
      <c r="F28" s="1">
        <v>9</v>
      </c>
      <c r="G28" s="1">
        <v>3</v>
      </c>
      <c r="H28" s="1">
        <v>360</v>
      </c>
      <c r="I28" s="1">
        <f>'[1]Magellan Sheet 1 (9)'!B6</f>
        <v>6.93E-2</v>
      </c>
      <c r="J28" s="1">
        <f>'[1]Magellan Sheet 1 (9)'!C6</f>
        <v>6.9099999999999995E-2</v>
      </c>
      <c r="K28" s="1">
        <f>'[1]Magellan Sheet 1 (9)'!D6</f>
        <v>6.8599999999999994E-2</v>
      </c>
      <c r="L28" s="1">
        <f t="shared" si="1"/>
        <v>6.8999999999999992E-2</v>
      </c>
      <c r="M28" s="1">
        <f t="shared" si="2"/>
        <v>3.6055512754640159E-4</v>
      </c>
      <c r="N28" s="1">
        <f t="shared" si="3"/>
        <v>0.52254366311072697</v>
      </c>
      <c r="O28" s="1">
        <f t="shared" si="4"/>
        <v>1.3000000000000191E-7</v>
      </c>
      <c r="P28" s="1">
        <f t="shared" si="5"/>
        <v>2.0816659994661482E-4</v>
      </c>
      <c r="Q28" s="1">
        <f t="shared" si="6"/>
        <v>3.3716666067639976E-2</v>
      </c>
      <c r="R28" s="13"/>
      <c r="U28" s="1" t="s">
        <v>28</v>
      </c>
      <c r="V28" s="1">
        <v>365</v>
      </c>
      <c r="W28" s="1">
        <v>9</v>
      </c>
      <c r="X28">
        <f>'[1]Magellan Sheet 1 (9)'!$D$2</f>
        <v>2.8400000000000002E-2</v>
      </c>
      <c r="Y28" s="1"/>
    </row>
    <row r="29" spans="1:33" x14ac:dyDescent="0.25">
      <c r="A29" s="12">
        <v>0</v>
      </c>
      <c r="B29" s="1">
        <v>60</v>
      </c>
      <c r="C29" s="1" t="s">
        <v>27</v>
      </c>
      <c r="D29" s="1" t="s">
        <v>28</v>
      </c>
      <c r="E29" s="1">
        <v>465</v>
      </c>
      <c r="F29" s="1">
        <v>9</v>
      </c>
      <c r="G29" s="1">
        <v>3</v>
      </c>
      <c r="H29" s="1">
        <v>360</v>
      </c>
      <c r="I29" s="1">
        <f>'[1]Magellan Sheet 1 (9)'!B7</f>
        <v>7.6600000000000001E-2</v>
      </c>
      <c r="J29" s="1">
        <f>'[1]Magellan Sheet 1 (9)'!C7</f>
        <v>7.0900000000000005E-2</v>
      </c>
      <c r="K29" s="1">
        <f>'[1]Magellan Sheet 1 (9)'!D7</f>
        <v>7.1099999999999997E-2</v>
      </c>
      <c r="L29" s="1">
        <f t="shared" si="1"/>
        <v>7.2866666666666677E-2</v>
      </c>
      <c r="M29" s="1">
        <f t="shared" si="2"/>
        <v>3.2347076117221684E-3</v>
      </c>
      <c r="N29" s="1">
        <f t="shared" si="3"/>
        <v>4.4392144717138624</v>
      </c>
      <c r="O29" s="1">
        <f t="shared" si="4"/>
        <v>1.0463333333333335E-5</v>
      </c>
      <c r="P29" s="1">
        <f t="shared" si="5"/>
        <v>1.8675593103775255E-3</v>
      </c>
      <c r="Q29" s="1">
        <f t="shared" si="6"/>
        <v>3.7583332734306661E-2</v>
      </c>
      <c r="R29" s="13" t="s">
        <v>30</v>
      </c>
    </row>
    <row r="30" spans="1:33" x14ac:dyDescent="0.25">
      <c r="A30" s="12">
        <v>0</v>
      </c>
      <c r="B30" s="1">
        <v>20</v>
      </c>
      <c r="C30" s="1" t="s">
        <v>23</v>
      </c>
      <c r="D30" s="1" t="s">
        <v>28</v>
      </c>
      <c r="E30" s="1">
        <v>465</v>
      </c>
      <c r="F30" s="1">
        <v>9</v>
      </c>
      <c r="G30" s="1">
        <v>3</v>
      </c>
      <c r="H30" s="1">
        <v>360</v>
      </c>
      <c r="I30" s="1">
        <f>'[1]Magellan Sheet 1 (9)'!B8</f>
        <v>0.08</v>
      </c>
      <c r="J30" s="1">
        <f>'[1]Magellan Sheet 1 (9)'!C8</f>
        <v>8.2100000000000006E-2</v>
      </c>
      <c r="K30" s="1">
        <f>'[1]Magellan Sheet 1 (9)'!D8</f>
        <v>8.1299999999999997E-2</v>
      </c>
      <c r="L30" s="1">
        <f t="shared" si="1"/>
        <v>8.1133333333333335E-2</v>
      </c>
      <c r="M30" s="1">
        <f t="shared" si="2"/>
        <v>1.0598742063723115E-3</v>
      </c>
      <c r="N30" s="1">
        <f t="shared" si="3"/>
        <v>1.3063363266708852</v>
      </c>
      <c r="O30" s="1">
        <f t="shared" si="4"/>
        <v>1.1233333333333371E-6</v>
      </c>
      <c r="P30" s="1">
        <f t="shared" si="5"/>
        <v>6.1191865835619511E-4</v>
      </c>
      <c r="Q30" s="1">
        <f t="shared" si="6"/>
        <v>4.5849999400973319E-2</v>
      </c>
      <c r="R30" s="13"/>
    </row>
    <row r="31" spans="1:33" x14ac:dyDescent="0.25">
      <c r="A31" s="12">
        <v>0</v>
      </c>
      <c r="B31" s="1">
        <v>50</v>
      </c>
      <c r="C31" s="1" t="s">
        <v>23</v>
      </c>
      <c r="D31" s="1" t="s">
        <v>28</v>
      </c>
      <c r="E31" s="1">
        <v>465</v>
      </c>
      <c r="F31" s="1">
        <v>9</v>
      </c>
      <c r="G31" s="1">
        <v>3</v>
      </c>
      <c r="H31" s="1">
        <v>360</v>
      </c>
      <c r="I31" s="1">
        <f>'[1]Magellan Sheet 1 (9)'!B9</f>
        <v>0.12690000000000001</v>
      </c>
      <c r="J31" s="1">
        <f>'[1]Magellan Sheet 1 (9)'!C9</f>
        <v>0.1237</v>
      </c>
      <c r="K31" s="1">
        <f>'[1]Magellan Sheet 1 (9)'!D9</f>
        <v>0.1239</v>
      </c>
      <c r="L31" s="1">
        <f t="shared" si="1"/>
        <v>0.12483333333333335</v>
      </c>
      <c r="M31" s="1">
        <f t="shared" si="2"/>
        <v>1.7925772879665073E-3</v>
      </c>
      <c r="N31" s="1">
        <f t="shared" si="3"/>
        <v>1.4359764656607532</v>
      </c>
      <c r="O31" s="1">
        <f t="shared" si="4"/>
        <v>3.2133333333333582E-6</v>
      </c>
      <c r="P31" s="1">
        <f t="shared" si="5"/>
        <v>1.0349449797506724E-3</v>
      </c>
      <c r="Q31" s="1">
        <f t="shared" si="6"/>
        <v>8.9549999400973329E-2</v>
      </c>
      <c r="R31" s="13"/>
    </row>
    <row r="32" spans="1:33" x14ac:dyDescent="0.25">
      <c r="A32" s="12">
        <v>10</v>
      </c>
      <c r="B32" s="1">
        <v>100</v>
      </c>
      <c r="C32" s="1" t="s">
        <v>27</v>
      </c>
      <c r="D32" s="1" t="s">
        <v>28</v>
      </c>
      <c r="E32" s="1">
        <v>465</v>
      </c>
      <c r="F32" s="1">
        <v>9</v>
      </c>
      <c r="G32" s="1">
        <v>3</v>
      </c>
      <c r="H32" s="1">
        <v>360</v>
      </c>
      <c r="I32" s="1">
        <f>'[1]Magellan Sheet 1 (9)'!E2</f>
        <v>6.0400000000000002E-2</v>
      </c>
      <c r="J32" s="1">
        <f>'[1]Magellan Sheet 1 (9)'!F2</f>
        <v>6.1100000000000002E-2</v>
      </c>
      <c r="K32" s="1">
        <f>'[1]Magellan Sheet 1 (9)'!G2</f>
        <v>5.8900000000000001E-2</v>
      </c>
      <c r="L32" s="1">
        <f t="shared" si="1"/>
        <v>6.0133333333333337E-2</v>
      </c>
      <c r="M32" s="1">
        <f t="shared" si="2"/>
        <v>1.1239810200058247E-3</v>
      </c>
      <c r="N32" s="1">
        <f t="shared" si="3"/>
        <v>1.8691480377036995</v>
      </c>
      <c r="O32" s="1">
        <f t="shared" si="4"/>
        <v>1.2633333333333341E-6</v>
      </c>
      <c r="P32" s="1">
        <f t="shared" si="5"/>
        <v>6.4893074446439305E-4</v>
      </c>
      <c r="Q32" s="1">
        <f t="shared" si="6"/>
        <v>2.4849999400973322E-2</v>
      </c>
      <c r="R32" s="13" t="s">
        <v>25</v>
      </c>
    </row>
    <row r="33" spans="1:18" x14ac:dyDescent="0.25">
      <c r="A33" s="12">
        <v>10</v>
      </c>
      <c r="B33" s="1">
        <v>50</v>
      </c>
      <c r="C33" s="1" t="s">
        <v>27</v>
      </c>
      <c r="D33" s="1" t="s">
        <v>28</v>
      </c>
      <c r="E33" s="1">
        <v>465</v>
      </c>
      <c r="F33" s="1">
        <v>9</v>
      </c>
      <c r="G33" s="1">
        <v>3</v>
      </c>
      <c r="H33" s="1">
        <v>360</v>
      </c>
      <c r="I33" s="1">
        <f>'[1]Magellan Sheet 1 (9)'!E3</f>
        <v>8.6300000000000002E-2</v>
      </c>
      <c r="J33" s="1">
        <f>'[1]Magellan Sheet 1 (9)'!F3</f>
        <v>9.01E-2</v>
      </c>
      <c r="K33" s="1">
        <f>'[1]Magellan Sheet 1 (9)'!G3</f>
        <v>8.8300000000000003E-2</v>
      </c>
      <c r="L33" s="1">
        <f t="shared" si="1"/>
        <v>8.823333333333333E-2</v>
      </c>
      <c r="M33" s="1">
        <f t="shared" si="2"/>
        <v>1.9008769905844328E-3</v>
      </c>
      <c r="N33" s="1">
        <f t="shared" si="3"/>
        <v>2.1543751309986017</v>
      </c>
      <c r="O33" s="1">
        <f t="shared" si="4"/>
        <v>3.6133333333333294E-6</v>
      </c>
      <c r="P33" s="1">
        <f t="shared" si="5"/>
        <v>1.0974718422102881E-3</v>
      </c>
      <c r="Q33" s="1">
        <f t="shared" si="6"/>
        <v>5.2949999400973315E-2</v>
      </c>
      <c r="R33" s="13"/>
    </row>
    <row r="34" spans="1:18" x14ac:dyDescent="0.25">
      <c r="A34" s="12">
        <v>10</v>
      </c>
      <c r="B34" s="1">
        <v>50</v>
      </c>
      <c r="C34" s="1" t="s">
        <v>23</v>
      </c>
      <c r="D34" s="1" t="s">
        <v>28</v>
      </c>
      <c r="E34" s="1">
        <v>465</v>
      </c>
      <c r="F34" s="1">
        <v>9</v>
      </c>
      <c r="G34" s="1">
        <v>3</v>
      </c>
      <c r="H34" s="1">
        <v>360</v>
      </c>
      <c r="I34" s="1">
        <f>'[1]Magellan Sheet 1 (9)'!E4</f>
        <v>0.13320000000000001</v>
      </c>
      <c r="J34" s="1">
        <f>'[1]Magellan Sheet 1 (9)'!F4</f>
        <v>0.1363</v>
      </c>
      <c r="K34" s="1">
        <f>'[1]Magellan Sheet 1 (9)'!G4</f>
        <v>0.13350000000000001</v>
      </c>
      <c r="L34" s="1">
        <f t="shared" si="1"/>
        <v>0.13433333333333333</v>
      </c>
      <c r="M34" s="1">
        <f t="shared" si="2"/>
        <v>1.7097758137642844E-3</v>
      </c>
      <c r="N34" s="1">
        <f t="shared" si="3"/>
        <v>1.2727859655813532</v>
      </c>
      <c r="O34" s="1">
        <f t="shared" si="4"/>
        <v>2.9233333333333212E-6</v>
      </c>
      <c r="P34" s="1">
        <f t="shared" si="5"/>
        <v>9.8713952633072114E-4</v>
      </c>
      <c r="Q34" s="1">
        <f t="shared" si="6"/>
        <v>9.904999940097331E-2</v>
      </c>
      <c r="R34" s="13"/>
    </row>
    <row r="35" spans="1:18" x14ac:dyDescent="0.25">
      <c r="A35" s="12">
        <v>10</v>
      </c>
      <c r="B35" s="1">
        <v>10</v>
      </c>
      <c r="C35" s="1" t="s">
        <v>23</v>
      </c>
      <c r="D35" s="1" t="s">
        <v>28</v>
      </c>
      <c r="E35" s="1">
        <v>465</v>
      </c>
      <c r="F35" s="1">
        <v>9</v>
      </c>
      <c r="G35" s="1">
        <v>3</v>
      </c>
      <c r="H35" s="1">
        <v>360</v>
      </c>
      <c r="I35" s="1">
        <f>'[1]Magellan Sheet 1 (9)'!E5</f>
        <v>0.1893</v>
      </c>
      <c r="J35" s="1">
        <f>'[1]Magellan Sheet 1 (9)'!F5</f>
        <v>0.18779999999999999</v>
      </c>
      <c r="K35" s="1">
        <f>'[1]Magellan Sheet 1 (9)'!G5</f>
        <v>0.19109999999999999</v>
      </c>
      <c r="L35" s="1">
        <f t="shared" si="1"/>
        <v>0.18940000000000001</v>
      </c>
      <c r="M35" s="1">
        <f t="shared" si="2"/>
        <v>1.6522711641858291E-3</v>
      </c>
      <c r="N35" s="1">
        <f t="shared" si="3"/>
        <v>0.87237125880983579</v>
      </c>
      <c r="O35" s="1">
        <f t="shared" si="4"/>
        <v>2.729999999999995E-6</v>
      </c>
      <c r="P35" s="1">
        <f t="shared" si="5"/>
        <v>9.5393920141694487E-4</v>
      </c>
      <c r="Q35" s="1">
        <f t="shared" si="6"/>
        <v>0.15411666606763999</v>
      </c>
      <c r="R35" s="13"/>
    </row>
    <row r="36" spans="1:18" x14ac:dyDescent="0.25">
      <c r="A36" s="12">
        <v>0</v>
      </c>
      <c r="B36" s="1">
        <v>10</v>
      </c>
      <c r="C36" s="1" t="s">
        <v>27</v>
      </c>
      <c r="D36" s="1" t="s">
        <v>28</v>
      </c>
      <c r="E36" s="1">
        <v>465</v>
      </c>
      <c r="F36" s="1">
        <v>9</v>
      </c>
      <c r="G36" s="1">
        <v>3</v>
      </c>
      <c r="H36" s="1">
        <v>360</v>
      </c>
      <c r="I36" s="1">
        <f>'[1]Magellan Sheet 1 (9)'!E6</f>
        <v>0.1187</v>
      </c>
      <c r="J36" s="1">
        <f>'[1]Magellan Sheet 1 (9)'!F6</f>
        <v>0.1222</v>
      </c>
      <c r="K36" s="1">
        <f>'[1]Magellan Sheet 1 (9)'!G6</f>
        <v>0.1205</v>
      </c>
      <c r="L36" s="1">
        <f t="shared" si="1"/>
        <v>0.12046666666666667</v>
      </c>
      <c r="M36" s="1">
        <f t="shared" si="2"/>
        <v>1.7502380790433451E-3</v>
      </c>
      <c r="N36" s="1">
        <f t="shared" si="3"/>
        <v>1.4528816372800319</v>
      </c>
      <c r="O36" s="1">
        <f t="shared" si="4"/>
        <v>3.0633333333333389E-6</v>
      </c>
      <c r="P36" s="1">
        <f t="shared" si="5"/>
        <v>1.0105004260816089E-3</v>
      </c>
      <c r="Q36" s="1">
        <f t="shared" si="6"/>
        <v>8.5183332734306644E-2</v>
      </c>
      <c r="R36" s="13"/>
    </row>
    <row r="37" spans="1:18" x14ac:dyDescent="0.25">
      <c r="A37" s="12">
        <v>0</v>
      </c>
      <c r="B37" s="1">
        <v>50</v>
      </c>
      <c r="C37" s="1" t="s">
        <v>27</v>
      </c>
      <c r="D37" s="1" t="s">
        <v>28</v>
      </c>
      <c r="E37" s="1">
        <v>465</v>
      </c>
      <c r="F37" s="1">
        <v>9</v>
      </c>
      <c r="G37" s="1">
        <v>3</v>
      </c>
      <c r="H37" s="1">
        <v>360</v>
      </c>
      <c r="I37" s="1">
        <f>'[1]Magellan Sheet 1 (9)'!E7</f>
        <v>9.5600000000000004E-2</v>
      </c>
      <c r="J37" s="1">
        <f>'[1]Magellan Sheet 1 (9)'!F7</f>
        <v>9.01E-2</v>
      </c>
      <c r="K37" s="1">
        <f>'[1]Magellan Sheet 1 (9)'!G7</f>
        <v>8.5999999999999993E-2</v>
      </c>
      <c r="L37" s="1">
        <f t="shared" si="1"/>
        <v>9.056666666666667E-2</v>
      </c>
      <c r="M37" s="1">
        <f t="shared" si="2"/>
        <v>4.8169838419215598E-3</v>
      </c>
      <c r="N37" s="1">
        <f t="shared" si="3"/>
        <v>5.3187160565935514</v>
      </c>
      <c r="O37" s="1">
        <f t="shared" si="4"/>
        <v>2.320333333333339E-5</v>
      </c>
      <c r="P37" s="1">
        <f t="shared" si="5"/>
        <v>2.7810869178154906E-3</v>
      </c>
      <c r="Q37" s="1">
        <f t="shared" si="6"/>
        <v>5.5283332734306655E-2</v>
      </c>
      <c r="R37" s="13" t="s">
        <v>25</v>
      </c>
    </row>
    <row r="38" spans="1:18" x14ac:dyDescent="0.25">
      <c r="A38" s="12">
        <v>0</v>
      </c>
      <c r="B38" s="1">
        <v>30</v>
      </c>
      <c r="C38" s="1" t="s">
        <v>23</v>
      </c>
      <c r="D38" s="1" t="s">
        <v>28</v>
      </c>
      <c r="E38" s="1">
        <v>465</v>
      </c>
      <c r="F38" s="1">
        <v>9</v>
      </c>
      <c r="G38" s="1">
        <v>3</v>
      </c>
      <c r="H38" s="1">
        <v>360</v>
      </c>
      <c r="I38" s="1">
        <f>'[1]Magellan Sheet 1 (9)'!E8</f>
        <v>8.5599999999999996E-2</v>
      </c>
      <c r="J38" s="1">
        <f>'[1]Magellan Sheet 1 (9)'!F8</f>
        <v>8.6300000000000002E-2</v>
      </c>
      <c r="K38" s="1">
        <f>'[1]Magellan Sheet 1 (9)'!G8</f>
        <v>8.5699999999999998E-2</v>
      </c>
      <c r="L38" s="1">
        <f t="shared" si="1"/>
        <v>8.5866666666666661E-2</v>
      </c>
      <c r="M38" s="1">
        <f t="shared" si="2"/>
        <v>3.7859388972002117E-4</v>
      </c>
      <c r="N38" s="1">
        <f t="shared" si="3"/>
        <v>0.44090903305903084</v>
      </c>
      <c r="O38" s="1">
        <f t="shared" si="4"/>
        <v>1.4333333333333554E-7</v>
      </c>
      <c r="P38" s="1">
        <f t="shared" si="5"/>
        <v>2.1858128414340173E-4</v>
      </c>
      <c r="Q38" s="1">
        <f t="shared" si="6"/>
        <v>5.0583332734306645E-2</v>
      </c>
      <c r="R38" s="13"/>
    </row>
    <row r="39" spans="1:18" x14ac:dyDescent="0.25">
      <c r="A39" s="12">
        <v>10</v>
      </c>
      <c r="B39" s="1">
        <v>80</v>
      </c>
      <c r="C39" s="1" t="s">
        <v>27</v>
      </c>
      <c r="D39" s="1" t="s">
        <v>28</v>
      </c>
      <c r="E39" s="1">
        <v>465</v>
      </c>
      <c r="F39" s="1">
        <v>9</v>
      </c>
      <c r="G39" s="1">
        <v>3</v>
      </c>
      <c r="H39" s="1">
        <v>360</v>
      </c>
      <c r="I39" s="1">
        <f>'[1]Magellan Sheet 1 (9)'!H2</f>
        <v>0.12379999999999999</v>
      </c>
      <c r="J39" s="1">
        <f>'[1]Magellan Sheet 1 (9)'!I2</f>
        <v>0.1217</v>
      </c>
      <c r="K39" s="1">
        <f>'[1]Magellan Sheet 1 (9)'!J2</f>
        <v>0.1241</v>
      </c>
      <c r="L39" s="1">
        <f t="shared" si="1"/>
        <v>0.12319999999999999</v>
      </c>
      <c r="M39" s="1">
        <f t="shared" si="2"/>
        <v>1.3076696830621997E-3</v>
      </c>
      <c r="N39" s="1">
        <f t="shared" si="3"/>
        <v>1.0614201972907467</v>
      </c>
      <c r="O39" s="1">
        <f t="shared" si="4"/>
        <v>1.709999999999994E-6</v>
      </c>
      <c r="P39" s="1">
        <f t="shared" si="5"/>
        <v>7.5498344352707366E-4</v>
      </c>
      <c r="Q39" s="1">
        <f t="shared" si="6"/>
        <v>8.7916666067639981E-2</v>
      </c>
      <c r="R39" s="13"/>
    </row>
    <row r="40" spans="1:18" x14ac:dyDescent="0.25">
      <c r="A40" s="12">
        <v>10</v>
      </c>
      <c r="B40" s="1">
        <v>10</v>
      </c>
      <c r="C40" s="1" t="s">
        <v>27</v>
      </c>
      <c r="D40" s="1" t="s">
        <v>28</v>
      </c>
      <c r="E40" s="1">
        <v>465</v>
      </c>
      <c r="F40" s="1">
        <v>9</v>
      </c>
      <c r="G40" s="1">
        <v>3</v>
      </c>
      <c r="H40" s="1">
        <v>360</v>
      </c>
      <c r="I40" s="1">
        <f>'[1]Magellan Sheet 1 (9)'!H3</f>
        <v>8.5500000000000007E-2</v>
      </c>
      <c r="J40" s="1">
        <f>'[1]Magellan Sheet 1 (9)'!I3</f>
        <v>8.7499999999999994E-2</v>
      </c>
      <c r="K40" s="1">
        <f>'[1]Magellan Sheet 1 (9)'!J3</f>
        <v>8.6599999999999996E-2</v>
      </c>
      <c r="L40" s="1">
        <f t="shared" si="1"/>
        <v>8.6533333333333337E-2</v>
      </c>
      <c r="M40" s="1">
        <f t="shared" si="2"/>
        <v>1.0016652800877751E-3</v>
      </c>
      <c r="N40" s="1">
        <f t="shared" si="3"/>
        <v>1.1575484746777063</v>
      </c>
      <c r="O40" s="1">
        <f t="shared" si="4"/>
        <v>1.0033333333333209E-6</v>
      </c>
      <c r="P40" s="1">
        <f t="shared" si="5"/>
        <v>5.7831171909657891E-4</v>
      </c>
      <c r="Q40" s="1">
        <f t="shared" si="6"/>
        <v>5.1249999400973321E-2</v>
      </c>
      <c r="R40" s="13"/>
    </row>
    <row r="41" spans="1:18" x14ac:dyDescent="0.25">
      <c r="A41" s="12">
        <v>10</v>
      </c>
      <c r="B41" s="1">
        <v>40</v>
      </c>
      <c r="C41" s="1" t="s">
        <v>23</v>
      </c>
      <c r="D41" s="1" t="s">
        <v>28</v>
      </c>
      <c r="E41" s="1">
        <v>465</v>
      </c>
      <c r="F41" s="1">
        <v>9</v>
      </c>
      <c r="G41" s="1">
        <v>3</v>
      </c>
      <c r="H41" s="1">
        <v>360</v>
      </c>
      <c r="I41" s="1">
        <f>'[1]Magellan Sheet 1 (9)'!H4</f>
        <v>0.1502</v>
      </c>
      <c r="J41" s="1">
        <f>'[1]Magellan Sheet 1 (9)'!I4</f>
        <v>0.14380000000000001</v>
      </c>
      <c r="K41" s="1">
        <f>'[1]Magellan Sheet 1 (9)'!J4</f>
        <v>0.14249999999999999</v>
      </c>
      <c r="L41" s="1">
        <f t="shared" si="1"/>
        <v>0.14549999999999999</v>
      </c>
      <c r="M41" s="1">
        <f t="shared" si="2"/>
        <v>4.1218927691049918E-3</v>
      </c>
      <c r="N41" s="1">
        <f t="shared" si="3"/>
        <v>2.8329159925120218</v>
      </c>
      <c r="O41" s="1">
        <f t="shared" si="4"/>
        <v>1.6990000000000019E-5</v>
      </c>
      <c r="P41" s="1">
        <f t="shared" si="5"/>
        <v>2.379775899813539E-3</v>
      </c>
      <c r="Q41" s="1">
        <f t="shared" si="6"/>
        <v>0.11021666606763997</v>
      </c>
      <c r="R41" s="13" t="s">
        <v>30</v>
      </c>
    </row>
    <row r="42" spans="1:18" x14ac:dyDescent="0.25">
      <c r="A42" s="12">
        <v>10</v>
      </c>
      <c r="B42" s="1">
        <v>60</v>
      </c>
      <c r="C42" s="1" t="s">
        <v>23</v>
      </c>
      <c r="D42" s="1" t="s">
        <v>28</v>
      </c>
      <c r="E42" s="1">
        <v>465</v>
      </c>
      <c r="F42" s="1">
        <v>9</v>
      </c>
      <c r="G42" s="1">
        <v>3</v>
      </c>
      <c r="H42" s="1">
        <v>360</v>
      </c>
      <c r="I42" s="1">
        <f>'[1]Magellan Sheet 1 (9)'!H5</f>
        <v>7.3599999999999999E-2</v>
      </c>
      <c r="J42" s="1">
        <f>'[1]Magellan Sheet 1 (9)'!I5</f>
        <v>8.3699999999999997E-2</v>
      </c>
      <c r="K42" s="1">
        <f>'[1]Magellan Sheet 1 (9)'!J5</f>
        <v>6.9500000000000006E-2</v>
      </c>
      <c r="L42" s="1">
        <f t="shared" si="1"/>
        <v>7.5600000000000001E-2</v>
      </c>
      <c r="M42" s="1">
        <f t="shared" si="2"/>
        <v>7.3082145562373812E-3</v>
      </c>
      <c r="N42" s="1">
        <f t="shared" si="3"/>
        <v>9.6669504712134682</v>
      </c>
      <c r="O42" s="1">
        <f t="shared" si="4"/>
        <v>5.3409999999999938E-5</v>
      </c>
      <c r="P42" s="1">
        <f t="shared" si="5"/>
        <v>4.219399641339194E-3</v>
      </c>
      <c r="Q42" s="1">
        <f t="shared" si="6"/>
        <v>4.0316666067639985E-2</v>
      </c>
      <c r="R42" s="13"/>
    </row>
    <row r="43" spans="1:18" x14ac:dyDescent="0.25">
      <c r="A43" s="12">
        <v>0</v>
      </c>
      <c r="B43" s="1">
        <v>90</v>
      </c>
      <c r="C43" s="1" t="s">
        <v>27</v>
      </c>
      <c r="D43" s="1" t="s">
        <v>28</v>
      </c>
      <c r="E43" s="1">
        <v>465</v>
      </c>
      <c r="F43" s="1">
        <v>9</v>
      </c>
      <c r="G43" s="1">
        <v>3</v>
      </c>
      <c r="H43" s="1">
        <v>360</v>
      </c>
      <c r="I43" s="1">
        <f>'[1]Magellan Sheet 1 (9)'!H6</f>
        <v>0.14829999999999999</v>
      </c>
      <c r="J43" s="1">
        <f>'[1]Magellan Sheet 1 (9)'!I6</f>
        <v>0.1484</v>
      </c>
      <c r="K43" s="1">
        <f>'[1]Magellan Sheet 1 (9)'!J6</f>
        <v>0.14649999999999999</v>
      </c>
      <c r="L43" s="1">
        <f t="shared" si="1"/>
        <v>0.1477333333333333</v>
      </c>
      <c r="M43" s="1">
        <f t="shared" si="2"/>
        <v>1.0692676621563656E-3</v>
      </c>
      <c r="N43" s="1">
        <f t="shared" si="3"/>
        <v>0.72378226228995879</v>
      </c>
      <c r="O43" s="1">
        <f t="shared" si="4"/>
        <v>1.1433333333333397E-6</v>
      </c>
      <c r="P43" s="1">
        <f t="shared" si="5"/>
        <v>6.1734197258173952E-4</v>
      </c>
      <c r="Q43" s="1">
        <f t="shared" si="6"/>
        <v>0.11244999940097328</v>
      </c>
      <c r="R43" s="13"/>
    </row>
    <row r="44" spans="1:18" x14ac:dyDescent="0.25">
      <c r="A44" s="12">
        <v>0</v>
      </c>
      <c r="B44" s="1">
        <v>10</v>
      </c>
      <c r="C44" s="1" t="s">
        <v>23</v>
      </c>
      <c r="D44" s="1" t="s">
        <v>28</v>
      </c>
      <c r="E44" s="1">
        <v>465</v>
      </c>
      <c r="F44" s="1">
        <v>9</v>
      </c>
      <c r="G44" s="1">
        <v>3</v>
      </c>
      <c r="H44" s="1">
        <v>360</v>
      </c>
      <c r="I44" s="1">
        <f>'[1]Magellan Sheet 1 (9)'!H7</f>
        <v>7.3099999999999998E-2</v>
      </c>
      <c r="J44" s="1">
        <f>'[1]Magellan Sheet 1 (9)'!I7</f>
        <v>7.0199999999999999E-2</v>
      </c>
      <c r="K44" s="1">
        <f>'[1]Magellan Sheet 1 (9)'!J7</f>
        <v>7.1400000000000005E-2</v>
      </c>
      <c r="L44" s="1">
        <f t="shared" si="1"/>
        <v>7.1566666666666667E-2</v>
      </c>
      <c r="M44" s="1">
        <f t="shared" si="2"/>
        <v>1.4571661996262925E-3</v>
      </c>
      <c r="N44" s="1">
        <f t="shared" si="3"/>
        <v>2.0360962267717175</v>
      </c>
      <c r="O44" s="1">
        <f t="shared" si="4"/>
        <v>2.1233333333333318E-6</v>
      </c>
      <c r="P44" s="1">
        <f t="shared" si="5"/>
        <v>8.4129529760826392E-4</v>
      </c>
      <c r="Q44" s="1">
        <f t="shared" si="6"/>
        <v>3.6283332734306652E-2</v>
      </c>
      <c r="R44" s="13"/>
    </row>
    <row r="45" spans="1:18" x14ac:dyDescent="0.25">
      <c r="A45" s="12">
        <v>0</v>
      </c>
      <c r="B45" s="1">
        <v>70</v>
      </c>
      <c r="C45" s="1" t="s">
        <v>23</v>
      </c>
      <c r="D45" s="1" t="s">
        <v>28</v>
      </c>
      <c r="E45" s="1">
        <v>465</v>
      </c>
      <c r="F45" s="1">
        <v>9</v>
      </c>
      <c r="G45" s="1">
        <v>3</v>
      </c>
      <c r="H45" s="1">
        <v>360</v>
      </c>
      <c r="I45" s="1">
        <f>'[1]Magellan Sheet 1 (9)'!H8</f>
        <v>0.1042</v>
      </c>
      <c r="J45" s="1">
        <f>'[1]Magellan Sheet 1 (9)'!I8</f>
        <v>0.107</v>
      </c>
      <c r="K45" s="1">
        <f>'[1]Magellan Sheet 1 (9)'!J8</f>
        <v>0.1071</v>
      </c>
      <c r="L45" s="1">
        <f t="shared" si="1"/>
        <v>0.10610000000000001</v>
      </c>
      <c r="M45" s="1">
        <f t="shared" si="2"/>
        <v>1.6462077633154319E-3</v>
      </c>
      <c r="N45" s="1">
        <f t="shared" si="3"/>
        <v>1.5515624536431967</v>
      </c>
      <c r="O45" s="1">
        <f t="shared" si="4"/>
        <v>2.7099999999999973E-6</v>
      </c>
      <c r="P45" s="1">
        <f t="shared" si="5"/>
        <v>9.5043849529221638E-4</v>
      </c>
      <c r="Q45" s="1">
        <f t="shared" si="6"/>
        <v>7.0816666067640005E-2</v>
      </c>
      <c r="R45" s="13"/>
    </row>
    <row r="46" spans="1:18" x14ac:dyDescent="0.25">
      <c r="A46" s="12">
        <v>10</v>
      </c>
      <c r="B46" s="1">
        <v>70</v>
      </c>
      <c r="C46" s="1" t="s">
        <v>27</v>
      </c>
      <c r="D46" s="1" t="s">
        <v>28</v>
      </c>
      <c r="E46" s="1">
        <v>465</v>
      </c>
      <c r="F46" s="1">
        <v>9</v>
      </c>
      <c r="G46" s="1">
        <v>3</v>
      </c>
      <c r="H46" s="1">
        <v>360</v>
      </c>
      <c r="I46" s="1">
        <f>'[1]Magellan Sheet 1 (9)'!K2</f>
        <v>0.10929999999999999</v>
      </c>
      <c r="J46" s="1">
        <f>'[1]Magellan Sheet 1 (9)'!L2</f>
        <v>0.1082</v>
      </c>
      <c r="K46" s="1">
        <f>'[1]Magellan Sheet 1 (9)'!M2</f>
        <v>0.1076</v>
      </c>
      <c r="L46" s="1">
        <f t="shared" si="1"/>
        <v>0.10836666666666667</v>
      </c>
      <c r="M46" s="1">
        <f t="shared" si="2"/>
        <v>8.6216781042516681E-4</v>
      </c>
      <c r="N46" s="1">
        <f t="shared" si="3"/>
        <v>0.79560240888203648</v>
      </c>
      <c r="O46" s="1">
        <f t="shared" si="4"/>
        <v>7.4333333333332636E-7</v>
      </c>
      <c r="P46" s="1">
        <f t="shared" si="5"/>
        <v>4.9777281743560028E-4</v>
      </c>
      <c r="Q46" s="1">
        <f t="shared" si="6"/>
        <v>7.3083332734306644E-2</v>
      </c>
      <c r="R46" s="13"/>
    </row>
    <row r="47" spans="1:18" x14ac:dyDescent="0.25">
      <c r="A47" s="12">
        <v>10</v>
      </c>
      <c r="B47" s="1">
        <v>0</v>
      </c>
      <c r="C47" s="1" t="s">
        <v>27</v>
      </c>
      <c r="D47" s="1" t="s">
        <v>28</v>
      </c>
      <c r="E47" s="1">
        <v>465</v>
      </c>
      <c r="F47" s="1">
        <v>9</v>
      </c>
      <c r="G47" s="1">
        <v>3</v>
      </c>
      <c r="H47" s="1">
        <v>360</v>
      </c>
      <c r="I47" s="1">
        <f>'[1]Magellan Sheet 1 (9)'!K3</f>
        <v>6.8699999999999997E-2</v>
      </c>
      <c r="J47" s="1">
        <f>'[1]Magellan Sheet 1 (9)'!L3</f>
        <v>6.5000000000000002E-2</v>
      </c>
      <c r="K47" s="1">
        <f>'[1]Magellan Sheet 1 (9)'!M3</f>
        <v>6.4199999999999993E-2</v>
      </c>
      <c r="L47" s="1">
        <f t="shared" si="1"/>
        <v>6.596666666666666E-2</v>
      </c>
      <c r="M47" s="1">
        <f t="shared" si="2"/>
        <v>2.4006943440041122E-3</v>
      </c>
      <c r="N47" s="1">
        <f t="shared" si="3"/>
        <v>3.639253679642414</v>
      </c>
      <c r="O47" s="1">
        <f t="shared" si="4"/>
        <v>5.7633333333333355E-6</v>
      </c>
      <c r="P47" s="1">
        <f t="shared" si="5"/>
        <v>1.3860415257527863E-3</v>
      </c>
      <c r="Q47" s="1">
        <f t="shared" si="6"/>
        <v>3.0683332734306644E-2</v>
      </c>
      <c r="R47" s="13"/>
    </row>
    <row r="48" spans="1:18" x14ac:dyDescent="0.25">
      <c r="A48" s="12">
        <v>10</v>
      </c>
      <c r="B48" s="1">
        <v>80</v>
      </c>
      <c r="C48" s="1" t="s">
        <v>23</v>
      </c>
      <c r="D48" s="1" t="s">
        <v>28</v>
      </c>
      <c r="E48" s="1">
        <v>465</v>
      </c>
      <c r="F48" s="1">
        <v>9</v>
      </c>
      <c r="G48" s="1">
        <v>3</v>
      </c>
      <c r="H48" s="1">
        <v>360</v>
      </c>
      <c r="I48" s="1">
        <f>'[1]Magellan Sheet 1 (9)'!K4</f>
        <v>8.4000000000000005E-2</v>
      </c>
      <c r="J48" s="1">
        <f>'[1]Magellan Sheet 1 (9)'!L4</f>
        <v>8.3199999999999996E-2</v>
      </c>
      <c r="K48" s="1">
        <f>'[1]Magellan Sheet 1 (9)'!M4</f>
        <v>8.4900000000000003E-2</v>
      </c>
      <c r="L48" s="1">
        <f t="shared" si="1"/>
        <v>8.4033333333333335E-2</v>
      </c>
      <c r="M48" s="1">
        <f t="shared" si="2"/>
        <v>8.5049005481154167E-4</v>
      </c>
      <c r="N48" s="1">
        <f t="shared" si="3"/>
        <v>1.0120865388475306</v>
      </c>
      <c r="O48" s="1">
        <f t="shared" si="4"/>
        <v>7.2333333333333915E-7</v>
      </c>
      <c r="P48" s="1">
        <f t="shared" si="5"/>
        <v>4.9103066208854322E-4</v>
      </c>
      <c r="Q48" s="1">
        <f t="shared" si="6"/>
        <v>4.8749999400973319E-2</v>
      </c>
      <c r="R48" s="13"/>
    </row>
    <row r="49" spans="1:18" x14ac:dyDescent="0.25">
      <c r="A49" s="12">
        <v>10</v>
      </c>
      <c r="B49" s="1">
        <v>100</v>
      </c>
      <c r="C49" s="1" t="s">
        <v>23</v>
      </c>
      <c r="D49" s="1" t="s">
        <v>28</v>
      </c>
      <c r="E49" s="1">
        <v>465</v>
      </c>
      <c r="F49" s="1">
        <v>9</v>
      </c>
      <c r="G49" s="1">
        <v>3</v>
      </c>
      <c r="H49" s="1">
        <v>360</v>
      </c>
      <c r="I49" s="1">
        <f>'[1]Magellan Sheet 1 (9)'!K5</f>
        <v>9.6500000000000002E-2</v>
      </c>
      <c r="J49" s="1">
        <f>'[1]Magellan Sheet 1 (9)'!L5</f>
        <v>9.3600000000000003E-2</v>
      </c>
      <c r="K49" s="1">
        <f>'[1]Magellan Sheet 1 (9)'!M5</f>
        <v>9.2899999999999996E-2</v>
      </c>
      <c r="L49" s="1">
        <f t="shared" si="1"/>
        <v>9.4333333333333325E-2</v>
      </c>
      <c r="M49" s="1">
        <f t="shared" si="2"/>
        <v>1.9087517736293899E-3</v>
      </c>
      <c r="N49" s="1">
        <f t="shared" si="3"/>
        <v>2.0234117741654312</v>
      </c>
      <c r="O49" s="1">
        <f t="shared" si="4"/>
        <v>3.6433333333333414E-6</v>
      </c>
      <c r="P49" s="1">
        <f t="shared" si="5"/>
        <v>1.1020183503211039E-3</v>
      </c>
      <c r="Q49" s="1">
        <f t="shared" si="6"/>
        <v>5.9049999400973309E-2</v>
      </c>
      <c r="R49" s="13"/>
    </row>
    <row r="50" spans="1:18" x14ac:dyDescent="0.25">
      <c r="A50" s="12">
        <v>0</v>
      </c>
      <c r="B50" s="1">
        <v>70</v>
      </c>
      <c r="C50" s="1" t="s">
        <v>27</v>
      </c>
      <c r="D50" s="1" t="s">
        <v>28</v>
      </c>
      <c r="E50" s="1">
        <v>465</v>
      </c>
      <c r="F50" s="1">
        <v>9</v>
      </c>
      <c r="G50" s="1">
        <v>3</v>
      </c>
      <c r="H50" s="1">
        <v>360</v>
      </c>
      <c r="I50" s="1">
        <f>'[1]Magellan Sheet 1 (9)'!K6</f>
        <v>6.3500000000000001E-2</v>
      </c>
      <c r="J50" s="1">
        <f>'[1]Magellan Sheet 1 (9)'!L6</f>
        <v>6.3600000000000004E-2</v>
      </c>
      <c r="K50" s="1">
        <f>'[1]Magellan Sheet 1 (9)'!M6</f>
        <v>6.2799999999999995E-2</v>
      </c>
      <c r="L50" s="1">
        <f t="shared" si="1"/>
        <v>6.3299999999999995E-2</v>
      </c>
      <c r="M50" s="1">
        <f t="shared" si="2"/>
        <v>4.3588989435407188E-4</v>
      </c>
      <c r="N50" s="1">
        <f t="shared" si="3"/>
        <v>0.68860962773155121</v>
      </c>
      <c r="O50" s="1">
        <f t="shared" si="4"/>
        <v>1.9000000000000395E-7</v>
      </c>
      <c r="P50" s="1">
        <f t="shared" si="5"/>
        <v>2.5166114784236094E-4</v>
      </c>
      <c r="Q50" s="1">
        <f t="shared" si="6"/>
        <v>2.801666606763998E-2</v>
      </c>
      <c r="R50" s="13"/>
    </row>
    <row r="51" spans="1:18" x14ac:dyDescent="0.25">
      <c r="A51" s="12">
        <v>0</v>
      </c>
      <c r="B51" s="1">
        <v>60</v>
      </c>
      <c r="C51" s="1" t="s">
        <v>23</v>
      </c>
      <c r="D51" s="1" t="s">
        <v>28</v>
      </c>
      <c r="E51" s="1">
        <v>465</v>
      </c>
      <c r="F51" s="1">
        <v>9</v>
      </c>
      <c r="G51" s="1">
        <v>3</v>
      </c>
      <c r="H51" s="1">
        <v>360</v>
      </c>
      <c r="I51" s="1">
        <f>'[1]Magellan Sheet 1 (9)'!K7</f>
        <v>0.1103</v>
      </c>
      <c r="J51" s="1">
        <f>'[1]Magellan Sheet 1 (9)'!L7</f>
        <v>0.1086</v>
      </c>
      <c r="K51" s="1">
        <f>'[1]Magellan Sheet 1 (9)'!M7</f>
        <v>0.11</v>
      </c>
      <c r="L51" s="1">
        <f t="shared" si="1"/>
        <v>0.10963333333333332</v>
      </c>
      <c r="M51" s="1">
        <f t="shared" si="2"/>
        <v>9.073771725877438E-4</v>
      </c>
      <c r="N51" s="1">
        <f t="shared" si="3"/>
        <v>0.82764716259143556</v>
      </c>
      <c r="O51" s="1">
        <f t="shared" si="4"/>
        <v>8.2333333333332824E-7</v>
      </c>
      <c r="P51" s="1">
        <f t="shared" si="5"/>
        <v>5.2387445485005543E-4</v>
      </c>
      <c r="Q51" s="1">
        <f t="shared" si="6"/>
        <v>7.434999940097331E-2</v>
      </c>
      <c r="R51" s="13"/>
    </row>
    <row r="52" spans="1:18" x14ac:dyDescent="0.25">
      <c r="A52" s="12">
        <v>0</v>
      </c>
      <c r="B52" s="1">
        <v>40</v>
      </c>
      <c r="C52" s="1" t="s">
        <v>23</v>
      </c>
      <c r="D52" s="1" t="s">
        <v>28</v>
      </c>
      <c r="E52" s="1">
        <v>465</v>
      </c>
      <c r="F52" s="1">
        <v>9</v>
      </c>
      <c r="G52" s="1">
        <v>3</v>
      </c>
      <c r="H52" s="1">
        <v>360</v>
      </c>
      <c r="I52" s="1">
        <f>'[1]Magellan Sheet 1 (9)'!K8</f>
        <v>8.8300000000000003E-2</v>
      </c>
      <c r="J52" s="1">
        <f>'[1]Magellan Sheet 1 (9)'!L8</f>
        <v>9.2100000000000001E-2</v>
      </c>
      <c r="K52" s="1">
        <f>'[1]Magellan Sheet 1 (9)'!M8</f>
        <v>9.0800000000000006E-2</v>
      </c>
      <c r="L52" s="1">
        <f t="shared" si="1"/>
        <v>9.0399999999999994E-2</v>
      </c>
      <c r="M52" s="1">
        <f t="shared" si="2"/>
        <v>1.9313207915827959E-3</v>
      </c>
      <c r="N52" s="1">
        <f t="shared" si="3"/>
        <v>2.1364168048482255</v>
      </c>
      <c r="O52" s="1">
        <f t="shared" si="4"/>
        <v>3.7299999999999973E-6</v>
      </c>
      <c r="P52" s="1">
        <f t="shared" si="5"/>
        <v>1.1150485789118484E-3</v>
      </c>
      <c r="Q52" s="1">
        <f t="shared" si="6"/>
        <v>5.5116666067639979E-2</v>
      </c>
      <c r="R52" s="13" t="s">
        <v>30</v>
      </c>
    </row>
    <row r="53" spans="1:18" x14ac:dyDescent="0.25">
      <c r="A53" s="12">
        <v>0</v>
      </c>
      <c r="B53" s="1">
        <v>100</v>
      </c>
      <c r="C53" s="1" t="s">
        <v>23</v>
      </c>
      <c r="D53" s="1" t="s">
        <v>28</v>
      </c>
      <c r="E53" s="1">
        <v>465</v>
      </c>
      <c r="F53" s="1">
        <v>9</v>
      </c>
      <c r="G53" s="1">
        <v>3</v>
      </c>
      <c r="H53" s="1">
        <v>360</v>
      </c>
      <c r="I53" s="1">
        <f>'[1]Magellan Sheet 1 (9)'!$E$9</f>
        <v>6.93E-2</v>
      </c>
      <c r="J53" s="1">
        <f>'[1]Magellan Sheet 1 (9)'!$F$9</f>
        <v>5.7799999999999997E-2</v>
      </c>
      <c r="K53" s="1">
        <f>'[1]Magellan Sheet 1 (9)'!$H$9</f>
        <v>5.7799999999999997E-2</v>
      </c>
      <c r="L53" s="1">
        <f t="shared" si="1"/>
        <v>6.1633333333333325E-2</v>
      </c>
      <c r="M53" s="1">
        <f t="shared" si="2"/>
        <v>6.6395280956806982E-3</v>
      </c>
      <c r="N53" s="1">
        <f t="shared" si="3"/>
        <v>10.772625358054135</v>
      </c>
      <c r="O53" s="1">
        <f t="shared" si="4"/>
        <v>4.4083333333333359E-5</v>
      </c>
      <c r="P53" s="1">
        <f t="shared" si="5"/>
        <v>3.8333333333333349E-3</v>
      </c>
      <c r="Q53" s="1">
        <f t="shared" si="6"/>
        <v>2.6349999400973309E-2</v>
      </c>
      <c r="R53" s="13"/>
    </row>
    <row r="54" spans="1:18" x14ac:dyDescent="0.25">
      <c r="A54" s="12">
        <v>0</v>
      </c>
      <c r="B54" s="1">
        <v>90</v>
      </c>
      <c r="C54" s="1" t="s">
        <v>23</v>
      </c>
      <c r="D54" s="1" t="s">
        <v>28</v>
      </c>
      <c r="E54" s="1">
        <v>465</v>
      </c>
      <c r="F54" s="1">
        <v>9</v>
      </c>
      <c r="G54" s="1">
        <v>3</v>
      </c>
      <c r="H54" s="1">
        <v>360</v>
      </c>
      <c r="I54" s="1">
        <f>'[1]Magellan Sheet 1 (9)'!$I$9</f>
        <v>8.9700000000000002E-2</v>
      </c>
      <c r="J54" s="1">
        <f>'[1]Magellan Sheet 1 (9)'!$J$9</f>
        <v>9.3299999999999994E-2</v>
      </c>
      <c r="K54" s="1">
        <f>'[1]Magellan Sheet 1 (9)'!$K$9</f>
        <v>9.06E-2</v>
      </c>
      <c r="L54" s="1">
        <f t="shared" si="1"/>
        <v>9.1200000000000003E-2</v>
      </c>
      <c r="M54" s="1">
        <f t="shared" si="2"/>
        <v>1.8734993995195154E-3</v>
      </c>
      <c r="N54" s="1">
        <f t="shared" si="3"/>
        <v>2.0542756573678895</v>
      </c>
      <c r="O54" s="1">
        <f t="shared" si="4"/>
        <v>3.5099999999999846E-6</v>
      </c>
      <c r="P54" s="1">
        <f t="shared" si="5"/>
        <v>1.0816653826391945E-3</v>
      </c>
      <c r="Q54" s="1">
        <f t="shared" si="6"/>
        <v>5.5916666067639988E-2</v>
      </c>
      <c r="R54" s="13"/>
    </row>
    <row r="55" spans="1:18" ht="15.75" thickBot="1" x14ac:dyDescent="0.3">
      <c r="A55" s="14">
        <v>0</v>
      </c>
      <c r="B55" s="15">
        <v>80</v>
      </c>
      <c r="C55" s="15" t="s">
        <v>23</v>
      </c>
      <c r="D55" s="15" t="s">
        <v>28</v>
      </c>
      <c r="E55" s="15">
        <v>465</v>
      </c>
      <c r="F55" s="15">
        <v>9</v>
      </c>
      <c r="G55" s="15">
        <v>3</v>
      </c>
      <c r="H55" s="15">
        <v>360</v>
      </c>
      <c r="I55" s="15">
        <f>'[1]Magellan Sheet 1 (9)'!$L$9</f>
        <v>0.1207</v>
      </c>
      <c r="J55" s="15">
        <f>'[1]Magellan Sheet 1 (9)'!$M$9</f>
        <v>0.08</v>
      </c>
      <c r="K55" s="15">
        <f>'[1]Magellan Sheet 1 (9)'!$G$9</f>
        <v>8.4500000000000006E-2</v>
      </c>
      <c r="L55" s="15">
        <f t="shared" si="1"/>
        <v>9.5066666666666674E-2</v>
      </c>
      <c r="M55" s="15">
        <f t="shared" si="2"/>
        <v>2.2312851304423929E-2</v>
      </c>
      <c r="N55" s="15">
        <f t="shared" si="3"/>
        <v>23.470741203811983</v>
      </c>
      <c r="O55" s="15">
        <f t="shared" si="4"/>
        <v>4.9786333333333259E-4</v>
      </c>
      <c r="P55" s="15">
        <f t="shared" si="5"/>
        <v>1.2882330706997248E-2</v>
      </c>
      <c r="Q55" s="15">
        <f t="shared" si="6"/>
        <v>5.9783332734306659E-2</v>
      </c>
      <c r="R55" s="16" t="s">
        <v>31</v>
      </c>
    </row>
  </sheetData>
  <conditionalFormatting sqref="Q2:Q19">
    <cfRule type="cellIs" dxfId="23" priority="5" operator="lessThan">
      <formula>$AF$2</formula>
    </cfRule>
    <cfRule type="cellIs" dxfId="22" priority="9" operator="lessThan">
      <formula>$AF$2</formula>
    </cfRule>
  </conditionalFormatting>
  <conditionalFormatting sqref="X2:X7">
    <cfRule type="cellIs" dxfId="21" priority="6" operator="lessThan">
      <formula>$AF$2</formula>
    </cfRule>
    <cfRule type="cellIs" dxfId="20" priority="8" operator="lessThan">
      <formula>$AF$2</formula>
    </cfRule>
  </conditionalFormatting>
  <conditionalFormatting sqref="X15:X20">
    <cfRule type="cellIs" dxfId="19" priority="3" operator="lessThan">
      <formula>$AF$2</formula>
    </cfRule>
  </conditionalFormatting>
  <conditionalFormatting sqref="X15:X23 Q20:Q24">
    <cfRule type="cellIs" dxfId="18" priority="2" operator="lessThan">
      <formula>$AF$15</formula>
    </cfRule>
  </conditionalFormatting>
  <conditionalFormatting sqref="X26:X28 Q25:Q55">
    <cfRule type="cellIs" dxfId="17" priority="1" operator="lessThan">
      <formula>$AF$26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BBF2AEC72E54A96B9CEEB3639AD2B" ma:contentTypeVersion="18" ma:contentTypeDescription="Create a new document." ma:contentTypeScope="" ma:versionID="074d35a6dd4191d6f8c7712e5ffb8bc7">
  <xsd:schema xmlns:xsd="http://www.w3.org/2001/XMLSchema" xmlns:xs="http://www.w3.org/2001/XMLSchema" xmlns:p="http://schemas.microsoft.com/office/2006/metadata/properties" xmlns:ns3="b9494818-4157-4856-becf-245aaf201f85" xmlns:ns4="fdb7c1ac-29a4-4544-9ce2-fbe0ce024e61" targetNamespace="http://schemas.microsoft.com/office/2006/metadata/properties" ma:root="true" ma:fieldsID="32d751bff254c022e2db18e8caa3be9b" ns3:_="" ns4:_="">
    <xsd:import namespace="b9494818-4157-4856-becf-245aaf201f85"/>
    <xsd:import namespace="fdb7c1ac-29a4-4544-9ce2-fbe0ce024e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94818-4157-4856-becf-245aaf201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c1ac-29a4-4544-9ce2-fbe0ce024e6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94818-4157-4856-becf-245aaf201f8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E64A9-BA9D-4A72-B922-926EB5975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94818-4157-4856-becf-245aaf201f85"/>
    <ds:schemaRef ds:uri="fdb7c1ac-29a4-4544-9ce2-fbe0ce024e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B77662-F3B6-4CA5-A6D0-694ABBAE42F2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b9494818-4157-4856-becf-245aaf201f85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fdb7c1ac-29a4-4544-9ce2-fbe0ce024e6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FC71D3-BEFE-47EA-9EAA-5BF6BDF22B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254</vt:lpstr>
      <vt:lpstr>250</vt:lpstr>
      <vt:lpstr>252</vt:lpstr>
      <vt:lpstr>275</vt:lpstr>
      <vt:lpstr>295</vt:lpstr>
      <vt:lpstr>364</vt:lpstr>
      <vt:lpstr>365</vt:lpstr>
      <vt:lpstr>452</vt:lpstr>
      <vt:lpstr>465</vt:lpstr>
      <vt:lpstr>665</vt:lpstr>
      <vt:lpstr>lambda_all</vt:lpstr>
    </vt:vector>
  </TitlesOfParts>
  <Manager/>
  <Company>University of Edinburgh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Knoblauch</dc:creator>
  <cp:keywords/>
  <dc:description/>
  <cp:lastModifiedBy>Alexandra Knoblauch</cp:lastModifiedBy>
  <cp:revision/>
  <dcterms:created xsi:type="dcterms:W3CDTF">2024-01-28T15:34:37Z</dcterms:created>
  <dcterms:modified xsi:type="dcterms:W3CDTF">2024-02-04T18:21:50Z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0x010100177BBF2AEC72E54A96B9CEEB3639AD2B</vt:lpwstr>
  </property>
</Properties>
</file>