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090259_ed_ac_uk/Documents/Universität/UK/Edinburgh/Dissertation/Lab/UV/"/>
    </mc:Choice>
  </mc:AlternateContent>
  <xr:revisionPtr revIDLastSave="1" documentId="13_ncr:40009_{280D6CCC-FA2C-44F7-9785-A549B7E68F27}" xr6:coauthVersionLast="47" xr6:coauthVersionMax="47" xr10:uidLastSave="{470B422E-833A-4228-B597-8A020C904693}"/>
  <bookViews>
    <workbookView xWindow="13050" yWindow="1620" windowWidth="13080" windowHeight="11385" xr2:uid="{00000000-000D-0000-FFFF-FFFF00000000}"/>
  </bookViews>
  <sheets>
    <sheet name="uv_spectrometer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1" l="1"/>
  <c r="O16" i="1"/>
  <c r="N16" i="1"/>
  <c r="M16" i="1"/>
  <c r="L16" i="1"/>
  <c r="K16" i="1"/>
  <c r="J16" i="1"/>
  <c r="I16" i="1"/>
  <c r="H16" i="1"/>
  <c r="G16" i="1"/>
  <c r="P9" i="1"/>
  <c r="O9" i="1"/>
  <c r="N9" i="1"/>
  <c r="M9" i="1"/>
  <c r="L9" i="1"/>
  <c r="K9" i="1"/>
  <c r="J9" i="1"/>
  <c r="I9" i="1"/>
  <c r="H9" i="1"/>
  <c r="G9" i="1"/>
  <c r="P4" i="1"/>
  <c r="O4" i="1"/>
  <c r="N4" i="1"/>
  <c r="M4" i="1"/>
  <c r="L4" i="1"/>
  <c r="K4" i="1"/>
  <c r="J4" i="1"/>
  <c r="I4" i="1"/>
  <c r="H4" i="1"/>
  <c r="G4" i="1"/>
  <c r="Y54" i="1"/>
  <c r="AF104" i="1"/>
  <c r="AE104" i="1"/>
  <c r="AC104" i="1"/>
  <c r="AB104" i="1"/>
  <c r="AF103" i="1"/>
  <c r="AE103" i="1"/>
  <c r="AC103" i="1"/>
  <c r="AB103" i="1"/>
  <c r="AF102" i="1"/>
  <c r="AE102" i="1"/>
  <c r="AC102" i="1"/>
  <c r="AB102" i="1"/>
  <c r="AD104" i="1"/>
  <c r="AG104" i="1"/>
  <c r="AD103" i="1"/>
  <c r="AG102" i="1"/>
  <c r="AD102" i="1"/>
  <c r="AF101" i="1"/>
  <c r="AE101" i="1"/>
  <c r="AC101" i="1"/>
  <c r="AB101" i="1"/>
  <c r="AF100" i="1"/>
  <c r="AE100" i="1"/>
  <c r="AC100" i="1"/>
  <c r="AB100" i="1"/>
  <c r="AF99" i="1"/>
  <c r="AE99" i="1"/>
  <c r="AC99" i="1"/>
  <c r="AB99" i="1"/>
  <c r="AG101" i="1"/>
  <c r="AD101" i="1"/>
  <c r="AD100" i="1"/>
  <c r="AD99" i="1"/>
  <c r="AF98" i="1"/>
  <c r="AE98" i="1"/>
  <c r="AC98" i="1"/>
  <c r="AB98" i="1"/>
  <c r="AF97" i="1"/>
  <c r="AE97" i="1"/>
  <c r="AC97" i="1"/>
  <c r="AB97" i="1"/>
  <c r="AF96" i="1"/>
  <c r="AE96" i="1"/>
  <c r="AC96" i="1"/>
  <c r="AB96" i="1"/>
  <c r="AG98" i="1"/>
  <c r="AD98" i="1"/>
  <c r="AG97" i="1"/>
  <c r="AG96" i="1"/>
  <c r="AD96" i="1"/>
  <c r="AF95" i="1"/>
  <c r="AE95" i="1"/>
  <c r="AC95" i="1"/>
  <c r="AB95" i="1"/>
  <c r="AF94" i="1"/>
  <c r="AE94" i="1"/>
  <c r="AC94" i="1"/>
  <c r="AB94" i="1"/>
  <c r="AF93" i="1"/>
  <c r="AE93" i="1"/>
  <c r="AC93" i="1"/>
  <c r="AB93" i="1"/>
  <c r="AG95" i="1"/>
  <c r="AD94" i="1"/>
  <c r="AG93" i="1"/>
  <c r="AF92" i="1"/>
  <c r="AE92" i="1"/>
  <c r="AC92" i="1"/>
  <c r="AB92" i="1"/>
  <c r="AF91" i="1"/>
  <c r="AE91" i="1"/>
  <c r="AC91" i="1"/>
  <c r="AB91" i="1"/>
  <c r="AF90" i="1"/>
  <c r="AE90" i="1"/>
  <c r="AC90" i="1"/>
  <c r="AB90" i="1"/>
  <c r="AG92" i="1"/>
  <c r="AG91" i="1"/>
  <c r="AG90" i="1"/>
  <c r="AD90" i="1"/>
  <c r="AF89" i="1"/>
  <c r="AE89" i="1"/>
  <c r="AC89" i="1"/>
  <c r="AB89" i="1"/>
  <c r="AF88" i="1"/>
  <c r="AE88" i="1"/>
  <c r="AC88" i="1"/>
  <c r="AB88" i="1"/>
  <c r="AF87" i="1"/>
  <c r="AE87" i="1"/>
  <c r="AC87" i="1"/>
  <c r="AB87" i="1"/>
  <c r="AG89" i="1"/>
  <c r="AD88" i="1"/>
  <c r="AG87" i="1"/>
  <c r="AF86" i="1"/>
  <c r="AE86" i="1"/>
  <c r="AC86" i="1"/>
  <c r="AB86" i="1"/>
  <c r="AF85" i="1"/>
  <c r="AE85" i="1"/>
  <c r="AC85" i="1"/>
  <c r="AB85" i="1"/>
  <c r="AF84" i="1"/>
  <c r="AE84" i="1"/>
  <c r="AC84" i="1"/>
  <c r="AB84" i="1"/>
  <c r="AG86" i="1"/>
  <c r="AD86" i="1"/>
  <c r="AD85" i="1"/>
  <c r="AG84" i="1"/>
  <c r="AF83" i="1"/>
  <c r="AE83" i="1"/>
  <c r="AC83" i="1"/>
  <c r="AB83" i="1"/>
  <c r="AF82" i="1"/>
  <c r="AE82" i="1"/>
  <c r="AC82" i="1"/>
  <c r="AB82" i="1"/>
  <c r="AF81" i="1"/>
  <c r="AE81" i="1"/>
  <c r="AC81" i="1"/>
  <c r="AB81" i="1"/>
  <c r="AG83" i="1"/>
  <c r="AD82" i="1"/>
  <c r="AG81" i="1"/>
  <c r="AF80" i="1"/>
  <c r="AE80" i="1"/>
  <c r="AC80" i="1"/>
  <c r="AB80" i="1"/>
  <c r="AF79" i="1"/>
  <c r="AE79" i="1"/>
  <c r="AC79" i="1"/>
  <c r="AB79" i="1"/>
  <c r="AF78" i="1"/>
  <c r="AE78" i="1"/>
  <c r="AC78" i="1"/>
  <c r="AB78" i="1"/>
  <c r="AG80" i="1"/>
  <c r="AD79" i="1"/>
  <c r="AD78" i="1"/>
  <c r="AF77" i="1"/>
  <c r="AE77" i="1"/>
  <c r="AC77" i="1"/>
  <c r="AB77" i="1"/>
  <c r="AF76" i="1"/>
  <c r="AE76" i="1"/>
  <c r="AC76" i="1"/>
  <c r="AB76" i="1"/>
  <c r="AF75" i="1"/>
  <c r="AE75" i="1"/>
  <c r="AC75" i="1"/>
  <c r="AB75" i="1"/>
  <c r="AG75" i="1"/>
  <c r="AC54" i="1"/>
  <c r="AB54" i="1"/>
  <c r="Z54" i="1"/>
  <c r="AC48" i="1"/>
  <c r="AB48" i="1"/>
  <c r="Z48" i="1"/>
  <c r="Y48" i="1"/>
  <c r="AC42" i="1"/>
  <c r="AB42" i="1"/>
  <c r="Z42" i="1"/>
  <c r="Y42" i="1"/>
  <c r="AC36" i="1"/>
  <c r="AB36" i="1"/>
  <c r="Z36" i="1"/>
  <c r="AD36" i="1" s="1"/>
  <c r="Y36" i="1"/>
  <c r="AC30" i="1"/>
  <c r="AB30" i="1"/>
  <c r="Z30" i="1"/>
  <c r="Y30" i="1"/>
  <c r="AC24" i="1"/>
  <c r="AB24" i="1"/>
  <c r="Z24" i="1"/>
  <c r="AD24" i="1" s="1"/>
  <c r="Y24" i="1"/>
  <c r="AC18" i="1"/>
  <c r="AB18" i="1"/>
  <c r="Z18" i="1"/>
  <c r="AD18" i="1" s="1"/>
  <c r="Y18" i="1"/>
  <c r="AC13" i="1"/>
  <c r="AB13" i="1"/>
  <c r="Z13" i="1"/>
  <c r="Y13" i="1"/>
  <c r="AC8" i="1"/>
  <c r="AB8" i="1"/>
  <c r="Z8" i="1"/>
  <c r="Y8" i="1"/>
  <c r="Y2" i="1"/>
  <c r="AC2" i="1"/>
  <c r="AB2" i="1"/>
  <c r="Z2" i="1"/>
  <c r="AF2" i="1" l="1"/>
  <c r="AE2" i="1"/>
  <c r="AF8" i="1"/>
  <c r="AE8" i="1"/>
  <c r="AD8" i="1"/>
  <c r="AA8" i="1"/>
  <c r="AA13" i="1"/>
  <c r="AF13" i="1"/>
  <c r="AE13" i="1"/>
  <c r="AD13" i="1"/>
  <c r="AF18" i="1"/>
  <c r="AE18" i="1"/>
  <c r="AF24" i="1"/>
  <c r="AE24" i="1"/>
  <c r="AA30" i="1"/>
  <c r="AF30" i="1"/>
  <c r="AE30" i="1"/>
  <c r="AD30" i="1"/>
  <c r="AF36" i="1"/>
  <c r="AE36" i="1"/>
  <c r="AF42" i="1"/>
  <c r="AE42" i="1"/>
  <c r="AA42" i="1"/>
  <c r="AD42" i="1"/>
  <c r="AA48" i="1"/>
  <c r="AF48" i="1"/>
  <c r="AE48" i="1"/>
  <c r="AD48" i="1"/>
  <c r="AD54" i="1"/>
  <c r="AE54" i="1"/>
  <c r="AF54" i="1"/>
  <c r="AG103" i="1"/>
  <c r="AG100" i="1"/>
  <c r="AG99" i="1"/>
  <c r="AD97" i="1"/>
  <c r="AG94" i="1"/>
  <c r="AD93" i="1"/>
  <c r="AD95" i="1"/>
  <c r="AD91" i="1"/>
  <c r="AD92" i="1"/>
  <c r="AG88" i="1"/>
  <c r="AD87" i="1"/>
  <c r="AD89" i="1"/>
  <c r="AG85" i="1"/>
  <c r="AD84" i="1"/>
  <c r="AD81" i="1"/>
  <c r="AD83" i="1"/>
  <c r="AG82" i="1"/>
  <c r="AG79" i="1"/>
  <c r="AG78" i="1"/>
  <c r="AD80" i="1"/>
  <c r="AD77" i="1"/>
  <c r="AG77" i="1"/>
  <c r="AG76" i="1"/>
  <c r="AD76" i="1"/>
  <c r="AD75" i="1"/>
  <c r="AA54" i="1"/>
  <c r="AA36" i="1"/>
  <c r="AA24" i="1"/>
  <c r="AA18" i="1"/>
  <c r="AA2" i="1"/>
  <c r="AD2" i="1"/>
</calcChain>
</file>

<file path=xl/sharedStrings.xml><?xml version="1.0" encoding="utf-8"?>
<sst xmlns="http://schemas.openxmlformats.org/spreadsheetml/2006/main" count="251" uniqueCount="41">
  <si>
    <t>x</t>
  </si>
  <si>
    <t>y</t>
  </si>
  <si>
    <t>B_T</t>
  </si>
  <si>
    <t>UV_date</t>
  </si>
  <si>
    <t>uv_dilution_factor</t>
  </si>
  <si>
    <t>volume_ul</t>
  </si>
  <si>
    <t>250_abs</t>
  </si>
  <si>
    <t>252_abs</t>
  </si>
  <si>
    <t>254_abs</t>
  </si>
  <si>
    <t>275_abs</t>
  </si>
  <si>
    <t>295_abs</t>
  </si>
  <si>
    <t>364_abs</t>
  </si>
  <si>
    <t>365_abs</t>
  </si>
  <si>
    <t>452_abs</t>
  </si>
  <si>
    <t>465_abs</t>
  </si>
  <si>
    <t>665_abs</t>
  </si>
  <si>
    <t>notes</t>
  </si>
  <si>
    <t>blanks</t>
  </si>
  <si>
    <t>lambda_nm</t>
  </si>
  <si>
    <t>abs</t>
  </si>
  <si>
    <t>mean_abs</t>
  </si>
  <si>
    <t>stdev_abs</t>
  </si>
  <si>
    <t>rsd_abs</t>
  </si>
  <si>
    <t>cv</t>
  </si>
  <si>
    <t>number</t>
  </si>
  <si>
    <t>se_abs</t>
  </si>
  <si>
    <t>LOD</t>
  </si>
  <si>
    <t>LOQ</t>
  </si>
  <si>
    <t>B</t>
  </si>
  <si>
    <t>19.10.2023</t>
  </si>
  <si>
    <t>NA</t>
  </si>
  <si>
    <t>T</t>
  </si>
  <si>
    <t>triplicate mean</t>
  </si>
  <si>
    <t>19.10.2024</t>
  </si>
  <si>
    <t>19.10.2027</t>
  </si>
  <si>
    <t>19.10.2028</t>
  </si>
  <si>
    <t>19.10.2029</t>
  </si>
  <si>
    <t>triplicates</t>
  </si>
  <si>
    <t>19.10.2025</t>
  </si>
  <si>
    <t>19.10.2026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</si>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</sst>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33" borderId="10" xfId="0" applyFont="1" applyFill="1" applyBorder="1"/>
    <xf numFmtId="0" fontId="0" fillId="0" borderId="11" xfId="0" applyBorder="1"/>
    <xf numFmtId="0" fontId="16" fillId="33" borderId="12" xfId="0" applyFont="1" applyFill="1" applyBorder="1"/>
    <xf numFmtId="0" fontId="16" fillId="33" borderId="11" xfId="0" applyFont="1" applyFill="1" applyBorder="1"/>
    <xf numFmtId="0" fontId="0" fillId="0" borderId="13" xfId="0" applyBorder="1"/>
    <xf numFmtId="164" fontId="16" fillId="33" borderId="10" xfId="0" applyNumberFormat="1" applyFont="1" applyFill="1" applyBorder="1"/>
    <xf numFmtId="164" fontId="0" fillId="0" borderId="11" xfId="0" applyNumberFormat="1" applyBorder="1"/>
    <xf numFmtId="164" fontId="0" fillId="0" borderId="13" xfId="0" applyNumberFormat="1" applyBorder="1"/>
    <xf numFmtId="164" fontId="0" fillId="0" borderId="0" xfId="0" applyNumberFormat="1"/>
    <xf numFmtId="0" fontId="16" fillId="33" borderId="0" xfId="0" applyFont="1" applyFill="1"/>
    <xf numFmtId="1" fontId="0" fillId="0" borderId="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Spectrometer UV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uv_spectrometer!$I$21:$I$39</c:f>
              <c:numCache>
                <c:formatCode>0</c:formatCode>
                <c:ptCount val="19"/>
                <c:pt idx="0">
                  <c:v>254</c:v>
                </c:pt>
                <c:pt idx="1">
                  <c:v>254</c:v>
                </c:pt>
                <c:pt idx="2">
                  <c:v>254</c:v>
                </c:pt>
                <c:pt idx="3">
                  <c:v>254</c:v>
                </c:pt>
                <c:pt idx="4">
                  <c:v>254</c:v>
                </c:pt>
                <c:pt idx="5">
                  <c:v>254</c:v>
                </c:pt>
                <c:pt idx="6">
                  <c:v>254</c:v>
                </c:pt>
                <c:pt idx="7">
                  <c:v>254</c:v>
                </c:pt>
                <c:pt idx="8">
                  <c:v>254</c:v>
                </c:pt>
                <c:pt idx="9">
                  <c:v>254</c:v>
                </c:pt>
                <c:pt idx="10">
                  <c:v>254</c:v>
                </c:pt>
                <c:pt idx="11">
                  <c:v>254</c:v>
                </c:pt>
                <c:pt idx="12">
                  <c:v>254</c:v>
                </c:pt>
                <c:pt idx="13">
                  <c:v>254</c:v>
                </c:pt>
                <c:pt idx="14">
                  <c:v>254</c:v>
                </c:pt>
                <c:pt idx="15">
                  <c:v>254</c:v>
                </c:pt>
                <c:pt idx="16">
                  <c:v>254</c:v>
                </c:pt>
                <c:pt idx="17">
                  <c:v>254</c:v>
                </c:pt>
                <c:pt idx="18">
                  <c:v>254</c:v>
                </c:pt>
              </c:numCache>
            </c:numRef>
          </c:xVal>
          <c:yVal>
            <c:numRef>
              <c:f>uv_spectrometer!$I$2:$I$19</c:f>
              <c:numCache>
                <c:formatCode>0.000</c:formatCode>
                <c:ptCount val="18"/>
                <c:pt idx="0">
                  <c:v>0.78800000000000003</c:v>
                </c:pt>
                <c:pt idx="1">
                  <c:v>0.41899999999999998</c:v>
                </c:pt>
                <c:pt idx="2">
                  <c:v>0.55266666666666675</c:v>
                </c:pt>
                <c:pt idx="3">
                  <c:v>0.39</c:v>
                </c:pt>
                <c:pt idx="4">
                  <c:v>0.94199999999999995</c:v>
                </c:pt>
                <c:pt idx="5">
                  <c:v>1.56</c:v>
                </c:pt>
                <c:pt idx="6">
                  <c:v>0.629</c:v>
                </c:pt>
                <c:pt idx="7">
                  <c:v>0.12766666666666668</c:v>
                </c:pt>
                <c:pt idx="8">
                  <c:v>1.19</c:v>
                </c:pt>
                <c:pt idx="9">
                  <c:v>1.722</c:v>
                </c:pt>
                <c:pt idx="10">
                  <c:v>0.372</c:v>
                </c:pt>
                <c:pt idx="11">
                  <c:v>-5.8000000000000003E-2</c:v>
                </c:pt>
                <c:pt idx="12">
                  <c:v>2.044</c:v>
                </c:pt>
                <c:pt idx="13">
                  <c:v>1.6619999999999999</c:v>
                </c:pt>
                <c:pt idx="14">
                  <c:v>0.63600000000000001</c:v>
                </c:pt>
                <c:pt idx="15">
                  <c:v>0.34799999999999998</c:v>
                </c:pt>
                <c:pt idx="16">
                  <c:v>0.751</c:v>
                </c:pt>
                <c:pt idx="17">
                  <c:v>2.5680000000000001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B-49FA-AF48-D5DD426571D0}"/>
            </c:ext>
          </c:extLst>
        </c:ser>
        <c:ser>
          <c:idx val="1"/>
          <c:order val="1"/>
          <c:tx>
            <c:v>250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uv_spectrometer!$G$21:$G$39</c:f>
              <c:numCache>
                <c:formatCode>0</c:formatCode>
                <c:ptCount val="19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</c:numCache>
            </c:numRef>
          </c:xVal>
          <c:yVal>
            <c:numRef>
              <c:f>uv_spectrometer!$G$2:$G$19</c:f>
              <c:numCache>
                <c:formatCode>0.000</c:formatCode>
                <c:ptCount val="18"/>
                <c:pt idx="0">
                  <c:v>0.81</c:v>
                </c:pt>
                <c:pt idx="1">
                  <c:v>0.433</c:v>
                </c:pt>
                <c:pt idx="2">
                  <c:v>0.57166666666666666</c:v>
                </c:pt>
                <c:pt idx="3">
                  <c:v>0.40300000000000002</c:v>
                </c:pt>
                <c:pt idx="4">
                  <c:v>0.97399999999999998</c:v>
                </c:pt>
                <c:pt idx="5">
                  <c:v>1.599</c:v>
                </c:pt>
                <c:pt idx="6">
                  <c:v>0.64800000000000002</c:v>
                </c:pt>
                <c:pt idx="7">
                  <c:v>0.13266666666666668</c:v>
                </c:pt>
                <c:pt idx="8">
                  <c:v>1.222</c:v>
                </c:pt>
                <c:pt idx="9">
                  <c:v>1.766</c:v>
                </c:pt>
                <c:pt idx="10">
                  <c:v>0.38300000000000001</c:v>
                </c:pt>
                <c:pt idx="11">
                  <c:v>-5.8999999999999997E-2</c:v>
                </c:pt>
                <c:pt idx="12">
                  <c:v>2.089</c:v>
                </c:pt>
                <c:pt idx="13">
                  <c:v>1.708</c:v>
                </c:pt>
                <c:pt idx="14">
                  <c:v>0.65400000000000003</c:v>
                </c:pt>
                <c:pt idx="15">
                  <c:v>0.35599999999999998</c:v>
                </c:pt>
                <c:pt idx="16">
                  <c:v>0.77300000000000002</c:v>
                </c:pt>
                <c:pt idx="17">
                  <c:v>2.5710000000000002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B-49FA-AF48-D5DD426571D0}"/>
            </c:ext>
          </c:extLst>
        </c:ser>
        <c:ser>
          <c:idx val="2"/>
          <c:order val="2"/>
          <c:tx>
            <c:v>252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uv_spectrometer!$H$21:$H$39</c:f>
              <c:numCache>
                <c:formatCode>0</c:formatCode>
                <c:ptCount val="19"/>
                <c:pt idx="0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252</c:v>
                </c:pt>
                <c:pt idx="14">
                  <c:v>252</c:v>
                </c:pt>
                <c:pt idx="15">
                  <c:v>252</c:v>
                </c:pt>
                <c:pt idx="16">
                  <c:v>252</c:v>
                </c:pt>
                <c:pt idx="17">
                  <c:v>252</c:v>
                </c:pt>
                <c:pt idx="18">
                  <c:v>252</c:v>
                </c:pt>
              </c:numCache>
            </c:numRef>
          </c:xVal>
          <c:yVal>
            <c:numRef>
              <c:f>uv_spectrometer!$H$2:$H$19</c:f>
              <c:numCache>
                <c:formatCode>0.000</c:formatCode>
                <c:ptCount val="18"/>
                <c:pt idx="0">
                  <c:v>0.79900000000000004</c:v>
                </c:pt>
                <c:pt idx="1">
                  <c:v>0.42599999999999999</c:v>
                </c:pt>
                <c:pt idx="2">
                  <c:v>0.56233333333333335</c:v>
                </c:pt>
                <c:pt idx="3">
                  <c:v>0.39600000000000002</c:v>
                </c:pt>
                <c:pt idx="4">
                  <c:v>0.95799999999999996</c:v>
                </c:pt>
                <c:pt idx="5">
                  <c:v>1.58</c:v>
                </c:pt>
                <c:pt idx="6">
                  <c:v>0.63800000000000001</c:v>
                </c:pt>
                <c:pt idx="7">
                  <c:v>0.13066666666666668</c:v>
                </c:pt>
                <c:pt idx="8">
                  <c:v>1.2070000000000001</c:v>
                </c:pt>
                <c:pt idx="9">
                  <c:v>1.7450000000000001</c:v>
                </c:pt>
                <c:pt idx="10">
                  <c:v>0.378</c:v>
                </c:pt>
                <c:pt idx="11">
                  <c:v>-5.8000000000000003E-2</c:v>
                </c:pt>
                <c:pt idx="12">
                  <c:v>2.0699999999999998</c:v>
                </c:pt>
                <c:pt idx="13">
                  <c:v>1.6859999999999999</c:v>
                </c:pt>
                <c:pt idx="14">
                  <c:v>0.64533333333333331</c:v>
                </c:pt>
                <c:pt idx="15">
                  <c:v>0.35199999999999998</c:v>
                </c:pt>
                <c:pt idx="16">
                  <c:v>0.76200000000000001</c:v>
                </c:pt>
                <c:pt idx="17">
                  <c:v>2.5619999999999998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B-49FA-AF48-D5DD426571D0}"/>
            </c:ext>
          </c:extLst>
        </c:ser>
        <c:ser>
          <c:idx val="3"/>
          <c:order val="3"/>
          <c:tx>
            <c:v>275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uv_spectrometer!$J$21:$J$39</c:f>
              <c:numCache>
                <c:formatCode>0</c:formatCode>
                <c:ptCount val="19"/>
                <c:pt idx="0">
                  <c:v>275</c:v>
                </c:pt>
                <c:pt idx="1">
                  <c:v>275</c:v>
                </c:pt>
                <c:pt idx="2">
                  <c:v>275</c:v>
                </c:pt>
                <c:pt idx="3">
                  <c:v>275</c:v>
                </c:pt>
                <c:pt idx="4">
                  <c:v>275</c:v>
                </c:pt>
                <c:pt idx="5">
                  <c:v>275</c:v>
                </c:pt>
                <c:pt idx="6">
                  <c:v>275</c:v>
                </c:pt>
                <c:pt idx="7">
                  <c:v>275</c:v>
                </c:pt>
                <c:pt idx="8">
                  <c:v>275</c:v>
                </c:pt>
                <c:pt idx="9">
                  <c:v>275</c:v>
                </c:pt>
                <c:pt idx="10">
                  <c:v>275</c:v>
                </c:pt>
                <c:pt idx="11">
                  <c:v>275</c:v>
                </c:pt>
                <c:pt idx="12">
                  <c:v>275</c:v>
                </c:pt>
                <c:pt idx="13">
                  <c:v>275</c:v>
                </c:pt>
                <c:pt idx="14">
                  <c:v>275</c:v>
                </c:pt>
                <c:pt idx="15">
                  <c:v>275</c:v>
                </c:pt>
                <c:pt idx="16">
                  <c:v>275</c:v>
                </c:pt>
                <c:pt idx="17">
                  <c:v>275</c:v>
                </c:pt>
                <c:pt idx="18">
                  <c:v>275</c:v>
                </c:pt>
              </c:numCache>
            </c:numRef>
          </c:xVal>
          <c:yVal>
            <c:numRef>
              <c:f>uv_spectrometer!$J$2:$J$20</c:f>
              <c:numCache>
                <c:formatCode>0.000</c:formatCode>
                <c:ptCount val="19"/>
                <c:pt idx="0">
                  <c:v>0.65700000000000003</c:v>
                </c:pt>
                <c:pt idx="1">
                  <c:v>0.34499999999999997</c:v>
                </c:pt>
                <c:pt idx="2">
                  <c:v>0.46833333333333332</c:v>
                </c:pt>
                <c:pt idx="3">
                  <c:v>0.32700000000000001</c:v>
                </c:pt>
                <c:pt idx="4">
                  <c:v>0.78500000000000003</c:v>
                </c:pt>
                <c:pt idx="5">
                  <c:v>1.4019999999999999</c:v>
                </c:pt>
                <c:pt idx="6">
                  <c:v>0.54</c:v>
                </c:pt>
                <c:pt idx="7">
                  <c:v>0.11166666666666665</c:v>
                </c:pt>
                <c:pt idx="8">
                  <c:v>1.02</c:v>
                </c:pt>
                <c:pt idx="9">
                  <c:v>1.4890000000000001</c:v>
                </c:pt>
                <c:pt idx="10">
                  <c:v>0.314</c:v>
                </c:pt>
                <c:pt idx="11">
                  <c:v>-5.5E-2</c:v>
                </c:pt>
                <c:pt idx="12">
                  <c:v>1.79</c:v>
                </c:pt>
                <c:pt idx="13">
                  <c:v>1.417</c:v>
                </c:pt>
                <c:pt idx="14">
                  <c:v>0.53500000000000003</c:v>
                </c:pt>
                <c:pt idx="15">
                  <c:v>0.28000000000000003</c:v>
                </c:pt>
                <c:pt idx="16">
                  <c:v>0.63700000000000001</c:v>
                </c:pt>
                <c:pt idx="17">
                  <c:v>2.4340000000000002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3B-49FA-AF48-D5DD426571D0}"/>
            </c:ext>
          </c:extLst>
        </c:ser>
        <c:ser>
          <c:idx val="4"/>
          <c:order val="4"/>
          <c:tx>
            <c:v>295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uv_spectrometer!$K$21:$K$39</c:f>
              <c:numCache>
                <c:formatCode>0</c:formatCode>
                <c:ptCount val="19"/>
                <c:pt idx="0">
                  <c:v>295</c:v>
                </c:pt>
                <c:pt idx="1">
                  <c:v>295</c:v>
                </c:pt>
                <c:pt idx="2">
                  <c:v>295</c:v>
                </c:pt>
                <c:pt idx="3">
                  <c:v>295</c:v>
                </c:pt>
                <c:pt idx="4">
                  <c:v>295</c:v>
                </c:pt>
                <c:pt idx="5">
                  <c:v>295</c:v>
                </c:pt>
                <c:pt idx="6">
                  <c:v>295</c:v>
                </c:pt>
                <c:pt idx="7">
                  <c:v>295</c:v>
                </c:pt>
                <c:pt idx="8">
                  <c:v>295</c:v>
                </c:pt>
                <c:pt idx="9">
                  <c:v>295</c:v>
                </c:pt>
                <c:pt idx="10">
                  <c:v>295</c:v>
                </c:pt>
                <c:pt idx="11">
                  <c:v>295</c:v>
                </c:pt>
                <c:pt idx="12">
                  <c:v>295</c:v>
                </c:pt>
                <c:pt idx="13">
                  <c:v>295</c:v>
                </c:pt>
                <c:pt idx="14">
                  <c:v>295</c:v>
                </c:pt>
                <c:pt idx="15">
                  <c:v>295</c:v>
                </c:pt>
                <c:pt idx="16">
                  <c:v>295</c:v>
                </c:pt>
                <c:pt idx="17">
                  <c:v>295</c:v>
                </c:pt>
                <c:pt idx="18">
                  <c:v>295</c:v>
                </c:pt>
              </c:numCache>
            </c:numRef>
          </c:xVal>
          <c:yVal>
            <c:numRef>
              <c:f>uv_spectrometer!$K$2:$K$19</c:f>
              <c:numCache>
                <c:formatCode>0.000</c:formatCode>
                <c:ptCount val="18"/>
                <c:pt idx="0">
                  <c:v>0.52500000000000002</c:v>
                </c:pt>
                <c:pt idx="1">
                  <c:v>0.27200000000000002</c:v>
                </c:pt>
                <c:pt idx="2">
                  <c:v>0.36800000000000005</c:v>
                </c:pt>
                <c:pt idx="3">
                  <c:v>0.26100000000000001</c:v>
                </c:pt>
                <c:pt idx="4">
                  <c:v>0.625</c:v>
                </c:pt>
                <c:pt idx="5">
                  <c:v>1.228</c:v>
                </c:pt>
                <c:pt idx="6">
                  <c:v>0.46</c:v>
                </c:pt>
                <c:pt idx="7">
                  <c:v>9.5666666666666678E-2</c:v>
                </c:pt>
                <c:pt idx="8">
                  <c:v>0.86499999999999999</c:v>
                </c:pt>
                <c:pt idx="9">
                  <c:v>1.252</c:v>
                </c:pt>
                <c:pt idx="10">
                  <c:v>0.26300000000000001</c:v>
                </c:pt>
                <c:pt idx="11">
                  <c:v>-4.9000000000000002E-2</c:v>
                </c:pt>
                <c:pt idx="12">
                  <c:v>1.498</c:v>
                </c:pt>
                <c:pt idx="13">
                  <c:v>1.1499999999999999</c:v>
                </c:pt>
                <c:pt idx="14">
                  <c:v>0.4363333333333333</c:v>
                </c:pt>
                <c:pt idx="15">
                  <c:v>0.21299999999999999</c:v>
                </c:pt>
                <c:pt idx="16">
                  <c:v>0.52800000000000002</c:v>
                </c:pt>
                <c:pt idx="17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3B-49FA-AF48-D5DD426571D0}"/>
            </c:ext>
          </c:extLst>
        </c:ser>
        <c:ser>
          <c:idx val="5"/>
          <c:order val="5"/>
          <c:tx>
            <c:v>364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uv_spectrometer!$L$21:$L$39</c:f>
              <c:numCache>
                <c:formatCode>0</c:formatCode>
                <c:ptCount val="19"/>
                <c:pt idx="0">
                  <c:v>364</c:v>
                </c:pt>
                <c:pt idx="1">
                  <c:v>364</c:v>
                </c:pt>
                <c:pt idx="2">
                  <c:v>364</c:v>
                </c:pt>
                <c:pt idx="3">
                  <c:v>364</c:v>
                </c:pt>
                <c:pt idx="4">
                  <c:v>364</c:v>
                </c:pt>
                <c:pt idx="5">
                  <c:v>364</c:v>
                </c:pt>
                <c:pt idx="6">
                  <c:v>364</c:v>
                </c:pt>
                <c:pt idx="7">
                  <c:v>364</c:v>
                </c:pt>
                <c:pt idx="8">
                  <c:v>364</c:v>
                </c:pt>
                <c:pt idx="9">
                  <c:v>364</c:v>
                </c:pt>
                <c:pt idx="10">
                  <c:v>364</c:v>
                </c:pt>
                <c:pt idx="11">
                  <c:v>364</c:v>
                </c:pt>
                <c:pt idx="12">
                  <c:v>364</c:v>
                </c:pt>
                <c:pt idx="13">
                  <c:v>364</c:v>
                </c:pt>
                <c:pt idx="14">
                  <c:v>364</c:v>
                </c:pt>
                <c:pt idx="15">
                  <c:v>364</c:v>
                </c:pt>
                <c:pt idx="16">
                  <c:v>364</c:v>
                </c:pt>
                <c:pt idx="17">
                  <c:v>364</c:v>
                </c:pt>
                <c:pt idx="18">
                  <c:v>364</c:v>
                </c:pt>
              </c:numCache>
            </c:numRef>
          </c:xVal>
          <c:yVal>
            <c:numRef>
              <c:f>uv_spectrometer!$L$2:$L$19</c:f>
              <c:numCache>
                <c:formatCode>0.000</c:formatCode>
                <c:ptCount val="18"/>
                <c:pt idx="0">
                  <c:v>0.224</c:v>
                </c:pt>
                <c:pt idx="1">
                  <c:v>0.105</c:v>
                </c:pt>
                <c:pt idx="2">
                  <c:v>0.14099999999999999</c:v>
                </c:pt>
                <c:pt idx="3">
                  <c:v>9.7000000000000003E-2</c:v>
                </c:pt>
                <c:pt idx="4">
                  <c:v>0.23499999999999999</c:v>
                </c:pt>
                <c:pt idx="5">
                  <c:v>0.625</c:v>
                </c:pt>
                <c:pt idx="6">
                  <c:v>0.217</c:v>
                </c:pt>
                <c:pt idx="7">
                  <c:v>4.5000000000000005E-2</c:v>
                </c:pt>
                <c:pt idx="8">
                  <c:v>0.44600000000000001</c:v>
                </c:pt>
                <c:pt idx="9">
                  <c:v>0.6</c:v>
                </c:pt>
                <c:pt idx="10">
                  <c:v>0.13900000000000001</c:v>
                </c:pt>
                <c:pt idx="11">
                  <c:v>-3.2000000000000001E-2</c:v>
                </c:pt>
                <c:pt idx="12">
                  <c:v>0.70499999999999996</c:v>
                </c:pt>
                <c:pt idx="13">
                  <c:v>0.48499999999999999</c:v>
                </c:pt>
                <c:pt idx="14">
                  <c:v>0.19699999999999998</c:v>
                </c:pt>
                <c:pt idx="15">
                  <c:v>7.6999999999999999E-2</c:v>
                </c:pt>
                <c:pt idx="16">
                  <c:v>0.248</c:v>
                </c:pt>
                <c:pt idx="17">
                  <c:v>1.0529999999999999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3B-49FA-AF48-D5DD426571D0}"/>
            </c:ext>
          </c:extLst>
        </c:ser>
        <c:ser>
          <c:idx val="6"/>
          <c:order val="6"/>
          <c:tx>
            <c:v>365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uv_spectrometer!$M$21:$M$40</c:f>
              <c:numCache>
                <c:formatCode>0</c:formatCode>
                <c:ptCount val="20"/>
                <c:pt idx="0">
                  <c:v>365</c:v>
                </c:pt>
                <c:pt idx="1">
                  <c:v>365</c:v>
                </c:pt>
                <c:pt idx="2">
                  <c:v>365</c:v>
                </c:pt>
                <c:pt idx="3">
                  <c:v>365</c:v>
                </c:pt>
                <c:pt idx="4">
                  <c:v>365</c:v>
                </c:pt>
                <c:pt idx="5">
                  <c:v>365</c:v>
                </c:pt>
                <c:pt idx="6">
                  <c:v>365</c:v>
                </c:pt>
                <c:pt idx="7">
                  <c:v>365</c:v>
                </c:pt>
                <c:pt idx="8">
                  <c:v>365</c:v>
                </c:pt>
                <c:pt idx="9">
                  <c:v>365</c:v>
                </c:pt>
                <c:pt idx="10">
                  <c:v>365</c:v>
                </c:pt>
                <c:pt idx="11">
                  <c:v>365</c:v>
                </c:pt>
                <c:pt idx="12">
                  <c:v>365</c:v>
                </c:pt>
                <c:pt idx="13">
                  <c:v>365</c:v>
                </c:pt>
                <c:pt idx="14">
                  <c:v>365</c:v>
                </c:pt>
                <c:pt idx="15">
                  <c:v>365</c:v>
                </c:pt>
                <c:pt idx="16">
                  <c:v>365</c:v>
                </c:pt>
                <c:pt idx="17">
                  <c:v>365</c:v>
                </c:pt>
                <c:pt idx="18">
                  <c:v>365</c:v>
                </c:pt>
              </c:numCache>
            </c:numRef>
          </c:xVal>
          <c:yVal>
            <c:numRef>
              <c:f>uv_spectrometer!$M$2:$M$19</c:f>
              <c:numCache>
                <c:formatCode>0.000</c:formatCode>
                <c:ptCount val="18"/>
                <c:pt idx="0">
                  <c:v>0.22</c:v>
                </c:pt>
                <c:pt idx="1">
                  <c:v>0.104</c:v>
                </c:pt>
                <c:pt idx="2">
                  <c:v>0.13833333333333334</c:v>
                </c:pt>
                <c:pt idx="3">
                  <c:v>9.5000000000000001E-2</c:v>
                </c:pt>
                <c:pt idx="4">
                  <c:v>0.23100000000000001</c:v>
                </c:pt>
                <c:pt idx="5">
                  <c:v>0.61499999999999999</c:v>
                </c:pt>
                <c:pt idx="6">
                  <c:v>0.21299999999999999</c:v>
                </c:pt>
                <c:pt idx="7">
                  <c:v>4.4000000000000004E-2</c:v>
                </c:pt>
                <c:pt idx="8">
                  <c:v>0.439</c:v>
                </c:pt>
                <c:pt idx="9">
                  <c:v>0.59099999999999997</c:v>
                </c:pt>
                <c:pt idx="10">
                  <c:v>0.13800000000000001</c:v>
                </c:pt>
                <c:pt idx="11">
                  <c:v>-3.1E-2</c:v>
                </c:pt>
                <c:pt idx="12">
                  <c:v>0.69399999999999995</c:v>
                </c:pt>
                <c:pt idx="13">
                  <c:v>0.47799999999999998</c:v>
                </c:pt>
                <c:pt idx="14">
                  <c:v>0.19466666666666668</c:v>
                </c:pt>
                <c:pt idx="15">
                  <c:v>7.5999999999999998E-2</c:v>
                </c:pt>
                <c:pt idx="16">
                  <c:v>0.245</c:v>
                </c:pt>
                <c:pt idx="17">
                  <c:v>1.038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3B-49FA-AF48-D5DD426571D0}"/>
            </c:ext>
          </c:extLst>
        </c:ser>
        <c:ser>
          <c:idx val="7"/>
          <c:order val="7"/>
          <c:tx>
            <c:v>452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uv_spectrometer!$N$21:$N$39</c:f>
              <c:numCache>
                <c:formatCode>0</c:formatCode>
                <c:ptCount val="19"/>
                <c:pt idx="0">
                  <c:v>452</c:v>
                </c:pt>
                <c:pt idx="1">
                  <c:v>452</c:v>
                </c:pt>
                <c:pt idx="2">
                  <c:v>452</c:v>
                </c:pt>
                <c:pt idx="3">
                  <c:v>452</c:v>
                </c:pt>
                <c:pt idx="4">
                  <c:v>452</c:v>
                </c:pt>
                <c:pt idx="5">
                  <c:v>452</c:v>
                </c:pt>
                <c:pt idx="6">
                  <c:v>452</c:v>
                </c:pt>
                <c:pt idx="7">
                  <c:v>452</c:v>
                </c:pt>
                <c:pt idx="8">
                  <c:v>452</c:v>
                </c:pt>
                <c:pt idx="9">
                  <c:v>452</c:v>
                </c:pt>
                <c:pt idx="10">
                  <c:v>452</c:v>
                </c:pt>
                <c:pt idx="11">
                  <c:v>452</c:v>
                </c:pt>
                <c:pt idx="12">
                  <c:v>452</c:v>
                </c:pt>
                <c:pt idx="13">
                  <c:v>452</c:v>
                </c:pt>
                <c:pt idx="14">
                  <c:v>452</c:v>
                </c:pt>
                <c:pt idx="15">
                  <c:v>452</c:v>
                </c:pt>
                <c:pt idx="16">
                  <c:v>452</c:v>
                </c:pt>
                <c:pt idx="17">
                  <c:v>452</c:v>
                </c:pt>
                <c:pt idx="18">
                  <c:v>452</c:v>
                </c:pt>
              </c:numCache>
            </c:numRef>
          </c:xVal>
          <c:yVal>
            <c:numRef>
              <c:f>uv_spectrometer!$N$1:$N$19</c:f>
              <c:numCache>
                <c:formatCode>0.000</c:formatCode>
                <c:ptCount val="19"/>
                <c:pt idx="0">
                  <c:v>0</c:v>
                </c:pt>
                <c:pt idx="1">
                  <c:v>7.9000000000000001E-2</c:v>
                </c:pt>
                <c:pt idx="2">
                  <c:v>3.2000000000000001E-2</c:v>
                </c:pt>
                <c:pt idx="3">
                  <c:v>4.8666666666666671E-2</c:v>
                </c:pt>
                <c:pt idx="4">
                  <c:v>0.03</c:v>
                </c:pt>
                <c:pt idx="5">
                  <c:v>7.5999999999999998E-2</c:v>
                </c:pt>
                <c:pt idx="6">
                  <c:v>0.111</c:v>
                </c:pt>
                <c:pt idx="7">
                  <c:v>4.4999999999999998E-2</c:v>
                </c:pt>
                <c:pt idx="8">
                  <c:v>9.6666666666666672E-3</c:v>
                </c:pt>
                <c:pt idx="9">
                  <c:v>0.121</c:v>
                </c:pt>
                <c:pt idx="10">
                  <c:v>0.17499999999999999</c:v>
                </c:pt>
                <c:pt idx="11">
                  <c:v>4.2000000000000003E-2</c:v>
                </c:pt>
                <c:pt idx="12">
                  <c:v>-1.6E-2</c:v>
                </c:pt>
                <c:pt idx="13">
                  <c:v>0.19500000000000001</c:v>
                </c:pt>
                <c:pt idx="14">
                  <c:v>0.153</c:v>
                </c:pt>
                <c:pt idx="15">
                  <c:v>6.0666666666666667E-2</c:v>
                </c:pt>
                <c:pt idx="16">
                  <c:v>1.9E-2</c:v>
                </c:pt>
                <c:pt idx="17">
                  <c:v>6.8000000000000005E-2</c:v>
                </c:pt>
                <c:pt idx="18">
                  <c:v>0.36699999999999999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3B-49FA-AF48-D5DD426571D0}"/>
            </c:ext>
          </c:extLst>
        </c:ser>
        <c:ser>
          <c:idx val="8"/>
          <c:order val="8"/>
          <c:tx>
            <c:v>465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uv_spectrometer!$O$21:$O$39</c:f>
              <c:numCache>
                <c:formatCode>0</c:formatCode>
                <c:ptCount val="19"/>
                <c:pt idx="0">
                  <c:v>465</c:v>
                </c:pt>
                <c:pt idx="1">
                  <c:v>465</c:v>
                </c:pt>
                <c:pt idx="2">
                  <c:v>465</c:v>
                </c:pt>
                <c:pt idx="3">
                  <c:v>465</c:v>
                </c:pt>
                <c:pt idx="4">
                  <c:v>465</c:v>
                </c:pt>
                <c:pt idx="5">
                  <c:v>465</c:v>
                </c:pt>
                <c:pt idx="6">
                  <c:v>465</c:v>
                </c:pt>
                <c:pt idx="7">
                  <c:v>465</c:v>
                </c:pt>
                <c:pt idx="8">
                  <c:v>465</c:v>
                </c:pt>
                <c:pt idx="9">
                  <c:v>465</c:v>
                </c:pt>
                <c:pt idx="10">
                  <c:v>465</c:v>
                </c:pt>
                <c:pt idx="11">
                  <c:v>465</c:v>
                </c:pt>
                <c:pt idx="12">
                  <c:v>465</c:v>
                </c:pt>
                <c:pt idx="13">
                  <c:v>465</c:v>
                </c:pt>
                <c:pt idx="14">
                  <c:v>465</c:v>
                </c:pt>
                <c:pt idx="15">
                  <c:v>465</c:v>
                </c:pt>
                <c:pt idx="16">
                  <c:v>465</c:v>
                </c:pt>
                <c:pt idx="17">
                  <c:v>465</c:v>
                </c:pt>
                <c:pt idx="18">
                  <c:v>465</c:v>
                </c:pt>
              </c:numCache>
            </c:numRef>
          </c:xVal>
          <c:yVal>
            <c:numRef>
              <c:f>uv_spectrometer!$O$2:$O$19</c:f>
              <c:numCache>
                <c:formatCode>0.000</c:formatCode>
                <c:ptCount val="18"/>
                <c:pt idx="0">
                  <c:v>7.1999999999999995E-2</c:v>
                </c:pt>
                <c:pt idx="1">
                  <c:v>2.9000000000000001E-2</c:v>
                </c:pt>
                <c:pt idx="2">
                  <c:v>4.3666666666666666E-2</c:v>
                </c:pt>
                <c:pt idx="3">
                  <c:v>2.5999999999999999E-2</c:v>
                </c:pt>
                <c:pt idx="4">
                  <c:v>6.8000000000000005E-2</c:v>
                </c:pt>
                <c:pt idx="5">
                  <c:v>0.10199999999999999</c:v>
                </c:pt>
                <c:pt idx="6">
                  <c:v>0.04</c:v>
                </c:pt>
                <c:pt idx="7">
                  <c:v>9.6666666666666672E-3</c:v>
                </c:pt>
                <c:pt idx="8">
                  <c:v>0.104</c:v>
                </c:pt>
                <c:pt idx="9">
                  <c:v>0.154</c:v>
                </c:pt>
                <c:pt idx="10">
                  <c:v>3.5000000000000003E-2</c:v>
                </c:pt>
                <c:pt idx="11">
                  <c:v>-1.4999999999999999E-2</c:v>
                </c:pt>
                <c:pt idx="12">
                  <c:v>0.17499999999999999</c:v>
                </c:pt>
                <c:pt idx="13">
                  <c:v>0.13700000000000001</c:v>
                </c:pt>
                <c:pt idx="14">
                  <c:v>5.3999999999999999E-2</c:v>
                </c:pt>
                <c:pt idx="15">
                  <c:v>1.7000000000000001E-2</c:v>
                </c:pt>
                <c:pt idx="16">
                  <c:v>5.8999999999999997E-2</c:v>
                </c:pt>
                <c:pt idx="17">
                  <c:v>0.32700000000000001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3B-49FA-AF48-D5DD426571D0}"/>
            </c:ext>
          </c:extLst>
        </c:ser>
        <c:ser>
          <c:idx val="9"/>
          <c:order val="9"/>
          <c:tx>
            <c:v>665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uv_spectrometer!$P$21:$P$39</c:f>
              <c:numCache>
                <c:formatCode>0</c:formatCode>
                <c:ptCount val="19"/>
                <c:pt idx="0">
                  <c:v>665</c:v>
                </c:pt>
                <c:pt idx="1">
                  <c:v>665</c:v>
                </c:pt>
                <c:pt idx="2">
                  <c:v>665</c:v>
                </c:pt>
                <c:pt idx="3">
                  <c:v>665</c:v>
                </c:pt>
                <c:pt idx="4">
                  <c:v>665</c:v>
                </c:pt>
                <c:pt idx="5">
                  <c:v>665</c:v>
                </c:pt>
                <c:pt idx="6">
                  <c:v>665</c:v>
                </c:pt>
                <c:pt idx="7">
                  <c:v>665</c:v>
                </c:pt>
                <c:pt idx="8">
                  <c:v>665</c:v>
                </c:pt>
                <c:pt idx="9">
                  <c:v>665</c:v>
                </c:pt>
                <c:pt idx="10">
                  <c:v>665</c:v>
                </c:pt>
                <c:pt idx="11">
                  <c:v>665</c:v>
                </c:pt>
                <c:pt idx="12">
                  <c:v>665</c:v>
                </c:pt>
                <c:pt idx="13">
                  <c:v>665</c:v>
                </c:pt>
                <c:pt idx="14">
                  <c:v>665</c:v>
                </c:pt>
                <c:pt idx="15">
                  <c:v>665</c:v>
                </c:pt>
                <c:pt idx="16">
                  <c:v>665</c:v>
                </c:pt>
                <c:pt idx="17">
                  <c:v>665</c:v>
                </c:pt>
                <c:pt idx="18">
                  <c:v>665</c:v>
                </c:pt>
              </c:numCache>
            </c:numRef>
          </c:xVal>
          <c:yVal>
            <c:numRef>
              <c:f>uv_spectrometer!$P$2:$P$19</c:f>
              <c:numCache>
                <c:formatCode>0.000</c:formatCode>
                <c:ptCount val="18"/>
                <c:pt idx="0">
                  <c:v>8.0000000000000002E-3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</c:v>
                </c:pt>
                <c:pt idx="4">
                  <c:v>1.2999999999999999E-2</c:v>
                </c:pt>
                <c:pt idx="5">
                  <c:v>7.0000000000000001E-3</c:v>
                </c:pt>
                <c:pt idx="6">
                  <c:v>0</c:v>
                </c:pt>
                <c:pt idx="7">
                  <c:v>5.9999999999999993E-3</c:v>
                </c:pt>
                <c:pt idx="8">
                  <c:v>6.0000000000000001E-3</c:v>
                </c:pt>
                <c:pt idx="9">
                  <c:v>1.7000000000000001E-2</c:v>
                </c:pt>
                <c:pt idx="10">
                  <c:v>-1E-3</c:v>
                </c:pt>
                <c:pt idx="11">
                  <c:v>-7.0000000000000001E-3</c:v>
                </c:pt>
                <c:pt idx="12">
                  <c:v>2.1999999999999999E-2</c:v>
                </c:pt>
                <c:pt idx="13">
                  <c:v>0.02</c:v>
                </c:pt>
                <c:pt idx="14">
                  <c:v>6.000000000000001E-3</c:v>
                </c:pt>
                <c:pt idx="15">
                  <c:v>1E-3</c:v>
                </c:pt>
                <c:pt idx="16">
                  <c:v>3.0000000000000001E-3</c:v>
                </c:pt>
                <c:pt idx="17">
                  <c:v>4.5999999999999999E-2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3B-49FA-AF48-D5DD42657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72207"/>
        <c:axId val="633872623"/>
      </c:scatterChart>
      <c:valAx>
        <c:axId val="633872207"/>
        <c:scaling>
          <c:orientation val="minMax"/>
          <c:min val="2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72623"/>
        <c:crosses val="autoZero"/>
        <c:crossBetween val="midCat"/>
      </c:valAx>
      <c:valAx>
        <c:axId val="6338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7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4076</xdr:colOff>
      <xdr:row>40</xdr:row>
      <xdr:rowOff>21393</xdr:rowOff>
    </xdr:from>
    <xdr:to>
      <xdr:col>16</xdr:col>
      <xdr:colOff>13180</xdr:colOff>
      <xdr:row>61</xdr:row>
      <xdr:rowOff>17822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26158-D783-433C-89F9-6A2E62482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v_platerea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4"/>
      <sheetName val="250"/>
      <sheetName val="252"/>
      <sheetName val="275"/>
      <sheetName val="295"/>
      <sheetName val="364"/>
      <sheetName val="365"/>
      <sheetName val="452"/>
      <sheetName val="465"/>
      <sheetName val="665"/>
      <sheetName val="lambda_all"/>
      <sheetName val="uv_plate_spectro_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H2">
            <v>2.7902833484113216</v>
          </cell>
          <cell r="I2">
            <v>2.8628500079115233</v>
          </cell>
          <cell r="J2">
            <v>2.812066632012526</v>
          </cell>
          <cell r="K2">
            <v>2.4503333369890852</v>
          </cell>
          <cell r="L2">
            <v>2.0403499857832985</v>
          </cell>
          <cell r="M2">
            <v>0.88643334060907364</v>
          </cell>
          <cell r="N2">
            <v>0.87269999583562219</v>
          </cell>
          <cell r="O2">
            <v>0.31598333021004993</v>
          </cell>
          <cell r="P2">
            <v>0.28291665824751061</v>
          </cell>
          <cell r="Q2">
            <v>4.7133333360155419E-2</v>
          </cell>
          <cell r="T2">
            <v>254</v>
          </cell>
          <cell r="U2">
            <v>250</v>
          </cell>
          <cell r="V2">
            <v>252</v>
          </cell>
          <cell r="W2">
            <v>275</v>
          </cell>
          <cell r="X2">
            <v>295</v>
          </cell>
          <cell r="Y2">
            <v>364</v>
          </cell>
          <cell r="Z2">
            <v>365</v>
          </cell>
          <cell r="AA2">
            <v>452</v>
          </cell>
          <cell r="AB2">
            <v>465</v>
          </cell>
          <cell r="AC2">
            <v>665</v>
          </cell>
        </row>
        <row r="3">
          <cell r="H3">
            <v>3.8051833175122738</v>
          </cell>
          <cell r="I3">
            <v>3.8621166323622069</v>
          </cell>
          <cell r="J3">
            <v>3.7782999649643898</v>
          </cell>
          <cell r="K3">
            <v>3.3843000531196594</v>
          </cell>
          <cell r="L3">
            <v>2.8065832710514464</v>
          </cell>
          <cell r="M3">
            <v>1.2081666762630143</v>
          </cell>
          <cell r="N3">
            <v>1.1908666888872783</v>
          </cell>
          <cell r="O3">
            <v>0.44128333032131195</v>
          </cell>
          <cell r="P3">
            <v>0.39828332575658959</v>
          </cell>
          <cell r="Q3">
            <v>7.2966664408644036E-2</v>
          </cell>
          <cell r="T3">
            <v>254</v>
          </cell>
          <cell r="U3">
            <v>250</v>
          </cell>
          <cell r="V3">
            <v>252</v>
          </cell>
          <cell r="W3">
            <v>275</v>
          </cell>
          <cell r="X3">
            <v>295</v>
          </cell>
          <cell r="Y3">
            <v>364</v>
          </cell>
          <cell r="Z3">
            <v>365</v>
          </cell>
          <cell r="AA3">
            <v>452</v>
          </cell>
          <cell r="AB3">
            <v>465</v>
          </cell>
          <cell r="AC3">
            <v>665</v>
          </cell>
        </row>
        <row r="4">
          <cell r="H4">
            <v>2.0923833710451918</v>
          </cell>
          <cell r="I4">
            <v>2.1625500296552977</v>
          </cell>
          <cell r="J4">
            <v>2.1194333210587502</v>
          </cell>
          <cell r="K4">
            <v>1.8200333317120869</v>
          </cell>
          <cell r="L4">
            <v>1.4988833523044984</v>
          </cell>
          <cell r="M4">
            <v>0.61816666275262833</v>
          </cell>
          <cell r="N4">
            <v>0.60973332325617469</v>
          </cell>
          <cell r="O4">
            <v>0.2047166625658671</v>
          </cell>
          <cell r="P4">
            <v>0.1800500036527713</v>
          </cell>
          <cell r="Q4">
            <v>3.2333333666125938E-2</v>
          </cell>
          <cell r="T4">
            <v>254</v>
          </cell>
          <cell r="U4">
            <v>250</v>
          </cell>
          <cell r="V4">
            <v>252</v>
          </cell>
          <cell r="W4">
            <v>275</v>
          </cell>
          <cell r="X4">
            <v>295</v>
          </cell>
          <cell r="Y4">
            <v>364</v>
          </cell>
          <cell r="Z4">
            <v>365</v>
          </cell>
          <cell r="AA4">
            <v>452</v>
          </cell>
          <cell r="AB4">
            <v>465</v>
          </cell>
          <cell r="AC4">
            <v>665</v>
          </cell>
        </row>
        <row r="5">
          <cell r="H5">
            <v>0.86351665481925011</v>
          </cell>
          <cell r="I5">
            <v>0.89071666946013772</v>
          </cell>
          <cell r="J5">
            <v>0.87403332938750578</v>
          </cell>
          <cell r="K5">
            <v>0.73356668154398608</v>
          </cell>
          <cell r="L5">
            <v>0.61095001858969522</v>
          </cell>
          <cell r="M5">
            <v>0.29463332643111545</v>
          </cell>
          <cell r="N5">
            <v>0.29120000203450519</v>
          </cell>
          <cell r="O5">
            <v>8.5216666261355087E-2</v>
          </cell>
          <cell r="P5">
            <v>7.4983331685264915E-2</v>
          </cell>
          <cell r="Q5">
            <v>8.4666665643453598E-3</v>
          </cell>
          <cell r="T5">
            <v>254</v>
          </cell>
          <cell r="U5">
            <v>250</v>
          </cell>
          <cell r="V5">
            <v>252</v>
          </cell>
          <cell r="W5">
            <v>275</v>
          </cell>
          <cell r="X5">
            <v>295</v>
          </cell>
          <cell r="Y5">
            <v>364</v>
          </cell>
          <cell r="Z5">
            <v>365</v>
          </cell>
          <cell r="AA5">
            <v>452</v>
          </cell>
          <cell r="AB5">
            <v>465</v>
          </cell>
          <cell r="AC5">
            <v>665</v>
          </cell>
        </row>
        <row r="6">
          <cell r="H6">
            <v>0.78755001847942663</v>
          </cell>
          <cell r="I6">
            <v>0.81164999554554629</v>
          </cell>
          <cell r="J6">
            <v>0.79683333386977506</v>
          </cell>
          <cell r="K6">
            <v>0.66339999437332153</v>
          </cell>
          <cell r="L6">
            <v>0.54555001420279337</v>
          </cell>
          <cell r="M6">
            <v>0.25580000629027683</v>
          </cell>
          <cell r="N6">
            <v>0.25256666541099548</v>
          </cell>
          <cell r="O6">
            <v>8.3616666495800018E-2</v>
          </cell>
          <cell r="P6">
            <v>7.4816667164365441E-2</v>
          </cell>
          <cell r="Q6">
            <v>1.3966666534543037E-2</v>
          </cell>
          <cell r="T6">
            <v>254</v>
          </cell>
          <cell r="U6">
            <v>250</v>
          </cell>
          <cell r="V6">
            <v>252</v>
          </cell>
          <cell r="W6">
            <v>275</v>
          </cell>
          <cell r="X6">
            <v>295</v>
          </cell>
          <cell r="Y6">
            <v>364</v>
          </cell>
          <cell r="Z6">
            <v>365</v>
          </cell>
          <cell r="AA6">
            <v>452</v>
          </cell>
          <cell r="AB6">
            <v>465</v>
          </cell>
          <cell r="AC6">
            <v>665</v>
          </cell>
        </row>
        <row r="7">
          <cell r="H7">
            <v>1.5609500271578631</v>
          </cell>
          <cell r="I7">
            <v>1.6124833201368649</v>
          </cell>
          <cell r="J7">
            <v>1.5805666819214821</v>
          </cell>
          <cell r="K7">
            <v>1.3002000053723652</v>
          </cell>
          <cell r="L7">
            <v>1.0433500266323488</v>
          </cell>
          <cell r="M7">
            <v>0.43729999413092929</v>
          </cell>
          <cell r="N7">
            <v>0.43130000432332355</v>
          </cell>
          <cell r="O7">
            <v>0.15521666407585144</v>
          </cell>
          <cell r="P7">
            <v>0.13974999698499838</v>
          </cell>
          <cell r="Q7">
            <v>2.7833333238959312E-2</v>
          </cell>
          <cell r="T7">
            <v>254</v>
          </cell>
          <cell r="U7">
            <v>250</v>
          </cell>
          <cell r="V7">
            <v>252</v>
          </cell>
          <cell r="W7">
            <v>275</v>
          </cell>
          <cell r="X7">
            <v>295</v>
          </cell>
          <cell r="Y7">
            <v>364</v>
          </cell>
          <cell r="Z7">
            <v>365</v>
          </cell>
          <cell r="AA7">
            <v>452</v>
          </cell>
          <cell r="AB7">
            <v>465</v>
          </cell>
          <cell r="AC7">
            <v>665</v>
          </cell>
        </row>
        <row r="8">
          <cell r="H8">
            <v>1.1891166629890602</v>
          </cell>
          <cell r="I8">
            <v>1.2276166851321855</v>
          </cell>
          <cell r="J8">
            <v>1.2032999967535338</v>
          </cell>
          <cell r="K8">
            <v>1.0123333334922791</v>
          </cell>
          <cell r="L8">
            <v>0.82091667813559366</v>
          </cell>
          <cell r="M8">
            <v>0.33593333512544632</v>
          </cell>
          <cell r="N8">
            <v>0.33229999740918476</v>
          </cell>
          <cell r="O8">
            <v>0.10681666930516562</v>
          </cell>
          <cell r="P8">
            <v>9.4849996889630944E-2</v>
          </cell>
          <cell r="Q8">
            <v>1.6899999851981796E-2</v>
          </cell>
          <cell r="T8">
            <v>254</v>
          </cell>
          <cell r="U8">
            <v>250</v>
          </cell>
          <cell r="V8">
            <v>252</v>
          </cell>
          <cell r="W8">
            <v>275</v>
          </cell>
          <cell r="X8">
            <v>295</v>
          </cell>
          <cell r="Y8">
            <v>364</v>
          </cell>
          <cell r="Z8">
            <v>365</v>
          </cell>
          <cell r="AA8">
            <v>452</v>
          </cell>
          <cell r="AB8">
            <v>465</v>
          </cell>
          <cell r="AC8">
            <v>665</v>
          </cell>
        </row>
        <row r="9">
          <cell r="H9">
            <v>1.7882833344240985</v>
          </cell>
          <cell r="I9">
            <v>1.8447166457772255</v>
          </cell>
          <cell r="J9">
            <v>1.8115666285157204</v>
          </cell>
          <cell r="K9">
            <v>1.5122666557629902</v>
          </cell>
          <cell r="L9">
            <v>1.2291166639576356</v>
          </cell>
          <cell r="M9">
            <v>0.52716664224863052</v>
          </cell>
          <cell r="N9">
            <v>0.51986666520436609</v>
          </cell>
          <cell r="O9">
            <v>0.16848333179950714</v>
          </cell>
          <cell r="P9">
            <v>0.15104999455312887</v>
          </cell>
          <cell r="Q9">
            <v>2.6466667031248413E-2</v>
          </cell>
          <cell r="T9">
            <v>254</v>
          </cell>
          <cell r="U9">
            <v>250</v>
          </cell>
          <cell r="V9">
            <v>252</v>
          </cell>
          <cell r="W9">
            <v>275</v>
          </cell>
          <cell r="X9">
            <v>295</v>
          </cell>
          <cell r="Y9">
            <v>364</v>
          </cell>
          <cell r="Z9">
            <v>365</v>
          </cell>
          <cell r="AA9">
            <v>452</v>
          </cell>
          <cell r="AB9">
            <v>465</v>
          </cell>
          <cell r="AC9">
            <v>665</v>
          </cell>
        </row>
        <row r="10">
          <cell r="H10">
            <v>3.8095499537885189</v>
          </cell>
          <cell r="I10">
            <v>3.8554166729251547</v>
          </cell>
          <cell r="J10">
            <v>3.7534000054001808</v>
          </cell>
          <cell r="K10">
            <v>3.2843666672706604</v>
          </cell>
          <cell r="L10">
            <v>2.6843500391890602</v>
          </cell>
          <cell r="M10">
            <v>1.1150333459178605</v>
          </cell>
          <cell r="N10">
            <v>1.0983999768892925</v>
          </cell>
          <cell r="O10">
            <v>0.37924999495347339</v>
          </cell>
          <cell r="P10">
            <v>0.33644999377429485</v>
          </cell>
          <cell r="Q10">
            <v>4.9266665553053215E-2</v>
          </cell>
          <cell r="T10">
            <v>254</v>
          </cell>
          <cell r="U10">
            <v>250</v>
          </cell>
          <cell r="V10">
            <v>252</v>
          </cell>
          <cell r="W10">
            <v>275</v>
          </cell>
          <cell r="X10">
            <v>295</v>
          </cell>
          <cell r="Y10">
            <v>364</v>
          </cell>
          <cell r="Z10">
            <v>365</v>
          </cell>
          <cell r="AA10">
            <v>452</v>
          </cell>
          <cell r="AB10">
            <v>465</v>
          </cell>
          <cell r="AC10">
            <v>665</v>
          </cell>
        </row>
        <row r="11">
          <cell r="H11">
            <v>1.4249166510999203</v>
          </cell>
          <cell r="I11">
            <v>1.4689833099643388</v>
          </cell>
          <cell r="J11">
            <v>1.4408333276708922</v>
          </cell>
          <cell r="K11">
            <v>1.2020333409309387</v>
          </cell>
          <cell r="L11">
            <v>0.97078337830801809</v>
          </cell>
          <cell r="M11">
            <v>0.40856667111317313</v>
          </cell>
          <cell r="N11">
            <v>0.40276667475700378</v>
          </cell>
          <cell r="O11">
            <v>0.1444500039021174</v>
          </cell>
          <cell r="P11">
            <v>0.12971666765709716</v>
          </cell>
          <cell r="Q11">
            <v>2.1233332032958664E-2</v>
          </cell>
          <cell r="T11">
            <v>254</v>
          </cell>
          <cell r="U11">
            <v>250</v>
          </cell>
          <cell r="V11">
            <v>252</v>
          </cell>
          <cell r="W11">
            <v>275</v>
          </cell>
          <cell r="X11">
            <v>295</v>
          </cell>
          <cell r="Y11">
            <v>364</v>
          </cell>
          <cell r="Z11">
            <v>365</v>
          </cell>
          <cell r="AA11">
            <v>452</v>
          </cell>
          <cell r="AB11">
            <v>465</v>
          </cell>
          <cell r="AC11">
            <v>665</v>
          </cell>
        </row>
        <row r="12">
          <cell r="H12">
            <v>1.7617500089108944</v>
          </cell>
          <cell r="I12">
            <v>1.8167499875028927</v>
          </cell>
          <cell r="J12">
            <v>1.7808666601777077</v>
          </cell>
          <cell r="K12">
            <v>1.5123333334922791</v>
          </cell>
          <cell r="L12">
            <v>1.2248500045388937</v>
          </cell>
          <cell r="M12">
            <v>0.50296665976444888</v>
          </cell>
          <cell r="N12">
            <v>0.49600001176198327</v>
          </cell>
          <cell r="O12">
            <v>0.16798333823680878</v>
          </cell>
          <cell r="P12">
            <v>0.14744999818503857</v>
          </cell>
          <cell r="Q12">
            <v>2.5733333701888718E-2</v>
          </cell>
          <cell r="T12">
            <v>254</v>
          </cell>
          <cell r="U12">
            <v>250</v>
          </cell>
          <cell r="V12">
            <v>252</v>
          </cell>
          <cell r="W12">
            <v>275</v>
          </cell>
          <cell r="X12">
            <v>295</v>
          </cell>
          <cell r="Y12">
            <v>364</v>
          </cell>
          <cell r="Z12">
            <v>365</v>
          </cell>
          <cell r="AA12">
            <v>452</v>
          </cell>
          <cell r="AB12">
            <v>465</v>
          </cell>
          <cell r="AC12">
            <v>665</v>
          </cell>
        </row>
        <row r="13">
          <cell r="H13">
            <v>1.9036499919990699</v>
          </cell>
          <cell r="I13">
            <v>1.9651166374484699</v>
          </cell>
          <cell r="J13">
            <v>1.9251333450277646</v>
          </cell>
          <cell r="K13">
            <v>1.625433305899302</v>
          </cell>
          <cell r="L13">
            <v>1.3148166990528505</v>
          </cell>
          <cell r="M13">
            <v>0.53776665280262637</v>
          </cell>
          <cell r="N13">
            <v>0.5305999914805094</v>
          </cell>
          <cell r="O13">
            <v>0.17648333311080933</v>
          </cell>
          <cell r="P13">
            <v>0.15678333553175131</v>
          </cell>
          <cell r="Q13">
            <v>2.7000000700354576E-2</v>
          </cell>
          <cell r="T13">
            <v>254</v>
          </cell>
          <cell r="U13">
            <v>250</v>
          </cell>
          <cell r="V13">
            <v>252</v>
          </cell>
          <cell r="W13">
            <v>275</v>
          </cell>
          <cell r="X13">
            <v>295</v>
          </cell>
          <cell r="Y13">
            <v>364</v>
          </cell>
          <cell r="Z13">
            <v>365</v>
          </cell>
          <cell r="AA13">
            <v>452</v>
          </cell>
          <cell r="AB13">
            <v>465</v>
          </cell>
          <cell r="AC13">
            <v>665</v>
          </cell>
        </row>
        <row r="14">
          <cell r="H14">
            <v>1.2928500038882098</v>
          </cell>
          <cell r="I14">
            <v>1.3335166946053505</v>
          </cell>
          <cell r="J14">
            <v>1.3076333577434223</v>
          </cell>
          <cell r="K14">
            <v>1.1297333439191182</v>
          </cell>
          <cell r="L14">
            <v>0.91525000892579556</v>
          </cell>
          <cell r="M14">
            <v>0.39116666465997696</v>
          </cell>
          <cell r="N14">
            <v>0.38586666186650592</v>
          </cell>
          <cell r="O14">
            <v>0.13161666691303253</v>
          </cell>
          <cell r="P14">
            <v>0.11491666547954082</v>
          </cell>
          <cell r="Q14">
            <v>1.6766666745146118E-2</v>
          </cell>
          <cell r="T14">
            <v>254</v>
          </cell>
          <cell r="U14">
            <v>250</v>
          </cell>
          <cell r="V14">
            <v>252</v>
          </cell>
          <cell r="W14">
            <v>275</v>
          </cell>
          <cell r="X14">
            <v>295</v>
          </cell>
          <cell r="Y14">
            <v>364</v>
          </cell>
          <cell r="Z14">
            <v>365</v>
          </cell>
          <cell r="AA14">
            <v>452</v>
          </cell>
          <cell r="AB14">
            <v>465</v>
          </cell>
          <cell r="AC14">
            <v>665</v>
          </cell>
        </row>
        <row r="15">
          <cell r="H15">
            <v>3.0895833037793636</v>
          </cell>
          <cell r="I15">
            <v>3.1638499672214193</v>
          </cell>
          <cell r="J15">
            <v>3.1046001091599464</v>
          </cell>
          <cell r="K15">
            <v>2.6424999833106995</v>
          </cell>
          <cell r="L15">
            <v>2.1464833673089743</v>
          </cell>
          <cell r="M15">
            <v>0.92093332360188174</v>
          </cell>
          <cell r="N15">
            <v>0.90820000569025672</v>
          </cell>
          <cell r="O15">
            <v>0.32615000506242114</v>
          </cell>
          <cell r="P15">
            <v>0.29064999334514141</v>
          </cell>
          <cell r="Q15">
            <v>4.4533334051569298E-2</v>
          </cell>
          <cell r="T15">
            <v>254</v>
          </cell>
          <cell r="U15">
            <v>250</v>
          </cell>
          <cell r="V15">
            <v>252</v>
          </cell>
          <cell r="W15">
            <v>275</v>
          </cell>
          <cell r="X15">
            <v>295</v>
          </cell>
          <cell r="Y15">
            <v>364</v>
          </cell>
          <cell r="Z15">
            <v>365</v>
          </cell>
          <cell r="AA15">
            <v>452</v>
          </cell>
          <cell r="AB15">
            <v>465</v>
          </cell>
          <cell r="AC15">
            <v>665</v>
          </cell>
        </row>
        <row r="16">
          <cell r="H16">
            <v>2.2494166555504003</v>
          </cell>
          <cell r="I16">
            <v>2.3156499639153481</v>
          </cell>
          <cell r="J16">
            <v>2.274933335681756</v>
          </cell>
          <cell r="K16">
            <v>1.9304333329200745</v>
          </cell>
          <cell r="L16">
            <v>1.6032833512872458</v>
          </cell>
          <cell r="M16">
            <v>0.74913332611322403</v>
          </cell>
          <cell r="N16">
            <v>0.73866667350133264</v>
          </cell>
          <cell r="O16">
            <v>0.21148333450158438</v>
          </cell>
          <cell r="P16">
            <v>0.18955000055332971</v>
          </cell>
          <cell r="Q16">
            <v>2.8100000694394112E-2</v>
          </cell>
          <cell r="T16">
            <v>254</v>
          </cell>
          <cell r="U16">
            <v>250</v>
          </cell>
          <cell r="V16">
            <v>252</v>
          </cell>
          <cell r="W16">
            <v>275</v>
          </cell>
          <cell r="X16">
            <v>295</v>
          </cell>
          <cell r="Y16">
            <v>364</v>
          </cell>
          <cell r="Z16">
            <v>365</v>
          </cell>
          <cell r="AA16">
            <v>452</v>
          </cell>
          <cell r="AB16">
            <v>465</v>
          </cell>
          <cell r="AC16">
            <v>665</v>
          </cell>
        </row>
        <row r="17">
          <cell r="H17">
            <v>0.40651665752132737</v>
          </cell>
          <cell r="I17">
            <v>0.41981666038433707</v>
          </cell>
          <cell r="J17">
            <v>0.41149999449650448</v>
          </cell>
          <cell r="K17">
            <v>0.33736666043599445</v>
          </cell>
          <cell r="L17">
            <v>0.27321667037904263</v>
          </cell>
          <cell r="M17">
            <v>0.11389999836683273</v>
          </cell>
          <cell r="N17">
            <v>0.11196666955947876</v>
          </cell>
          <cell r="O17">
            <v>3.164999932050705E-2</v>
          </cell>
          <cell r="P17">
            <v>2.8349998717506729E-2</v>
          </cell>
          <cell r="Q17">
            <v>2.2999998182058334E-3</v>
          </cell>
          <cell r="T17">
            <v>254</v>
          </cell>
          <cell r="U17">
            <v>250</v>
          </cell>
          <cell r="V17">
            <v>252</v>
          </cell>
          <cell r="W17">
            <v>275</v>
          </cell>
          <cell r="X17">
            <v>295</v>
          </cell>
          <cell r="Y17">
            <v>364</v>
          </cell>
          <cell r="Z17">
            <v>365</v>
          </cell>
          <cell r="AA17">
            <v>452</v>
          </cell>
          <cell r="AB17">
            <v>465</v>
          </cell>
          <cell r="AC17">
            <v>665</v>
          </cell>
        </row>
        <row r="18">
          <cell r="H18">
            <v>0.72191666190822912</v>
          </cell>
          <cell r="I18">
            <v>0.74578332652648294</v>
          </cell>
          <cell r="J18">
            <v>0.73129999389251066</v>
          </cell>
          <cell r="K18">
            <v>0.59283334016799927</v>
          </cell>
          <cell r="L18">
            <v>0.47334999404847627</v>
          </cell>
          <cell r="M18">
            <v>0.19353333363930386</v>
          </cell>
          <cell r="N18">
            <v>0.19086666901906332</v>
          </cell>
          <cell r="O18">
            <v>6.1849998931090042E-2</v>
          </cell>
          <cell r="P18">
            <v>5.4016665245095886E-2</v>
          </cell>
          <cell r="Q18">
            <v>6.7333336919546127E-3</v>
          </cell>
          <cell r="T18">
            <v>254</v>
          </cell>
          <cell r="U18">
            <v>250</v>
          </cell>
          <cell r="V18">
            <v>252</v>
          </cell>
          <cell r="W18">
            <v>275</v>
          </cell>
          <cell r="X18">
            <v>295</v>
          </cell>
          <cell r="Y18">
            <v>364</v>
          </cell>
          <cell r="Z18">
            <v>365</v>
          </cell>
          <cell r="AA18">
            <v>452</v>
          </cell>
          <cell r="AB18">
            <v>465</v>
          </cell>
          <cell r="AC18">
            <v>665</v>
          </cell>
        </row>
        <row r="19">
          <cell r="H19">
            <v>1.2007499796648822</v>
          </cell>
          <cell r="I19">
            <v>1.2411499992012978</v>
          </cell>
          <cell r="J19">
            <v>1.2132333094875019</v>
          </cell>
          <cell r="K19">
            <v>1.0054333408673604</v>
          </cell>
          <cell r="L19">
            <v>0.80708331428468227</v>
          </cell>
          <cell r="M19">
            <v>0.32623334477345145</v>
          </cell>
          <cell r="N19">
            <v>0.32106666763623554</v>
          </cell>
          <cell r="O19">
            <v>0.11171666781107584</v>
          </cell>
          <cell r="P19">
            <v>9.8449998224774987E-2</v>
          </cell>
          <cell r="Q19">
            <v>1.6633333638310432E-2</v>
          </cell>
          <cell r="T19">
            <v>254</v>
          </cell>
          <cell r="U19">
            <v>250</v>
          </cell>
          <cell r="V19">
            <v>252</v>
          </cell>
          <cell r="W19">
            <v>275</v>
          </cell>
          <cell r="X19">
            <v>295</v>
          </cell>
          <cell r="Y19">
            <v>364</v>
          </cell>
          <cell r="Z19">
            <v>365</v>
          </cell>
          <cell r="AA19">
            <v>452</v>
          </cell>
          <cell r="AB19">
            <v>465</v>
          </cell>
          <cell r="AC19">
            <v>665</v>
          </cell>
        </row>
        <row r="20">
          <cell r="H20">
            <v>0.10654999842047692</v>
          </cell>
          <cell r="I20">
            <v>0.11244999901056289</v>
          </cell>
          <cell r="K20">
            <v>8.0199999968210867E-2</v>
          </cell>
          <cell r="L20">
            <v>6.3983333485325172E-2</v>
          </cell>
          <cell r="M20">
            <v>3.1099999423821766E-2</v>
          </cell>
          <cell r="N20">
            <v>3.0533332983652753E-2</v>
          </cell>
          <cell r="O20">
            <v>1.0550000023841856E-2</v>
          </cell>
          <cell r="P20">
            <v>9.6833327343066461E-3</v>
          </cell>
          <cell r="Q20">
            <v>2.0333334634701425E-3</v>
          </cell>
          <cell r="T20">
            <v>254</v>
          </cell>
          <cell r="U20">
            <v>250</v>
          </cell>
          <cell r="V20">
            <v>252</v>
          </cell>
          <cell r="W20">
            <v>275</v>
          </cell>
          <cell r="X20">
            <v>295</v>
          </cell>
          <cell r="Y20">
            <v>364</v>
          </cell>
          <cell r="Z20">
            <v>365</v>
          </cell>
          <cell r="AA20">
            <v>452</v>
          </cell>
          <cell r="AB20">
            <v>465</v>
          </cell>
          <cell r="AC20">
            <v>665</v>
          </cell>
        </row>
        <row r="21">
          <cell r="H21">
            <v>0.57984999842047691</v>
          </cell>
          <cell r="I21">
            <v>0.59608333234389632</v>
          </cell>
          <cell r="K21">
            <v>0.49493333330154415</v>
          </cell>
          <cell r="L21">
            <v>0.41651666681865851</v>
          </cell>
          <cell r="M21">
            <v>0.20129999942382179</v>
          </cell>
          <cell r="N21">
            <v>0.19856666631698608</v>
          </cell>
          <cell r="O21">
            <v>4.8450000023841866E-2</v>
          </cell>
          <cell r="P21">
            <v>4.404999940097331E-2</v>
          </cell>
          <cell r="Q21">
            <v>6.1000001301368054E-3</v>
          </cell>
          <cell r="T21">
            <v>254</v>
          </cell>
          <cell r="U21">
            <v>250</v>
          </cell>
          <cell r="V21">
            <v>252</v>
          </cell>
          <cell r="W21">
            <v>275</v>
          </cell>
          <cell r="X21">
            <v>295</v>
          </cell>
          <cell r="Y21">
            <v>364</v>
          </cell>
          <cell r="Z21">
            <v>365</v>
          </cell>
          <cell r="AA21">
            <v>452</v>
          </cell>
          <cell r="AB21">
            <v>465</v>
          </cell>
          <cell r="AC21">
            <v>665</v>
          </cell>
        </row>
        <row r="22">
          <cell r="H22">
            <v>0.21144999842047696</v>
          </cell>
          <cell r="I22">
            <v>0.21914999901056287</v>
          </cell>
          <cell r="K22">
            <v>0.17099999996821089</v>
          </cell>
          <cell r="L22">
            <v>0.14065000015199183</v>
          </cell>
          <cell r="M22">
            <v>6.6599999423821776E-2</v>
          </cell>
          <cell r="N22">
            <v>6.5466666316986097E-2</v>
          </cell>
          <cell r="O22">
            <v>1.8016666690508526E-2</v>
          </cell>
          <cell r="P22">
            <v>1.5783332734306654E-2</v>
          </cell>
          <cell r="Q22">
            <v>3.3333346347014237E-4</v>
          </cell>
          <cell r="T22">
            <v>254</v>
          </cell>
          <cell r="U22">
            <v>250</v>
          </cell>
          <cell r="V22">
            <v>252</v>
          </cell>
          <cell r="W22">
            <v>275</v>
          </cell>
          <cell r="X22">
            <v>295</v>
          </cell>
          <cell r="Y22">
            <v>364</v>
          </cell>
          <cell r="Z22">
            <v>365</v>
          </cell>
          <cell r="AA22">
            <v>452</v>
          </cell>
          <cell r="AB22">
            <v>465</v>
          </cell>
          <cell r="AC22">
            <v>665</v>
          </cell>
        </row>
        <row r="23">
          <cell r="H23">
            <v>0.14338333175381024</v>
          </cell>
          <cell r="I23">
            <v>0.15064999901056292</v>
          </cell>
          <cell r="K23">
            <v>0.11283333330154419</v>
          </cell>
          <cell r="L23">
            <v>8.7150000151991813E-2</v>
          </cell>
          <cell r="M23">
            <v>2.9866666090488443E-2</v>
          </cell>
          <cell r="N23">
            <v>2.9433332983652749E-2</v>
          </cell>
          <cell r="O23">
            <v>5.5500000238418584E-3</v>
          </cell>
          <cell r="P23">
            <v>4.5166660676399864E-3</v>
          </cell>
          <cell r="Q23">
            <v>-2.3666665365298586E-3</v>
          </cell>
          <cell r="T23">
            <v>254</v>
          </cell>
          <cell r="U23">
            <v>250</v>
          </cell>
          <cell r="V23">
            <v>252</v>
          </cell>
          <cell r="W23">
            <v>275</v>
          </cell>
          <cell r="X23">
            <v>295</v>
          </cell>
          <cell r="Y23">
            <v>364</v>
          </cell>
          <cell r="Z23">
            <v>365</v>
          </cell>
          <cell r="AA23">
            <v>452</v>
          </cell>
          <cell r="AB23">
            <v>465</v>
          </cell>
          <cell r="AC23">
            <v>665</v>
          </cell>
        </row>
        <row r="24">
          <cell r="H24">
            <v>0.37718333175381025</v>
          </cell>
          <cell r="I24">
            <v>0.38614999901056285</v>
          </cell>
          <cell r="K24">
            <v>0.31609999996821087</v>
          </cell>
          <cell r="L24">
            <v>0.26168333348532519</v>
          </cell>
          <cell r="M24">
            <v>0.12963333275715511</v>
          </cell>
          <cell r="N24">
            <v>0.12796666631698606</v>
          </cell>
          <cell r="O24">
            <v>3.5816666690508522E-2</v>
          </cell>
          <cell r="P24">
            <v>3.2316666067639992E-2</v>
          </cell>
          <cell r="Q24">
            <v>4.866666796803476E-3</v>
          </cell>
          <cell r="T24">
            <v>254</v>
          </cell>
          <cell r="U24">
            <v>250</v>
          </cell>
          <cell r="V24">
            <v>252</v>
          </cell>
          <cell r="W24">
            <v>275</v>
          </cell>
          <cell r="X24">
            <v>295</v>
          </cell>
          <cell r="Y24">
            <v>364</v>
          </cell>
          <cell r="Z24">
            <v>365</v>
          </cell>
          <cell r="AA24">
            <v>452</v>
          </cell>
          <cell r="AB24">
            <v>465</v>
          </cell>
          <cell r="AC24">
            <v>665</v>
          </cell>
        </row>
        <row r="25">
          <cell r="H25">
            <v>1.4415166650871436</v>
          </cell>
          <cell r="I25">
            <v>1.4423499990105628</v>
          </cell>
          <cell r="J25">
            <v>1.4760666658361754</v>
          </cell>
          <cell r="K25">
            <v>1.2252333333015442</v>
          </cell>
          <cell r="L25">
            <v>1.0249833334853251</v>
          </cell>
          <cell r="M25">
            <v>0.46279999942382172</v>
          </cell>
          <cell r="N25">
            <v>0.45759999965031944</v>
          </cell>
          <cell r="O25">
            <v>0.11358333335717519</v>
          </cell>
          <cell r="P25">
            <v>0.10324999940097329</v>
          </cell>
          <cell r="Q25">
            <v>1.5633333463470143E-2</v>
          </cell>
          <cell r="T25">
            <v>254</v>
          </cell>
          <cell r="U25">
            <v>250</v>
          </cell>
          <cell r="V25">
            <v>252</v>
          </cell>
          <cell r="W25">
            <v>275</v>
          </cell>
          <cell r="X25">
            <v>295</v>
          </cell>
          <cell r="Y25">
            <v>364</v>
          </cell>
          <cell r="Z25">
            <v>365</v>
          </cell>
          <cell r="AA25">
            <v>452</v>
          </cell>
          <cell r="AB25">
            <v>465</v>
          </cell>
          <cell r="AC25">
            <v>665</v>
          </cell>
        </row>
        <row r="26">
          <cell r="H26">
            <v>0.62161666508714364</v>
          </cell>
          <cell r="I26">
            <v>0.61918333234389622</v>
          </cell>
          <cell r="J26">
            <v>0.63799999916950867</v>
          </cell>
          <cell r="K26">
            <v>0.52543333330154429</v>
          </cell>
          <cell r="L26">
            <v>0.45115000015199186</v>
          </cell>
          <cell r="M26">
            <v>0.21339999942382173</v>
          </cell>
          <cell r="N26">
            <v>0.21283333298365276</v>
          </cell>
          <cell r="O26">
            <v>4.8483333357175196E-2</v>
          </cell>
          <cell r="P26">
            <v>3.9983332734306647E-2</v>
          </cell>
          <cell r="Q26">
            <v>6.1666667968034716E-3</v>
          </cell>
          <cell r="T26">
            <v>254</v>
          </cell>
          <cell r="U26">
            <v>250</v>
          </cell>
          <cell r="V26">
            <v>252</v>
          </cell>
          <cell r="W26">
            <v>275</v>
          </cell>
          <cell r="X26">
            <v>295</v>
          </cell>
          <cell r="Y26">
            <v>364</v>
          </cell>
          <cell r="Z26">
            <v>365</v>
          </cell>
          <cell r="AA26">
            <v>452</v>
          </cell>
          <cell r="AB26">
            <v>465</v>
          </cell>
          <cell r="AC26">
            <v>665</v>
          </cell>
        </row>
        <row r="27">
          <cell r="H27">
            <v>1.8337499984204768</v>
          </cell>
          <cell r="I27">
            <v>1.844583332343896</v>
          </cell>
          <cell r="J27">
            <v>1.8847333325028419</v>
          </cell>
          <cell r="K27">
            <v>1.5588333333015441</v>
          </cell>
          <cell r="L27">
            <v>1.3046166668186583</v>
          </cell>
          <cell r="M27">
            <v>0.61449999942382183</v>
          </cell>
          <cell r="N27">
            <v>0.60696666631698604</v>
          </cell>
          <cell r="O27">
            <v>0.17678333335717519</v>
          </cell>
          <cell r="P27">
            <v>0.15624999940097331</v>
          </cell>
          <cell r="Q27">
            <v>2.1666666796803478E-2</v>
          </cell>
          <cell r="T27">
            <v>254</v>
          </cell>
          <cell r="U27">
            <v>250</v>
          </cell>
          <cell r="V27">
            <v>252</v>
          </cell>
          <cell r="W27">
            <v>275</v>
          </cell>
          <cell r="X27">
            <v>295</v>
          </cell>
          <cell r="Y27">
            <v>364</v>
          </cell>
          <cell r="Z27">
            <v>365</v>
          </cell>
          <cell r="AA27">
            <v>452</v>
          </cell>
          <cell r="AB27">
            <v>465</v>
          </cell>
          <cell r="AC27">
            <v>665</v>
          </cell>
        </row>
        <row r="28">
          <cell r="H28">
            <v>0.3876833317538102</v>
          </cell>
          <cell r="I28">
            <v>0.38904999901056281</v>
          </cell>
          <cell r="J28">
            <v>0.399633332502842</v>
          </cell>
          <cell r="K28">
            <v>0.31996666663487749</v>
          </cell>
          <cell r="L28">
            <v>0.2600833334853252</v>
          </cell>
          <cell r="M28">
            <v>0.12489999942382177</v>
          </cell>
          <cell r="N28">
            <v>0.12253333298365274</v>
          </cell>
          <cell r="O28">
            <v>3.8083333357175189E-2</v>
          </cell>
          <cell r="P28">
            <v>3.3716666067639976E-2</v>
          </cell>
          <cell r="Q28">
            <v>4.2666667968034658E-3</v>
          </cell>
          <cell r="T28">
            <v>254</v>
          </cell>
          <cell r="U28">
            <v>250</v>
          </cell>
          <cell r="V28">
            <v>252</v>
          </cell>
          <cell r="W28">
            <v>275</v>
          </cell>
          <cell r="X28">
            <v>295</v>
          </cell>
          <cell r="Y28">
            <v>364</v>
          </cell>
          <cell r="Z28">
            <v>365</v>
          </cell>
          <cell r="AA28">
            <v>452</v>
          </cell>
          <cell r="AB28">
            <v>465</v>
          </cell>
          <cell r="AC28">
            <v>665</v>
          </cell>
        </row>
        <row r="29">
          <cell r="H29">
            <v>0.44238333175381023</v>
          </cell>
          <cell r="I29">
            <v>0.4444833323438962</v>
          </cell>
          <cell r="J29">
            <v>0.45979999916950859</v>
          </cell>
          <cell r="K29">
            <v>0.36863333330154419</v>
          </cell>
          <cell r="L29">
            <v>0.29711666681865856</v>
          </cell>
          <cell r="M29">
            <v>0.1212999994238218</v>
          </cell>
          <cell r="N29">
            <v>0.1207666663169861</v>
          </cell>
          <cell r="O29">
            <v>4.1150000023841851E-2</v>
          </cell>
          <cell r="P29">
            <v>3.7583332734306661E-2</v>
          </cell>
          <cell r="Q29">
            <v>4.7000001301368069E-3</v>
          </cell>
          <cell r="T29">
            <v>254</v>
          </cell>
          <cell r="U29">
            <v>250</v>
          </cell>
          <cell r="V29">
            <v>252</v>
          </cell>
          <cell r="W29">
            <v>275</v>
          </cell>
          <cell r="X29">
            <v>295</v>
          </cell>
          <cell r="Y29">
            <v>364</v>
          </cell>
          <cell r="Z29">
            <v>365</v>
          </cell>
          <cell r="AA29">
            <v>452</v>
          </cell>
          <cell r="AB29">
            <v>465</v>
          </cell>
          <cell r="AC29">
            <v>665</v>
          </cell>
        </row>
        <row r="30">
          <cell r="H30">
            <v>0.56614999842047686</v>
          </cell>
          <cell r="I30">
            <v>0.56788333234389632</v>
          </cell>
          <cell r="J30">
            <v>0.58486666583617519</v>
          </cell>
          <cell r="K30">
            <v>0.47216666663487755</v>
          </cell>
          <cell r="L30">
            <v>0.3928500001519919</v>
          </cell>
          <cell r="M30">
            <v>0.19366666609048844</v>
          </cell>
          <cell r="N30">
            <v>0.19116666631698609</v>
          </cell>
          <cell r="O30">
            <v>5.3650000023841862E-2</v>
          </cell>
          <cell r="P30">
            <v>4.5849999400973319E-2</v>
          </cell>
          <cell r="Q30">
            <v>3.4666667968034776E-3</v>
          </cell>
          <cell r="T30">
            <v>254</v>
          </cell>
          <cell r="U30">
            <v>250</v>
          </cell>
          <cell r="V30">
            <v>252</v>
          </cell>
          <cell r="W30">
            <v>275</v>
          </cell>
          <cell r="X30">
            <v>295</v>
          </cell>
          <cell r="Y30">
            <v>364</v>
          </cell>
          <cell r="Z30">
            <v>365</v>
          </cell>
          <cell r="AA30">
            <v>452</v>
          </cell>
          <cell r="AB30">
            <v>465</v>
          </cell>
          <cell r="AC30">
            <v>665</v>
          </cell>
        </row>
        <row r="31">
          <cell r="H31">
            <v>0.93911666508714353</v>
          </cell>
          <cell r="I31">
            <v>0.9489833323438962</v>
          </cell>
          <cell r="J31">
            <v>0.97246666583617525</v>
          </cell>
          <cell r="K31">
            <v>0.80353333330154419</v>
          </cell>
          <cell r="L31">
            <v>0.66191666681865846</v>
          </cell>
          <cell r="M31">
            <v>0.27423333275715511</v>
          </cell>
          <cell r="N31">
            <v>0.27169999965031943</v>
          </cell>
          <cell r="O31">
            <v>0.10011666669050853</v>
          </cell>
          <cell r="P31">
            <v>8.9549999400973329E-2</v>
          </cell>
          <cell r="Q31">
            <v>1.556666679680347E-2</v>
          </cell>
          <cell r="T31">
            <v>254</v>
          </cell>
          <cell r="U31">
            <v>250</v>
          </cell>
          <cell r="V31">
            <v>252</v>
          </cell>
          <cell r="W31">
            <v>275</v>
          </cell>
          <cell r="X31">
            <v>295</v>
          </cell>
          <cell r="Y31">
            <v>364</v>
          </cell>
          <cell r="Z31">
            <v>365</v>
          </cell>
          <cell r="AA31">
            <v>452</v>
          </cell>
          <cell r="AB31">
            <v>465</v>
          </cell>
          <cell r="AC31">
            <v>665</v>
          </cell>
        </row>
        <row r="32">
          <cell r="H32">
            <v>0.3136833317538103</v>
          </cell>
          <cell r="I32">
            <v>0.3132166656772295</v>
          </cell>
          <cell r="J32">
            <v>0.32519999916950865</v>
          </cell>
          <cell r="K32">
            <v>0.2561999999682108</v>
          </cell>
          <cell r="L32">
            <v>0.2097166668186585</v>
          </cell>
          <cell r="M32">
            <v>9.79333327571551E-2</v>
          </cell>
          <cell r="N32">
            <v>9.6499999650319412E-2</v>
          </cell>
          <cell r="O32">
            <v>2.885000002384186E-2</v>
          </cell>
          <cell r="P32">
            <v>2.4849999400973322E-2</v>
          </cell>
          <cell r="Q32">
            <v>2.4000001301368104E-3</v>
          </cell>
          <cell r="T32">
            <v>254</v>
          </cell>
          <cell r="U32">
            <v>250</v>
          </cell>
          <cell r="V32">
            <v>252</v>
          </cell>
          <cell r="W32">
            <v>275</v>
          </cell>
          <cell r="X32">
            <v>295</v>
          </cell>
          <cell r="Y32">
            <v>364</v>
          </cell>
          <cell r="Z32">
            <v>365</v>
          </cell>
          <cell r="AA32">
            <v>452</v>
          </cell>
          <cell r="AB32">
            <v>465</v>
          </cell>
          <cell r="AC32">
            <v>665</v>
          </cell>
        </row>
        <row r="33">
          <cell r="H33">
            <v>0.80324999842047684</v>
          </cell>
          <cell r="I33">
            <v>0.80554999901056301</v>
          </cell>
          <cell r="J33">
            <v>0.83006666583617528</v>
          </cell>
          <cell r="K33">
            <v>0.67326666663487744</v>
          </cell>
          <cell r="L33">
            <v>0.54368333348532516</v>
          </cell>
          <cell r="M33">
            <v>0.22256666609048845</v>
          </cell>
          <cell r="N33">
            <v>0.22099999965031941</v>
          </cell>
          <cell r="O33">
            <v>5.8816666690508515E-2</v>
          </cell>
          <cell r="P33">
            <v>5.2949999400973315E-2</v>
          </cell>
          <cell r="Q33">
            <v>5.8000001301368106E-3</v>
          </cell>
          <cell r="T33">
            <v>254</v>
          </cell>
          <cell r="U33">
            <v>250</v>
          </cell>
          <cell r="V33">
            <v>252</v>
          </cell>
          <cell r="W33">
            <v>275</v>
          </cell>
          <cell r="X33">
            <v>295</v>
          </cell>
          <cell r="Y33">
            <v>364</v>
          </cell>
          <cell r="Z33">
            <v>365</v>
          </cell>
          <cell r="AA33">
            <v>452</v>
          </cell>
          <cell r="AB33">
            <v>465</v>
          </cell>
          <cell r="AC33">
            <v>665</v>
          </cell>
        </row>
        <row r="34">
          <cell r="H34">
            <v>1.1916166650871436</v>
          </cell>
          <cell r="I34">
            <v>1.1874166656772296</v>
          </cell>
          <cell r="J34">
            <v>1.2176333325028419</v>
          </cell>
          <cell r="K34">
            <v>1.0040333333015443</v>
          </cell>
          <cell r="L34">
            <v>0.86071666681865833</v>
          </cell>
          <cell r="M34">
            <v>0.45903333275715508</v>
          </cell>
          <cell r="N34">
            <v>0.45353333298365278</v>
          </cell>
          <cell r="O34">
            <v>0.11605000002384186</v>
          </cell>
          <cell r="P34">
            <v>9.904999940097331E-2</v>
          </cell>
          <cell r="Q34">
            <v>9.0000001301368052E-3</v>
          </cell>
          <cell r="T34">
            <v>254</v>
          </cell>
          <cell r="U34">
            <v>250</v>
          </cell>
          <cell r="V34">
            <v>252</v>
          </cell>
          <cell r="W34">
            <v>275</v>
          </cell>
          <cell r="X34">
            <v>295</v>
          </cell>
          <cell r="Y34">
            <v>364</v>
          </cell>
          <cell r="Z34">
            <v>365</v>
          </cell>
          <cell r="AA34">
            <v>452</v>
          </cell>
          <cell r="AB34">
            <v>465</v>
          </cell>
          <cell r="AC34">
            <v>665</v>
          </cell>
        </row>
        <row r="35">
          <cell r="H35">
            <v>1.2475833317538103</v>
          </cell>
          <cell r="I35">
            <v>1.2484499990105626</v>
          </cell>
          <cell r="J35">
            <v>1.2764333325028421</v>
          </cell>
          <cell r="K35">
            <v>1.0696999999682106</v>
          </cell>
          <cell r="L35">
            <v>0.9249500001519918</v>
          </cell>
          <cell r="M35">
            <v>0.53496666609048849</v>
          </cell>
          <cell r="N35">
            <v>0.53059999965031945</v>
          </cell>
          <cell r="O35">
            <v>0.17615000002384185</v>
          </cell>
          <cell r="P35">
            <v>0.15411666606763999</v>
          </cell>
          <cell r="Q35">
            <v>1.7466666796803476E-2</v>
          </cell>
          <cell r="T35">
            <v>254</v>
          </cell>
          <cell r="U35">
            <v>250</v>
          </cell>
          <cell r="V35">
            <v>252</v>
          </cell>
          <cell r="W35">
            <v>275</v>
          </cell>
          <cell r="X35">
            <v>295</v>
          </cell>
          <cell r="Y35">
            <v>364</v>
          </cell>
          <cell r="Z35">
            <v>365</v>
          </cell>
          <cell r="AA35">
            <v>452</v>
          </cell>
          <cell r="AB35">
            <v>465</v>
          </cell>
          <cell r="AC35">
            <v>665</v>
          </cell>
        </row>
        <row r="36">
          <cell r="H36">
            <v>0.88378333175381019</v>
          </cell>
          <cell r="I36">
            <v>0.88894999901056293</v>
          </cell>
          <cell r="J36">
            <v>0.91119999916950856</v>
          </cell>
          <cell r="K36">
            <v>0.73316666663487762</v>
          </cell>
          <cell r="L36">
            <v>0.59035000015199179</v>
          </cell>
          <cell r="M36">
            <v>0.25936666609048842</v>
          </cell>
          <cell r="N36">
            <v>0.2573999996503194</v>
          </cell>
          <cell r="O36">
            <v>9.291666669050852E-2</v>
          </cell>
          <cell r="P36">
            <v>8.5183332734306644E-2</v>
          </cell>
          <cell r="Q36">
            <v>1.2100000130136811E-2</v>
          </cell>
          <cell r="T36">
            <v>254</v>
          </cell>
          <cell r="U36">
            <v>250</v>
          </cell>
          <cell r="V36">
            <v>252</v>
          </cell>
          <cell r="W36">
            <v>275</v>
          </cell>
          <cell r="X36">
            <v>295</v>
          </cell>
          <cell r="Y36">
            <v>364</v>
          </cell>
          <cell r="Z36">
            <v>365</v>
          </cell>
          <cell r="AA36">
            <v>452</v>
          </cell>
          <cell r="AB36">
            <v>465</v>
          </cell>
          <cell r="AC36">
            <v>665</v>
          </cell>
        </row>
        <row r="37">
          <cell r="H37">
            <v>0.54441666508714359</v>
          </cell>
          <cell r="I37">
            <v>0.54581666567722964</v>
          </cell>
          <cell r="J37">
            <v>0.56196666583617527</v>
          </cell>
          <cell r="K37">
            <v>0.46063333330154416</v>
          </cell>
          <cell r="L37">
            <v>0.3756500001519919</v>
          </cell>
          <cell r="M37">
            <v>0.16439999942382177</v>
          </cell>
          <cell r="N37">
            <v>0.16216666631698609</v>
          </cell>
          <cell r="O37">
            <v>6.2550000023841854E-2</v>
          </cell>
          <cell r="P37">
            <v>5.5283332734306655E-2</v>
          </cell>
          <cell r="Q37">
            <v>1.1366666796803475E-2</v>
          </cell>
          <cell r="T37">
            <v>254</v>
          </cell>
          <cell r="U37">
            <v>250</v>
          </cell>
          <cell r="V37">
            <v>252</v>
          </cell>
          <cell r="W37">
            <v>275</v>
          </cell>
          <cell r="X37">
            <v>295</v>
          </cell>
          <cell r="Y37">
            <v>364</v>
          </cell>
          <cell r="Z37">
            <v>365</v>
          </cell>
          <cell r="AA37">
            <v>452</v>
          </cell>
          <cell r="AB37">
            <v>465</v>
          </cell>
          <cell r="AC37">
            <v>665</v>
          </cell>
        </row>
        <row r="38">
          <cell r="H38">
            <v>0.52084999842047686</v>
          </cell>
          <cell r="I38">
            <v>0.52384999901056295</v>
          </cell>
          <cell r="J38">
            <v>0.53899999916950858</v>
          </cell>
          <cell r="K38">
            <v>0.44076666663487751</v>
          </cell>
          <cell r="L38">
            <v>0.35505000015199184</v>
          </cell>
          <cell r="M38">
            <v>0.14943333275715509</v>
          </cell>
          <cell r="N38">
            <v>0.14763333298365275</v>
          </cell>
          <cell r="O38">
            <v>5.4850000023841841E-2</v>
          </cell>
          <cell r="P38">
            <v>5.0583332734306645E-2</v>
          </cell>
          <cell r="Q38">
            <v>9.0333334634701348E-3</v>
          </cell>
          <cell r="T38">
            <v>254</v>
          </cell>
          <cell r="U38">
            <v>250</v>
          </cell>
          <cell r="V38">
            <v>252</v>
          </cell>
          <cell r="W38">
            <v>275</v>
          </cell>
          <cell r="X38">
            <v>295</v>
          </cell>
          <cell r="Y38">
            <v>364</v>
          </cell>
          <cell r="Z38">
            <v>365</v>
          </cell>
          <cell r="AA38">
            <v>452</v>
          </cell>
          <cell r="AB38">
            <v>465</v>
          </cell>
          <cell r="AC38">
            <v>665</v>
          </cell>
        </row>
        <row r="39">
          <cell r="H39">
            <v>1.0594833317538104</v>
          </cell>
          <cell r="I39">
            <v>1.0637499990105628</v>
          </cell>
          <cell r="J39">
            <v>1.0873999991695087</v>
          </cell>
          <cell r="K39">
            <v>0.87233333330154428</v>
          </cell>
          <cell r="L39">
            <v>0.71341666681865856</v>
          </cell>
          <cell r="M39">
            <v>0.33309999942382174</v>
          </cell>
          <cell r="N39">
            <v>0.32943333298365274</v>
          </cell>
          <cell r="O39">
            <v>9.7916666690508525E-2</v>
          </cell>
          <cell r="P39">
            <v>8.7916666067639981E-2</v>
          </cell>
          <cell r="Q39">
            <v>1.0600000130136809E-2</v>
          </cell>
          <cell r="T39">
            <v>254</v>
          </cell>
          <cell r="U39">
            <v>250</v>
          </cell>
          <cell r="V39">
            <v>252</v>
          </cell>
          <cell r="W39">
            <v>275</v>
          </cell>
          <cell r="X39">
            <v>295</v>
          </cell>
          <cell r="Y39">
            <v>364</v>
          </cell>
          <cell r="Z39">
            <v>365</v>
          </cell>
          <cell r="AA39">
            <v>452</v>
          </cell>
          <cell r="AB39">
            <v>465</v>
          </cell>
          <cell r="AC39">
            <v>665</v>
          </cell>
        </row>
        <row r="40">
          <cell r="H40">
            <v>0.70504999842047689</v>
          </cell>
          <cell r="I40">
            <v>0.70321666567722962</v>
          </cell>
          <cell r="J40">
            <v>0.72443333250284181</v>
          </cell>
          <cell r="K40">
            <v>0.59546666663487757</v>
          </cell>
          <cell r="L40">
            <v>0.50758333348532514</v>
          </cell>
          <cell r="M40">
            <v>0.24426666609048844</v>
          </cell>
          <cell r="N40">
            <v>0.24276666631698607</v>
          </cell>
          <cell r="O40">
            <v>5.8316666690508542E-2</v>
          </cell>
          <cell r="P40">
            <v>5.1249999400973321E-2</v>
          </cell>
          <cell r="Q40">
            <v>5.5333334634701456E-3</v>
          </cell>
          <cell r="T40">
            <v>254</v>
          </cell>
          <cell r="U40">
            <v>250</v>
          </cell>
          <cell r="V40">
            <v>252</v>
          </cell>
          <cell r="W40">
            <v>275</v>
          </cell>
          <cell r="X40">
            <v>295</v>
          </cell>
          <cell r="Y40">
            <v>364</v>
          </cell>
          <cell r="Z40">
            <v>365</v>
          </cell>
          <cell r="AA40">
            <v>452</v>
          </cell>
          <cell r="AB40">
            <v>465</v>
          </cell>
          <cell r="AC40">
            <v>665</v>
          </cell>
        </row>
        <row r="41">
          <cell r="H41">
            <v>1.2200499984204771</v>
          </cell>
          <cell r="I41">
            <v>1.2197499990105627</v>
          </cell>
          <cell r="J41">
            <v>1.2504666658361754</v>
          </cell>
          <cell r="K41">
            <v>1.0272999999682109</v>
          </cell>
          <cell r="L41">
            <v>0.87085000015199177</v>
          </cell>
          <cell r="M41">
            <v>0.45046666609048841</v>
          </cell>
          <cell r="N41">
            <v>0.44653333298365272</v>
          </cell>
          <cell r="O41">
            <v>0.12541666669050852</v>
          </cell>
          <cell r="P41">
            <v>0.11021666606763997</v>
          </cell>
          <cell r="Q41">
            <v>1.2733333463470137E-2</v>
          </cell>
          <cell r="T41">
            <v>254</v>
          </cell>
          <cell r="U41">
            <v>250</v>
          </cell>
          <cell r="V41">
            <v>252</v>
          </cell>
          <cell r="W41">
            <v>275</v>
          </cell>
          <cell r="X41">
            <v>295</v>
          </cell>
          <cell r="Y41">
            <v>364</v>
          </cell>
          <cell r="Z41">
            <v>365</v>
          </cell>
          <cell r="AA41">
            <v>452</v>
          </cell>
          <cell r="AB41">
            <v>465</v>
          </cell>
          <cell r="AC41">
            <v>665</v>
          </cell>
        </row>
        <row r="42">
          <cell r="H42">
            <v>0.49088333175381021</v>
          </cell>
          <cell r="I42">
            <v>0.48891666567722952</v>
          </cell>
          <cell r="J42">
            <v>0.50279999916950857</v>
          </cell>
          <cell r="K42">
            <v>0.40263333330154422</v>
          </cell>
          <cell r="L42">
            <v>0.31765000015199185</v>
          </cell>
          <cell r="M42">
            <v>0.12959999942382178</v>
          </cell>
          <cell r="N42">
            <v>0.12933333298365277</v>
          </cell>
          <cell r="O42">
            <v>4.2416666690508531E-2</v>
          </cell>
          <cell r="P42">
            <v>4.0316666067639985E-2</v>
          </cell>
          <cell r="Q42">
            <v>1.2233333463470143E-2</v>
          </cell>
          <cell r="T42">
            <v>254</v>
          </cell>
          <cell r="U42">
            <v>250</v>
          </cell>
          <cell r="V42">
            <v>252</v>
          </cell>
          <cell r="W42">
            <v>275</v>
          </cell>
          <cell r="X42">
            <v>295</v>
          </cell>
          <cell r="Y42">
            <v>364</v>
          </cell>
          <cell r="Z42">
            <v>365</v>
          </cell>
          <cell r="AA42">
            <v>452</v>
          </cell>
          <cell r="AB42">
            <v>465</v>
          </cell>
          <cell r="AC42">
            <v>665</v>
          </cell>
        </row>
        <row r="43">
          <cell r="H43">
            <v>1.660549998420477</v>
          </cell>
          <cell r="I43">
            <v>1.653283332343896</v>
          </cell>
          <cell r="J43">
            <v>1.696433332502842</v>
          </cell>
          <cell r="K43">
            <v>1.4544666666348776</v>
          </cell>
          <cell r="L43">
            <v>1.2730500001519922</v>
          </cell>
          <cell r="M43">
            <v>0.65059999942382163</v>
          </cell>
          <cell r="N43">
            <v>0.64109999965031939</v>
          </cell>
          <cell r="O43">
            <v>0.1235833333571752</v>
          </cell>
          <cell r="P43">
            <v>0.11244999940097328</v>
          </cell>
          <cell r="Q43">
            <v>1.3100000130136812E-2</v>
          </cell>
          <cell r="T43">
            <v>254</v>
          </cell>
          <cell r="U43">
            <v>250</v>
          </cell>
          <cell r="V43">
            <v>252</v>
          </cell>
          <cell r="W43">
            <v>275</v>
          </cell>
          <cell r="X43">
            <v>295</v>
          </cell>
          <cell r="Y43">
            <v>364</v>
          </cell>
          <cell r="Z43">
            <v>365</v>
          </cell>
          <cell r="AA43">
            <v>452</v>
          </cell>
          <cell r="AB43">
            <v>465</v>
          </cell>
          <cell r="AC43">
            <v>665</v>
          </cell>
        </row>
        <row r="44">
          <cell r="H44">
            <v>0.50884999842047685</v>
          </cell>
          <cell r="I44">
            <v>0.51128333234389634</v>
          </cell>
          <cell r="J44">
            <v>0.5256999991695086</v>
          </cell>
          <cell r="K44">
            <v>0.41753333330154413</v>
          </cell>
          <cell r="L44">
            <v>0.33391666681865856</v>
          </cell>
          <cell r="M44">
            <v>0.13916666609048844</v>
          </cell>
          <cell r="N44">
            <v>0.13793333298365273</v>
          </cell>
          <cell r="O44">
            <v>4.0883333357175186E-2</v>
          </cell>
          <cell r="P44">
            <v>3.6283332734306652E-2</v>
          </cell>
          <cell r="Q44">
            <v>4.966666796803472E-3</v>
          </cell>
          <cell r="T44">
            <v>254</v>
          </cell>
          <cell r="U44">
            <v>250</v>
          </cell>
          <cell r="V44">
            <v>252</v>
          </cell>
          <cell r="W44">
            <v>275</v>
          </cell>
          <cell r="X44">
            <v>295</v>
          </cell>
          <cell r="Y44">
            <v>364</v>
          </cell>
          <cell r="Z44">
            <v>365</v>
          </cell>
          <cell r="AA44">
            <v>452</v>
          </cell>
          <cell r="AB44">
            <v>465</v>
          </cell>
          <cell r="AC44">
            <v>665</v>
          </cell>
        </row>
        <row r="45">
          <cell r="H45">
            <v>0.95348333175381017</v>
          </cell>
          <cell r="I45">
            <v>0.95741666567722949</v>
          </cell>
          <cell r="J45">
            <v>0.98516666583617518</v>
          </cell>
          <cell r="K45">
            <v>0.78839999996821086</v>
          </cell>
          <cell r="L45">
            <v>0.6369833334853251</v>
          </cell>
          <cell r="M45">
            <v>0.25026666609048842</v>
          </cell>
          <cell r="N45">
            <v>0.24669999965031941</v>
          </cell>
          <cell r="O45">
            <v>7.9150000023841871E-2</v>
          </cell>
          <cell r="P45">
            <v>7.0816666067640005E-2</v>
          </cell>
          <cell r="Q45">
            <v>1.0800000130136815E-2</v>
          </cell>
          <cell r="T45">
            <v>254</v>
          </cell>
          <cell r="U45">
            <v>250</v>
          </cell>
          <cell r="V45">
            <v>252</v>
          </cell>
          <cell r="W45">
            <v>275</v>
          </cell>
          <cell r="X45">
            <v>295</v>
          </cell>
          <cell r="Y45">
            <v>364</v>
          </cell>
          <cell r="Z45">
            <v>365</v>
          </cell>
          <cell r="AA45">
            <v>452</v>
          </cell>
          <cell r="AB45">
            <v>465</v>
          </cell>
          <cell r="AC45">
            <v>665</v>
          </cell>
        </row>
        <row r="46">
          <cell r="H46">
            <v>0.84584999842047692</v>
          </cell>
          <cell r="I46">
            <v>0.84344999901056283</v>
          </cell>
          <cell r="J46">
            <v>0.8667333325028419</v>
          </cell>
          <cell r="K46">
            <v>0.70493333330154417</v>
          </cell>
          <cell r="L46">
            <v>0.58651666681865855</v>
          </cell>
          <cell r="M46">
            <v>0.2630666660904884</v>
          </cell>
          <cell r="N46">
            <v>0.25466666631698609</v>
          </cell>
          <cell r="O46">
            <v>8.055000002384187E-2</v>
          </cell>
          <cell r="P46">
            <v>7.3083332734306644E-2</v>
          </cell>
          <cell r="Q46">
            <v>1.4100000130136812E-2</v>
          </cell>
          <cell r="T46">
            <v>254</v>
          </cell>
          <cell r="U46">
            <v>250</v>
          </cell>
          <cell r="V46">
            <v>252</v>
          </cell>
          <cell r="W46">
            <v>275</v>
          </cell>
          <cell r="X46">
            <v>295</v>
          </cell>
          <cell r="Y46">
            <v>364</v>
          </cell>
          <cell r="Z46">
            <v>365</v>
          </cell>
          <cell r="AA46">
            <v>452</v>
          </cell>
          <cell r="AB46">
            <v>465</v>
          </cell>
          <cell r="AC46">
            <v>665</v>
          </cell>
        </row>
        <row r="47">
          <cell r="H47">
            <v>0.32081666508714357</v>
          </cell>
          <cell r="I47">
            <v>0.31838333234389626</v>
          </cell>
          <cell r="J47">
            <v>0.330533332502842</v>
          </cell>
          <cell r="K47">
            <v>0.27316666663487754</v>
          </cell>
          <cell r="L47">
            <v>0.23001666681865848</v>
          </cell>
          <cell r="M47">
            <v>0.11156666609048846</v>
          </cell>
          <cell r="N47">
            <v>0.1109999996503194</v>
          </cell>
          <cell r="O47">
            <v>3.438333335717518E-2</v>
          </cell>
          <cell r="P47">
            <v>3.0683332734306644E-2</v>
          </cell>
          <cell r="Q47">
            <v>5.500000130136809E-3</v>
          </cell>
          <cell r="T47">
            <v>254</v>
          </cell>
          <cell r="U47">
            <v>250</v>
          </cell>
          <cell r="V47">
            <v>252</v>
          </cell>
          <cell r="W47">
            <v>275</v>
          </cell>
          <cell r="X47">
            <v>295</v>
          </cell>
          <cell r="Y47">
            <v>364</v>
          </cell>
          <cell r="Z47">
            <v>365</v>
          </cell>
          <cell r="AA47">
            <v>452</v>
          </cell>
          <cell r="AB47">
            <v>465</v>
          </cell>
          <cell r="AC47">
            <v>665</v>
          </cell>
        </row>
        <row r="48">
          <cell r="H48">
            <v>0.46291666508714363</v>
          </cell>
          <cell r="I48">
            <v>0.46281666567722962</v>
          </cell>
          <cell r="J48">
            <v>0.47696666583617536</v>
          </cell>
          <cell r="K48">
            <v>0.38699999996821083</v>
          </cell>
          <cell r="L48">
            <v>0.32465000015199186</v>
          </cell>
          <cell r="M48">
            <v>0.17459999942382176</v>
          </cell>
          <cell r="N48">
            <v>0.17259999965031944</v>
          </cell>
          <cell r="O48">
            <v>5.5816666690508512E-2</v>
          </cell>
          <cell r="P48">
            <v>4.8749999400973319E-2</v>
          </cell>
          <cell r="Q48">
            <v>5.4000001301368061E-3</v>
          </cell>
          <cell r="T48">
            <v>254</v>
          </cell>
          <cell r="U48">
            <v>250</v>
          </cell>
          <cell r="V48">
            <v>252</v>
          </cell>
          <cell r="W48">
            <v>275</v>
          </cell>
          <cell r="X48">
            <v>295</v>
          </cell>
          <cell r="Y48">
            <v>364</v>
          </cell>
          <cell r="Z48">
            <v>365</v>
          </cell>
          <cell r="AA48">
            <v>452</v>
          </cell>
          <cell r="AB48">
            <v>465</v>
          </cell>
          <cell r="AC48">
            <v>665</v>
          </cell>
        </row>
        <row r="49">
          <cell r="H49">
            <v>0.46028333175381037</v>
          </cell>
          <cell r="I49">
            <v>0.46058333234389631</v>
          </cell>
          <cell r="J49">
            <v>0.47446666583617531</v>
          </cell>
          <cell r="K49">
            <v>0.39343333330154417</v>
          </cell>
          <cell r="L49">
            <v>0.33528333348532513</v>
          </cell>
          <cell r="M49">
            <v>0.19159999942382178</v>
          </cell>
          <cell r="N49">
            <v>0.18976666631698605</v>
          </cell>
          <cell r="O49">
            <v>6.8683333357175191E-2</v>
          </cell>
          <cell r="P49">
            <v>5.9049999400973309E-2</v>
          </cell>
          <cell r="Q49">
            <v>7.7000001301368096E-3</v>
          </cell>
          <cell r="T49">
            <v>254</v>
          </cell>
          <cell r="U49">
            <v>250</v>
          </cell>
          <cell r="V49">
            <v>252</v>
          </cell>
          <cell r="W49">
            <v>275</v>
          </cell>
          <cell r="X49">
            <v>295</v>
          </cell>
          <cell r="Y49">
            <v>364</v>
          </cell>
          <cell r="Z49">
            <v>365</v>
          </cell>
          <cell r="AA49">
            <v>452</v>
          </cell>
          <cell r="AB49">
            <v>465</v>
          </cell>
          <cell r="AC49">
            <v>665</v>
          </cell>
        </row>
        <row r="50">
          <cell r="H50">
            <v>0.37611666508714359</v>
          </cell>
          <cell r="I50">
            <v>0.37894999901056292</v>
          </cell>
          <cell r="J50">
            <v>0.39266666583617527</v>
          </cell>
          <cell r="K50">
            <v>0.31683333330154417</v>
          </cell>
          <cell r="L50">
            <v>0.25745000015199188</v>
          </cell>
          <cell r="M50">
            <v>9.8966666090488431E-2</v>
          </cell>
          <cell r="N50">
            <v>9.8233332983652749E-2</v>
          </cell>
          <cell r="O50">
            <v>3.2550000023841855E-2</v>
          </cell>
          <cell r="P50">
            <v>2.801666606763998E-2</v>
          </cell>
          <cell r="Q50">
            <v>2.9666667968034702E-3</v>
          </cell>
          <cell r="T50">
            <v>254</v>
          </cell>
          <cell r="U50">
            <v>250</v>
          </cell>
          <cell r="V50">
            <v>252</v>
          </cell>
          <cell r="W50">
            <v>275</v>
          </cell>
          <cell r="X50">
            <v>295</v>
          </cell>
          <cell r="Y50">
            <v>364</v>
          </cell>
          <cell r="Z50">
            <v>365</v>
          </cell>
          <cell r="AA50">
            <v>452</v>
          </cell>
          <cell r="AB50">
            <v>465</v>
          </cell>
          <cell r="AC50">
            <v>665</v>
          </cell>
        </row>
        <row r="51">
          <cell r="H51">
            <v>0.80118333175381018</v>
          </cell>
          <cell r="I51">
            <v>0.80338333234389636</v>
          </cell>
          <cell r="J51">
            <v>0.82573333250284187</v>
          </cell>
          <cell r="K51">
            <v>0.67556666663487741</v>
          </cell>
          <cell r="L51">
            <v>0.55131666681865854</v>
          </cell>
          <cell r="M51">
            <v>0.23216666609048844</v>
          </cell>
          <cell r="N51">
            <v>0.22989999965031943</v>
          </cell>
          <cell r="O51">
            <v>8.1950000023841854E-2</v>
          </cell>
          <cell r="P51">
            <v>7.434999940097331E-2</v>
          </cell>
          <cell r="Q51">
            <v>1.0600000130136809E-2</v>
          </cell>
          <cell r="T51">
            <v>254</v>
          </cell>
          <cell r="U51">
            <v>250</v>
          </cell>
          <cell r="V51">
            <v>252</v>
          </cell>
          <cell r="W51">
            <v>275</v>
          </cell>
          <cell r="X51">
            <v>295</v>
          </cell>
          <cell r="Y51">
            <v>364</v>
          </cell>
          <cell r="Z51">
            <v>365</v>
          </cell>
          <cell r="AA51">
            <v>452</v>
          </cell>
          <cell r="AB51">
            <v>465</v>
          </cell>
          <cell r="AC51">
            <v>665</v>
          </cell>
        </row>
        <row r="52">
          <cell r="H52">
            <v>0.63328333175381024</v>
          </cell>
          <cell r="I52">
            <v>0.63931666567722967</v>
          </cell>
          <cell r="J52">
            <v>0.65599999916950857</v>
          </cell>
          <cell r="K52">
            <v>0.53393333330154424</v>
          </cell>
          <cell r="L52">
            <v>0.42388333348532525</v>
          </cell>
          <cell r="M52">
            <v>0.17436666609048843</v>
          </cell>
          <cell r="N52">
            <v>0.17103333298365275</v>
          </cell>
          <cell r="O52">
            <v>6.0850000023841846E-2</v>
          </cell>
          <cell r="P52">
            <v>5.5116666067639979E-2</v>
          </cell>
          <cell r="Q52">
            <v>9.6000001301368085E-3</v>
          </cell>
          <cell r="T52">
            <v>254</v>
          </cell>
          <cell r="U52">
            <v>250</v>
          </cell>
          <cell r="V52">
            <v>252</v>
          </cell>
          <cell r="W52">
            <v>275</v>
          </cell>
          <cell r="X52">
            <v>295</v>
          </cell>
          <cell r="Y52">
            <v>364</v>
          </cell>
          <cell r="Z52">
            <v>365</v>
          </cell>
          <cell r="AA52">
            <v>452</v>
          </cell>
          <cell r="AB52">
            <v>465</v>
          </cell>
          <cell r="AC52">
            <v>665</v>
          </cell>
        </row>
        <row r="53">
          <cell r="H53">
            <v>0.25274999842047691</v>
          </cell>
          <cell r="I53">
            <v>0.25211666567722957</v>
          </cell>
          <cell r="J53">
            <v>0.26163333250284193</v>
          </cell>
          <cell r="K53">
            <v>0.20863333330154424</v>
          </cell>
          <cell r="L53">
            <v>0.17438333348532514</v>
          </cell>
          <cell r="M53">
            <v>8.9033332757155081E-2</v>
          </cell>
          <cell r="N53">
            <v>8.7833332983652757E-2</v>
          </cell>
          <cell r="O53">
            <v>2.9383333357175204E-2</v>
          </cell>
          <cell r="P53">
            <v>2.6349999400973309E-2</v>
          </cell>
          <cell r="Q53">
            <v>5.8333334634701473E-3</v>
          </cell>
          <cell r="T53">
            <v>254</v>
          </cell>
          <cell r="U53">
            <v>250</v>
          </cell>
          <cell r="V53">
            <v>252</v>
          </cell>
          <cell r="W53">
            <v>275</v>
          </cell>
          <cell r="X53">
            <v>295</v>
          </cell>
          <cell r="Y53">
            <v>364</v>
          </cell>
          <cell r="Z53">
            <v>365</v>
          </cell>
          <cell r="AA53">
            <v>452</v>
          </cell>
          <cell r="AB53">
            <v>465</v>
          </cell>
          <cell r="AC53">
            <v>665</v>
          </cell>
        </row>
        <row r="54">
          <cell r="H54">
            <v>0.66701666508714352</v>
          </cell>
          <cell r="I54">
            <v>0.66721666567722959</v>
          </cell>
          <cell r="J54">
            <v>0.68709999916950859</v>
          </cell>
          <cell r="K54">
            <v>0.54746666663487753</v>
          </cell>
          <cell r="L54">
            <v>0.44455000015199186</v>
          </cell>
          <cell r="M54">
            <v>0.19456666609048842</v>
          </cell>
          <cell r="N54">
            <v>0.19223333298365275</v>
          </cell>
          <cell r="O54">
            <v>6.2583333357175197E-2</v>
          </cell>
          <cell r="P54">
            <v>5.5916666067639988E-2</v>
          </cell>
          <cell r="Q54">
            <v>8.7666667968034837E-3</v>
          </cell>
          <cell r="T54">
            <v>254</v>
          </cell>
          <cell r="U54">
            <v>250</v>
          </cell>
          <cell r="V54">
            <v>252</v>
          </cell>
          <cell r="W54">
            <v>275</v>
          </cell>
          <cell r="X54">
            <v>295</v>
          </cell>
          <cell r="Y54">
            <v>364</v>
          </cell>
          <cell r="Z54">
            <v>365</v>
          </cell>
          <cell r="AA54">
            <v>452</v>
          </cell>
          <cell r="AB54">
            <v>465</v>
          </cell>
          <cell r="AC54">
            <v>665</v>
          </cell>
        </row>
        <row r="55">
          <cell r="H55">
            <v>0.58791666508714346</v>
          </cell>
          <cell r="I55">
            <v>0.59534999901056285</v>
          </cell>
          <cell r="J55">
            <v>0.61263333250284191</v>
          </cell>
          <cell r="K55">
            <v>0.49779999996821084</v>
          </cell>
          <cell r="L55">
            <v>0.40958333348532516</v>
          </cell>
          <cell r="M55">
            <v>0.17793333275715512</v>
          </cell>
          <cell r="N55">
            <v>0.17539999965031941</v>
          </cell>
          <cell r="O55">
            <v>6.428333335717519E-2</v>
          </cell>
          <cell r="P55">
            <v>5.9783332734306659E-2</v>
          </cell>
          <cell r="Q55">
            <v>2.0466666796803479E-2</v>
          </cell>
          <cell r="T55">
            <v>254</v>
          </cell>
          <cell r="U55">
            <v>250</v>
          </cell>
          <cell r="V55">
            <v>252</v>
          </cell>
          <cell r="W55">
            <v>275</v>
          </cell>
          <cell r="X55">
            <v>295</v>
          </cell>
          <cell r="Y55">
            <v>364</v>
          </cell>
          <cell r="Z55">
            <v>365</v>
          </cell>
          <cell r="AA55">
            <v>452</v>
          </cell>
          <cell r="AB55">
            <v>465</v>
          </cell>
          <cell r="AC55">
            <v>665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4"/>
  <sheetViews>
    <sheetView tabSelected="1" topLeftCell="F1" zoomScaleNormal="100" workbookViewId="0">
      <selection sqref="A1:Q19"/>
    </sheetView>
  </sheetViews>
  <sheetFormatPr defaultRowHeight="15" x14ac:dyDescent="0.25"/>
  <cols>
    <col min="7" max="16" width="9.140625" style="9"/>
    <col min="31" max="31" width="12.28515625" bestFit="1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T1" s="3" t="s">
        <v>17</v>
      </c>
      <c r="U1" s="4" t="s">
        <v>3</v>
      </c>
      <c r="V1" s="4" t="s">
        <v>18</v>
      </c>
      <c r="W1" s="4" t="s">
        <v>19</v>
      </c>
      <c r="X1" s="4" t="s">
        <v>5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</row>
    <row r="2" spans="1:32" x14ac:dyDescent="0.25">
      <c r="A2" s="2">
        <v>0</v>
      </c>
      <c r="B2" s="2">
        <v>10</v>
      </c>
      <c r="C2" s="2" t="s">
        <v>28</v>
      </c>
      <c r="D2" s="2" t="s">
        <v>29</v>
      </c>
      <c r="E2" s="2">
        <v>3</v>
      </c>
      <c r="F2" s="2">
        <v>800</v>
      </c>
      <c r="G2" s="7">
        <v>0.81</v>
      </c>
      <c r="H2" s="7">
        <v>0.79900000000000004</v>
      </c>
      <c r="I2" s="7">
        <v>0.78800000000000003</v>
      </c>
      <c r="J2" s="7">
        <v>0.65700000000000003</v>
      </c>
      <c r="K2" s="7">
        <v>0.52500000000000002</v>
      </c>
      <c r="L2" s="7">
        <v>0.224</v>
      </c>
      <c r="M2" s="7">
        <v>0.22</v>
      </c>
      <c r="N2" s="7">
        <v>7.9000000000000001E-2</v>
      </c>
      <c r="O2" s="7">
        <v>7.1999999999999995E-2</v>
      </c>
      <c r="P2" s="7">
        <v>8.0000000000000002E-3</v>
      </c>
      <c r="Q2" s="2" t="s">
        <v>30</v>
      </c>
      <c r="U2" s="2" t="s">
        <v>29</v>
      </c>
      <c r="V2" s="2">
        <v>250</v>
      </c>
      <c r="W2" s="2">
        <v>0</v>
      </c>
      <c r="X2" s="2">
        <v>1000</v>
      </c>
      <c r="Y2" s="5">
        <f>AVERAGE(W2:W7)</f>
        <v>4.6000000000000006E-2</v>
      </c>
      <c r="Z2" s="2">
        <f>STDEV(W2:W7)</f>
        <v>0.16491331056042746</v>
      </c>
      <c r="AA2" s="2">
        <f>Z2/Y2 * 100</f>
        <v>358.50719687049445</v>
      </c>
      <c r="AB2" s="2">
        <f>VAR(W2:W7)</f>
        <v>2.7196399999999999E-2</v>
      </c>
      <c r="AC2" s="2">
        <f>COUNT(W2:W7)</f>
        <v>6</v>
      </c>
      <c r="AD2" s="2">
        <f>Z2/SQRT(AC2)</f>
        <v>6.7325577111030641E-2</v>
      </c>
      <c r="AE2" s="2">
        <f>$Y$2+3*$Z$2</f>
        <v>0.54073993168128243</v>
      </c>
      <c r="AF2" s="2">
        <f>$Y$2+10*$Z$2</f>
        <v>1.6951331056042747</v>
      </c>
    </row>
    <row r="3" spans="1:32" x14ac:dyDescent="0.25">
      <c r="A3" s="2">
        <v>0</v>
      </c>
      <c r="B3" s="2">
        <v>10</v>
      </c>
      <c r="C3" s="2" t="s">
        <v>31</v>
      </c>
      <c r="D3" s="2" t="s">
        <v>29</v>
      </c>
      <c r="E3" s="2">
        <v>3</v>
      </c>
      <c r="F3" s="2">
        <v>800</v>
      </c>
      <c r="G3" s="7">
        <v>0.433</v>
      </c>
      <c r="H3" s="7">
        <v>0.42599999999999999</v>
      </c>
      <c r="I3" s="7">
        <v>0.41899999999999998</v>
      </c>
      <c r="J3" s="7">
        <v>0.34499999999999997</v>
      </c>
      <c r="K3" s="7">
        <v>0.27200000000000002</v>
      </c>
      <c r="L3" s="7">
        <v>0.105</v>
      </c>
      <c r="M3" s="7">
        <v>0.104</v>
      </c>
      <c r="N3" s="7">
        <v>3.2000000000000001E-2</v>
      </c>
      <c r="O3" s="7">
        <v>2.9000000000000001E-2</v>
      </c>
      <c r="P3" s="7">
        <v>3.0000000000000001E-3</v>
      </c>
      <c r="Q3" s="2" t="s">
        <v>30</v>
      </c>
      <c r="U3" s="2" t="s">
        <v>29</v>
      </c>
      <c r="V3" s="2">
        <v>250</v>
      </c>
      <c r="W3" s="2">
        <v>6.0000000000000001E-3</v>
      </c>
      <c r="X3" s="2">
        <v>1000</v>
      </c>
    </row>
    <row r="4" spans="1:32" x14ac:dyDescent="0.25">
      <c r="A4" s="2">
        <v>0</v>
      </c>
      <c r="B4" s="2">
        <v>40</v>
      </c>
      <c r="C4" s="2" t="s">
        <v>31</v>
      </c>
      <c r="D4" s="2" t="s">
        <v>29</v>
      </c>
      <c r="E4" s="2">
        <v>3</v>
      </c>
      <c r="F4" s="2">
        <v>800</v>
      </c>
      <c r="G4" s="8">
        <f>AVERAGE($AA$63:$AA$65)</f>
        <v>0.57166666666666666</v>
      </c>
      <c r="H4" s="8">
        <f>AVERAGE($AB$63:$AB$65)</f>
        <v>0.56233333333333335</v>
      </c>
      <c r="I4" s="8">
        <f>AVERAGE($AC$63:$AC$65)</f>
        <v>0.55266666666666675</v>
      </c>
      <c r="J4" s="8">
        <f>AVERAGE($AD$63:$AD$65)</f>
        <v>0.46833333333333332</v>
      </c>
      <c r="K4" s="8">
        <f>AVERAGE($AE$63:$AE$65)</f>
        <v>0.36800000000000005</v>
      </c>
      <c r="L4" s="8">
        <f>AVERAGE($AF$63:$AF$65)</f>
        <v>0.14099999999999999</v>
      </c>
      <c r="M4" s="8">
        <f>AVERAGE($AG$63:$AG$65)</f>
        <v>0.13833333333333334</v>
      </c>
      <c r="N4" s="8">
        <f>AVERAGE($AH$63:$AH$65)</f>
        <v>4.8666666666666671E-2</v>
      </c>
      <c r="O4" s="8">
        <f>AVERAGE($AI$63:$AI$65)</f>
        <v>4.3666666666666666E-2</v>
      </c>
      <c r="P4" s="8">
        <f>AVERAGE($AJ$63:$AJ$65)</f>
        <v>5.0000000000000001E-3</v>
      </c>
      <c r="Q4" s="2" t="s">
        <v>32</v>
      </c>
      <c r="U4" s="2" t="s">
        <v>29</v>
      </c>
      <c r="V4" s="2">
        <v>250</v>
      </c>
      <c r="W4" s="2">
        <v>-2.5000000000000001E-2</v>
      </c>
      <c r="X4" s="2">
        <v>1000</v>
      </c>
    </row>
    <row r="5" spans="1:32" x14ac:dyDescent="0.25">
      <c r="A5" s="2">
        <v>0</v>
      </c>
      <c r="B5" s="2">
        <v>60</v>
      </c>
      <c r="C5" s="2" t="s">
        <v>28</v>
      </c>
      <c r="D5" s="2" t="s">
        <v>29</v>
      </c>
      <c r="E5" s="2">
        <v>3</v>
      </c>
      <c r="F5" s="2">
        <v>800</v>
      </c>
      <c r="G5" s="7">
        <v>0.40300000000000002</v>
      </c>
      <c r="H5" s="7">
        <v>0.39600000000000002</v>
      </c>
      <c r="I5" s="7">
        <v>0.39</v>
      </c>
      <c r="J5" s="7">
        <v>0.32700000000000001</v>
      </c>
      <c r="K5" s="7">
        <v>0.26100000000000001</v>
      </c>
      <c r="L5" s="7">
        <v>9.7000000000000003E-2</v>
      </c>
      <c r="M5" s="7">
        <v>9.5000000000000001E-2</v>
      </c>
      <c r="N5" s="7">
        <v>0.03</v>
      </c>
      <c r="O5" s="7">
        <v>2.5999999999999999E-2</v>
      </c>
      <c r="P5" s="7">
        <v>0</v>
      </c>
      <c r="Q5" s="2" t="s">
        <v>30</v>
      </c>
      <c r="U5" s="2" t="s">
        <v>29</v>
      </c>
      <c r="V5" s="2">
        <v>250</v>
      </c>
      <c r="W5" s="2">
        <v>-4.3999999999999997E-2</v>
      </c>
      <c r="X5" s="2">
        <v>1000</v>
      </c>
    </row>
    <row r="6" spans="1:32" x14ac:dyDescent="0.25">
      <c r="A6" s="2">
        <v>0</v>
      </c>
      <c r="B6" s="2">
        <v>70</v>
      </c>
      <c r="C6" s="2" t="s">
        <v>31</v>
      </c>
      <c r="D6" s="2" t="s">
        <v>29</v>
      </c>
      <c r="E6" s="2">
        <v>3</v>
      </c>
      <c r="F6" s="2">
        <v>800</v>
      </c>
      <c r="G6" s="7">
        <v>0.97399999999999998</v>
      </c>
      <c r="H6" s="7">
        <v>0.95799999999999996</v>
      </c>
      <c r="I6" s="7">
        <v>0.94199999999999995</v>
      </c>
      <c r="J6" s="7">
        <v>0.78500000000000003</v>
      </c>
      <c r="K6" s="7">
        <v>0.625</v>
      </c>
      <c r="L6" s="7">
        <v>0.23499999999999999</v>
      </c>
      <c r="M6" s="7">
        <v>0.23100000000000001</v>
      </c>
      <c r="N6" s="7">
        <v>7.5999999999999998E-2</v>
      </c>
      <c r="O6" s="7">
        <v>6.8000000000000005E-2</v>
      </c>
      <c r="P6" s="7">
        <v>1.2999999999999999E-2</v>
      </c>
      <c r="Q6" s="2" t="s">
        <v>30</v>
      </c>
      <c r="U6" s="2" t="s">
        <v>29</v>
      </c>
      <c r="V6" s="2">
        <v>250</v>
      </c>
      <c r="W6" s="2">
        <v>-4.1000000000000002E-2</v>
      </c>
      <c r="X6" s="2">
        <v>1000</v>
      </c>
    </row>
    <row r="7" spans="1:32" x14ac:dyDescent="0.25">
      <c r="A7" s="2">
        <v>0</v>
      </c>
      <c r="B7" s="2">
        <v>90</v>
      </c>
      <c r="C7" s="2" t="s">
        <v>28</v>
      </c>
      <c r="D7" s="2" t="s">
        <v>29</v>
      </c>
      <c r="E7" s="2">
        <v>3</v>
      </c>
      <c r="F7" s="2">
        <v>800</v>
      </c>
      <c r="G7" s="7">
        <v>1.599</v>
      </c>
      <c r="H7" s="7">
        <v>1.58</v>
      </c>
      <c r="I7" s="7">
        <v>1.56</v>
      </c>
      <c r="J7" s="7">
        <v>1.4019999999999999</v>
      </c>
      <c r="K7" s="7">
        <v>1.228</v>
      </c>
      <c r="L7" s="7">
        <v>0.625</v>
      </c>
      <c r="M7" s="7">
        <v>0.61499999999999999</v>
      </c>
      <c r="N7" s="7">
        <v>0.111</v>
      </c>
      <c r="O7" s="7">
        <v>0.10199999999999999</v>
      </c>
      <c r="P7" s="7">
        <v>7.0000000000000001E-3</v>
      </c>
      <c r="Q7" s="2" t="s">
        <v>30</v>
      </c>
      <c r="U7" s="2" t="s">
        <v>29</v>
      </c>
      <c r="V7" s="2">
        <v>250</v>
      </c>
      <c r="W7" s="2">
        <v>0.38</v>
      </c>
      <c r="X7" s="2">
        <v>1000</v>
      </c>
    </row>
    <row r="8" spans="1:32" x14ac:dyDescent="0.25">
      <c r="A8" s="2">
        <v>10</v>
      </c>
      <c r="B8" s="2">
        <v>10</v>
      </c>
      <c r="C8" s="2" t="s">
        <v>28</v>
      </c>
      <c r="D8" s="2" t="s">
        <v>29</v>
      </c>
      <c r="E8" s="2">
        <v>3</v>
      </c>
      <c r="F8" s="2">
        <v>800</v>
      </c>
      <c r="G8" s="7">
        <v>0.64800000000000002</v>
      </c>
      <c r="H8" s="7">
        <v>0.63800000000000001</v>
      </c>
      <c r="I8" s="7">
        <v>0.629</v>
      </c>
      <c r="J8" s="7">
        <v>0.54</v>
      </c>
      <c r="K8" s="7">
        <v>0.46</v>
      </c>
      <c r="L8" s="7">
        <v>0.217</v>
      </c>
      <c r="M8" s="7">
        <v>0.21299999999999999</v>
      </c>
      <c r="N8" s="7">
        <v>4.4999999999999998E-2</v>
      </c>
      <c r="O8" s="7">
        <v>0.04</v>
      </c>
      <c r="P8" s="7">
        <v>0</v>
      </c>
      <c r="Q8" s="2" t="s">
        <v>30</v>
      </c>
      <c r="U8" s="2" t="s">
        <v>29</v>
      </c>
      <c r="V8" s="2">
        <v>252</v>
      </c>
      <c r="W8" s="2">
        <v>6.0000000000000001E-3</v>
      </c>
      <c r="X8" s="2">
        <v>1000</v>
      </c>
      <c r="Y8" s="5">
        <f>AVERAGE(W8:W13)</f>
        <v>1.9166666666666665E-2</v>
      </c>
      <c r="Z8" s="2">
        <f>STDEV(W8:W13)</f>
        <v>9.7872195574977602E-2</v>
      </c>
      <c r="AA8" s="2">
        <f>Z8/Y8 * 100</f>
        <v>510.63754213031797</v>
      </c>
      <c r="AB8" s="2">
        <f>VAR(W8:W13)</f>
        <v>9.5789666666666641E-3</v>
      </c>
      <c r="AC8" s="2">
        <f>COUNT(W8:W13)</f>
        <v>6</v>
      </c>
      <c r="AD8" s="2">
        <f>Z8/SQRT(AC8)</f>
        <v>3.9956156527429468E-2</v>
      </c>
      <c r="AE8" s="2">
        <f>Y8+3*Z8</f>
        <v>0.31278325339159946</v>
      </c>
      <c r="AF8" s="2">
        <f>Y8+10*Z8</f>
        <v>0.99788862241644272</v>
      </c>
    </row>
    <row r="9" spans="1:32" x14ac:dyDescent="0.25">
      <c r="A9" s="2">
        <v>10</v>
      </c>
      <c r="B9" s="2">
        <v>20</v>
      </c>
      <c r="C9" s="2" t="s">
        <v>28</v>
      </c>
      <c r="D9" s="2" t="s">
        <v>29</v>
      </c>
      <c r="E9" s="2">
        <v>3</v>
      </c>
      <c r="F9" s="2">
        <v>800</v>
      </c>
      <c r="G9" s="8">
        <f>AVERAGE($AA$66:$AA$68)</f>
        <v>0.13266666666666668</v>
      </c>
      <c r="H9" s="8">
        <f>AVERAGE($AB$66:$AB$68)</f>
        <v>0.13066666666666668</v>
      </c>
      <c r="I9" s="8">
        <f>AVERAGE($AC$66:$AC$68)</f>
        <v>0.12766666666666668</v>
      </c>
      <c r="J9" s="8">
        <f>AVERAGE($AD$66:$AD$68)</f>
        <v>0.11166666666666665</v>
      </c>
      <c r="K9" s="8">
        <f>AVERAGE($AE$66:$AE$68)</f>
        <v>9.5666666666666678E-2</v>
      </c>
      <c r="L9" s="8">
        <f>AVERAGE($AF$66:$AF$68)</f>
        <v>4.5000000000000005E-2</v>
      </c>
      <c r="M9" s="8">
        <f>AVERAGE($AG$66:$AG$68)</f>
        <v>4.4000000000000004E-2</v>
      </c>
      <c r="N9" s="8">
        <f>AVERAGE($AH$66:$AH$68)</f>
        <v>9.6666666666666672E-3</v>
      </c>
      <c r="O9" s="8">
        <f>AVERAGE($AI$66:$AI$68)</f>
        <v>9.6666666666666672E-3</v>
      </c>
      <c r="P9" s="8">
        <f>AVERAGE($AJ$66:$AJ$68)</f>
        <v>5.9999999999999993E-3</v>
      </c>
      <c r="Q9" s="2" t="s">
        <v>32</v>
      </c>
      <c r="U9" s="2" t="s">
        <v>29</v>
      </c>
      <c r="V9" s="2">
        <v>252</v>
      </c>
      <c r="W9" s="2">
        <v>-2.5000000000000001E-2</v>
      </c>
      <c r="X9" s="2">
        <v>1000</v>
      </c>
    </row>
    <row r="10" spans="1:32" x14ac:dyDescent="0.25">
      <c r="A10" s="2">
        <v>10</v>
      </c>
      <c r="B10" s="2">
        <v>40</v>
      </c>
      <c r="C10" s="2" t="s">
        <v>31</v>
      </c>
      <c r="D10" s="2" t="s">
        <v>29</v>
      </c>
      <c r="E10" s="2">
        <v>3</v>
      </c>
      <c r="F10" s="2">
        <v>800</v>
      </c>
      <c r="G10" s="7">
        <v>1.222</v>
      </c>
      <c r="H10" s="7">
        <v>1.2070000000000001</v>
      </c>
      <c r="I10" s="7">
        <v>1.19</v>
      </c>
      <c r="J10" s="7">
        <v>1.02</v>
      </c>
      <c r="K10" s="7">
        <v>0.86499999999999999</v>
      </c>
      <c r="L10" s="7">
        <v>0.44600000000000001</v>
      </c>
      <c r="M10" s="7">
        <v>0.439</v>
      </c>
      <c r="N10" s="7">
        <v>0.121</v>
      </c>
      <c r="O10" s="7">
        <v>0.104</v>
      </c>
      <c r="P10" s="7">
        <v>6.0000000000000001E-3</v>
      </c>
      <c r="Q10" s="2" t="s">
        <v>30</v>
      </c>
      <c r="U10" s="2" t="s">
        <v>29</v>
      </c>
      <c r="V10" s="2">
        <v>252</v>
      </c>
      <c r="W10" s="2">
        <v>-4.3999999999999997E-2</v>
      </c>
      <c r="X10" s="2">
        <v>1000</v>
      </c>
    </row>
    <row r="11" spans="1:32" x14ac:dyDescent="0.25">
      <c r="A11" s="2">
        <v>10</v>
      </c>
      <c r="B11" s="2">
        <v>70</v>
      </c>
      <c r="C11" s="2" t="s">
        <v>31</v>
      </c>
      <c r="D11" s="2" t="s">
        <v>29</v>
      </c>
      <c r="E11" s="2">
        <v>3</v>
      </c>
      <c r="F11" s="2">
        <v>800</v>
      </c>
      <c r="G11" s="7">
        <v>1.766</v>
      </c>
      <c r="H11" s="7">
        <v>1.7450000000000001</v>
      </c>
      <c r="I11" s="7">
        <v>1.722</v>
      </c>
      <c r="J11" s="7">
        <v>1.4890000000000001</v>
      </c>
      <c r="K11" s="7">
        <v>1.252</v>
      </c>
      <c r="L11" s="7">
        <v>0.6</v>
      </c>
      <c r="M11" s="7">
        <v>0.59099999999999997</v>
      </c>
      <c r="N11" s="7">
        <v>0.17499999999999999</v>
      </c>
      <c r="O11" s="7">
        <v>0.154</v>
      </c>
      <c r="P11" s="7">
        <v>1.7000000000000001E-2</v>
      </c>
      <c r="Q11" s="2" t="s">
        <v>30</v>
      </c>
      <c r="U11" s="2" t="s">
        <v>29</v>
      </c>
      <c r="V11" s="2">
        <v>252</v>
      </c>
      <c r="W11" s="2">
        <v>-4.1000000000000002E-2</v>
      </c>
      <c r="X11" s="2">
        <v>1000</v>
      </c>
    </row>
    <row r="12" spans="1:32" x14ac:dyDescent="0.25">
      <c r="A12" s="2">
        <v>10</v>
      </c>
      <c r="B12" s="2">
        <v>80</v>
      </c>
      <c r="C12" s="2" t="s">
        <v>31</v>
      </c>
      <c r="D12" s="2" t="s">
        <v>29</v>
      </c>
      <c r="E12" s="2">
        <v>3</v>
      </c>
      <c r="F12" s="2">
        <v>800</v>
      </c>
      <c r="G12" s="7">
        <v>0.38300000000000001</v>
      </c>
      <c r="H12" s="7">
        <v>0.378</v>
      </c>
      <c r="I12" s="7">
        <v>0.372</v>
      </c>
      <c r="J12" s="7">
        <v>0.314</v>
      </c>
      <c r="K12" s="7">
        <v>0.26300000000000001</v>
      </c>
      <c r="L12" s="7">
        <v>0.13900000000000001</v>
      </c>
      <c r="M12" s="7">
        <v>0.13800000000000001</v>
      </c>
      <c r="N12" s="7">
        <v>4.2000000000000003E-2</v>
      </c>
      <c r="O12" s="7">
        <v>3.5000000000000003E-2</v>
      </c>
      <c r="P12" s="7">
        <v>-1E-3</v>
      </c>
      <c r="Q12" s="2" t="s">
        <v>30</v>
      </c>
      <c r="U12" s="2" t="s">
        <v>29</v>
      </c>
      <c r="V12" s="2">
        <v>252</v>
      </c>
      <c r="W12" s="2">
        <v>0.214</v>
      </c>
      <c r="X12" s="2">
        <v>1000</v>
      </c>
    </row>
    <row r="13" spans="1:32" x14ac:dyDescent="0.25">
      <c r="A13" s="2">
        <v>10</v>
      </c>
      <c r="B13" s="2">
        <v>90</v>
      </c>
      <c r="C13" s="2" t="s">
        <v>28</v>
      </c>
      <c r="D13" s="2" t="s">
        <v>29</v>
      </c>
      <c r="E13" s="2">
        <v>3</v>
      </c>
      <c r="F13" s="2">
        <v>800</v>
      </c>
      <c r="G13" s="7">
        <v>-5.8999999999999997E-2</v>
      </c>
      <c r="H13" s="7">
        <v>-5.8000000000000003E-2</v>
      </c>
      <c r="I13" s="7">
        <v>-5.8000000000000003E-2</v>
      </c>
      <c r="J13" s="7">
        <v>-5.5E-2</v>
      </c>
      <c r="K13" s="7">
        <v>-4.9000000000000002E-2</v>
      </c>
      <c r="L13" s="7">
        <v>-3.2000000000000001E-2</v>
      </c>
      <c r="M13" s="7">
        <v>-3.1E-2</v>
      </c>
      <c r="N13" s="7">
        <v>-1.6E-2</v>
      </c>
      <c r="O13" s="7">
        <v>-1.4999999999999999E-2</v>
      </c>
      <c r="P13" s="7">
        <v>-7.0000000000000001E-3</v>
      </c>
      <c r="Q13" s="2" t="s">
        <v>30</v>
      </c>
      <c r="U13" s="2" t="s">
        <v>29</v>
      </c>
      <c r="V13" s="2">
        <v>254</v>
      </c>
      <c r="W13" s="2">
        <v>5.0000000000000001E-3</v>
      </c>
      <c r="X13" s="2">
        <v>1000</v>
      </c>
      <c r="Y13" s="5">
        <f>AVERAGE(W13:W18)</f>
        <v>3.1166666666666662E-2</v>
      </c>
      <c r="Z13" s="2">
        <f>STDEV(W13:W18)</f>
        <v>0.12835173028310395</v>
      </c>
      <c r="AA13" s="2">
        <f>Z13/Y13 * 100</f>
        <v>411.82373352867592</v>
      </c>
      <c r="AB13" s="2">
        <f>VAR(W13:W18)</f>
        <v>1.6474166666666668E-2</v>
      </c>
      <c r="AC13" s="2">
        <f>COUNT(W13:W18)</f>
        <v>6</v>
      </c>
      <c r="AD13" s="2">
        <f>Z13/SQRT(AC13)</f>
        <v>5.2399374466156029E-2</v>
      </c>
      <c r="AE13" s="2">
        <f>Y13+3*Z13</f>
        <v>0.41622185751597851</v>
      </c>
      <c r="AF13" s="2">
        <f>Y13+10*Z13</f>
        <v>1.3146839694977062</v>
      </c>
    </row>
    <row r="14" spans="1:32" x14ac:dyDescent="0.25">
      <c r="A14" s="2">
        <v>20</v>
      </c>
      <c r="B14" s="2">
        <v>10</v>
      </c>
      <c r="C14" s="2" t="s">
        <v>28</v>
      </c>
      <c r="D14" s="2" t="s">
        <v>29</v>
      </c>
      <c r="E14" s="2">
        <v>3</v>
      </c>
      <c r="F14" s="2">
        <v>800</v>
      </c>
      <c r="G14" s="7">
        <v>2.089</v>
      </c>
      <c r="H14" s="7">
        <v>2.0699999999999998</v>
      </c>
      <c r="I14" s="7">
        <v>2.044</v>
      </c>
      <c r="J14" s="7">
        <v>1.79</v>
      </c>
      <c r="K14" s="7">
        <v>1.498</v>
      </c>
      <c r="L14" s="7">
        <v>0.70499999999999996</v>
      </c>
      <c r="M14" s="7">
        <v>0.69399999999999995</v>
      </c>
      <c r="N14" s="7">
        <v>0.19500000000000001</v>
      </c>
      <c r="O14" s="7">
        <v>0.17499999999999999</v>
      </c>
      <c r="P14" s="7">
        <v>2.1999999999999999E-2</v>
      </c>
      <c r="Q14" s="2" t="s">
        <v>30</v>
      </c>
      <c r="U14" s="2" t="s">
        <v>29</v>
      </c>
      <c r="V14" s="2">
        <v>254</v>
      </c>
      <c r="W14" s="2">
        <v>-2.5000000000000001E-2</v>
      </c>
      <c r="X14" s="2">
        <v>1000</v>
      </c>
    </row>
    <row r="15" spans="1:32" x14ac:dyDescent="0.25">
      <c r="A15" s="2">
        <v>20</v>
      </c>
      <c r="B15" s="2">
        <v>10</v>
      </c>
      <c r="C15" s="2" t="s">
        <v>31</v>
      </c>
      <c r="D15" s="2" t="s">
        <v>29</v>
      </c>
      <c r="E15" s="2">
        <v>3</v>
      </c>
      <c r="F15" s="2">
        <v>800</v>
      </c>
      <c r="G15" s="7">
        <v>1.708</v>
      </c>
      <c r="H15" s="7">
        <v>1.6859999999999999</v>
      </c>
      <c r="I15" s="7">
        <v>1.6619999999999999</v>
      </c>
      <c r="J15" s="7">
        <v>1.417</v>
      </c>
      <c r="K15" s="7">
        <v>1.1499999999999999</v>
      </c>
      <c r="L15" s="7">
        <v>0.48499999999999999</v>
      </c>
      <c r="M15" s="7">
        <v>0.47799999999999998</v>
      </c>
      <c r="N15" s="7">
        <v>0.153</v>
      </c>
      <c r="O15" s="7">
        <v>0.13700000000000001</v>
      </c>
      <c r="P15" s="7">
        <v>0.02</v>
      </c>
      <c r="Q15" s="2" t="s">
        <v>30</v>
      </c>
      <c r="U15" s="2" t="s">
        <v>29</v>
      </c>
      <c r="V15" s="2">
        <v>254</v>
      </c>
      <c r="W15" s="2">
        <v>-4.2999999999999997E-2</v>
      </c>
      <c r="X15" s="2">
        <v>1000</v>
      </c>
    </row>
    <row r="16" spans="1:32" x14ac:dyDescent="0.25">
      <c r="A16" s="2">
        <v>20</v>
      </c>
      <c r="B16" s="2">
        <v>20</v>
      </c>
      <c r="C16" s="2" t="s">
        <v>31</v>
      </c>
      <c r="D16" s="2" t="s">
        <v>33</v>
      </c>
      <c r="E16" s="2">
        <v>3</v>
      </c>
      <c r="F16" s="2">
        <v>800</v>
      </c>
      <c r="G16" s="8">
        <f>AVERAGE($AA$69:$AA$71)</f>
        <v>0.65400000000000003</v>
      </c>
      <c r="H16" s="8">
        <f>AVERAGE($AB$69:$AB$71)</f>
        <v>0.64533333333333331</v>
      </c>
      <c r="I16" s="8">
        <f>AVERAGE($AC$69:$AC$71)</f>
        <v>0.63600000000000001</v>
      </c>
      <c r="J16" s="8">
        <f>AVERAGE($AD$69:$AD$71)</f>
        <v>0.53500000000000003</v>
      </c>
      <c r="K16" s="8">
        <f>AVERAGE($AE$69:$AE$71)</f>
        <v>0.4363333333333333</v>
      </c>
      <c r="L16" s="8">
        <f>AVERAGE($AF$69:$AF$71)</f>
        <v>0.19699999999999998</v>
      </c>
      <c r="M16" s="8">
        <f>AVERAGE($AG$69:$AG$71)</f>
        <v>0.19466666666666668</v>
      </c>
      <c r="N16" s="8">
        <f>AVERAGE($AH$69:$AH$71)</f>
        <v>6.0666666666666667E-2</v>
      </c>
      <c r="O16" s="8">
        <f>AVERAGE($AI$69:$AI$71)</f>
        <v>5.3999999999999999E-2</v>
      </c>
      <c r="P16" s="8">
        <f>AVERAGE($AJ$69:$AJ$71)</f>
        <v>6.000000000000001E-3</v>
      </c>
      <c r="Q16" s="2" t="s">
        <v>32</v>
      </c>
      <c r="U16" s="2" t="s">
        <v>29</v>
      </c>
      <c r="V16" s="2">
        <v>254</v>
      </c>
      <c r="W16" s="2">
        <v>-0.04</v>
      </c>
      <c r="X16" s="2">
        <v>1000</v>
      </c>
    </row>
    <row r="17" spans="1:32" x14ac:dyDescent="0.25">
      <c r="A17" s="2">
        <v>20</v>
      </c>
      <c r="B17" s="2">
        <v>30</v>
      </c>
      <c r="C17" s="2" t="s">
        <v>28</v>
      </c>
      <c r="D17" s="2" t="s">
        <v>34</v>
      </c>
      <c r="E17" s="2">
        <v>3</v>
      </c>
      <c r="F17" s="2">
        <v>800</v>
      </c>
      <c r="G17" s="7">
        <v>0.35599999999999998</v>
      </c>
      <c r="H17" s="7">
        <v>0.35199999999999998</v>
      </c>
      <c r="I17" s="7">
        <v>0.34799999999999998</v>
      </c>
      <c r="J17" s="7">
        <v>0.28000000000000003</v>
      </c>
      <c r="K17" s="7">
        <v>0.21299999999999999</v>
      </c>
      <c r="L17" s="7">
        <v>7.6999999999999999E-2</v>
      </c>
      <c r="M17" s="7">
        <v>7.5999999999999998E-2</v>
      </c>
      <c r="N17" s="7">
        <v>1.9E-2</v>
      </c>
      <c r="O17" s="7">
        <v>1.7000000000000001E-2</v>
      </c>
      <c r="P17" s="7">
        <v>1E-3</v>
      </c>
      <c r="Q17" s="2" t="s">
        <v>30</v>
      </c>
      <c r="U17" s="2" t="s">
        <v>29</v>
      </c>
      <c r="V17" s="2">
        <v>254</v>
      </c>
      <c r="W17" s="2">
        <v>0.28999999999999998</v>
      </c>
      <c r="X17" s="2">
        <v>1000</v>
      </c>
    </row>
    <row r="18" spans="1:32" x14ac:dyDescent="0.25">
      <c r="A18" s="2">
        <v>20</v>
      </c>
      <c r="B18" s="2">
        <v>30</v>
      </c>
      <c r="C18" s="2" t="s">
        <v>31</v>
      </c>
      <c r="D18" s="2" t="s">
        <v>35</v>
      </c>
      <c r="E18" s="2">
        <v>3</v>
      </c>
      <c r="F18" s="2">
        <v>800</v>
      </c>
      <c r="G18" s="7">
        <v>0.77300000000000002</v>
      </c>
      <c r="H18" s="7">
        <v>0.76200000000000001</v>
      </c>
      <c r="I18" s="7">
        <v>0.751</v>
      </c>
      <c r="J18" s="7">
        <v>0.63700000000000001</v>
      </c>
      <c r="K18" s="7">
        <v>0.52800000000000002</v>
      </c>
      <c r="L18" s="7">
        <v>0.248</v>
      </c>
      <c r="M18" s="7">
        <v>0.245</v>
      </c>
      <c r="N18" s="7">
        <v>6.8000000000000005E-2</v>
      </c>
      <c r="O18" s="7">
        <v>5.8999999999999997E-2</v>
      </c>
      <c r="P18" s="7">
        <v>3.0000000000000001E-3</v>
      </c>
      <c r="Q18" s="2" t="s">
        <v>30</v>
      </c>
      <c r="U18" s="2" t="s">
        <v>29</v>
      </c>
      <c r="V18" s="2">
        <v>275</v>
      </c>
      <c r="W18" s="2">
        <v>0</v>
      </c>
      <c r="X18" s="2">
        <v>1000</v>
      </c>
      <c r="Y18" s="5">
        <f>AVERAGE(W18:W23)</f>
        <v>0.1055</v>
      </c>
      <c r="Z18" s="2">
        <f>STDEV(W18:W23)</f>
        <v>0.30400115131360933</v>
      </c>
      <c r="AA18" s="2">
        <f>Z18/Y18 * 100</f>
        <v>288.15275006029322</v>
      </c>
      <c r="AB18" s="2">
        <f>VAR(W18:W23)</f>
        <v>9.2416700000000004E-2</v>
      </c>
      <c r="AC18" s="2">
        <f>COUNT(W18:W23)</f>
        <v>6</v>
      </c>
      <c r="AD18" s="2">
        <f>Z18/SQRT(AC18)</f>
        <v>0.12410795032282716</v>
      </c>
      <c r="AE18" s="2">
        <f>Y18+3*Z18</f>
        <v>1.0175034539408279</v>
      </c>
      <c r="AF18" s="2">
        <f>Y18+10*Z18</f>
        <v>3.1455115131360936</v>
      </c>
    </row>
    <row r="19" spans="1:32" x14ac:dyDescent="0.25">
      <c r="A19" s="2">
        <v>20</v>
      </c>
      <c r="B19" s="2">
        <v>70</v>
      </c>
      <c r="C19" s="2" t="s">
        <v>31</v>
      </c>
      <c r="D19" s="2" t="s">
        <v>36</v>
      </c>
      <c r="E19" s="2">
        <v>3</v>
      </c>
      <c r="F19" s="2">
        <v>800</v>
      </c>
      <c r="G19" s="7">
        <v>2.5710000000000002</v>
      </c>
      <c r="H19" s="7">
        <v>2.5619999999999998</v>
      </c>
      <c r="I19" s="7">
        <v>2.5680000000000001</v>
      </c>
      <c r="J19" s="7">
        <v>2.4340000000000002</v>
      </c>
      <c r="K19" s="7">
        <v>2.17</v>
      </c>
      <c r="L19" s="7">
        <v>1.0529999999999999</v>
      </c>
      <c r="M19" s="7">
        <v>1.038</v>
      </c>
      <c r="N19" s="7">
        <v>0.36699999999999999</v>
      </c>
      <c r="O19" s="7">
        <v>0.32700000000000001</v>
      </c>
      <c r="P19" s="7">
        <v>4.5999999999999999E-2</v>
      </c>
      <c r="Q19" s="2" t="s">
        <v>30</v>
      </c>
      <c r="U19" s="2" t="s">
        <v>29</v>
      </c>
      <c r="V19" s="2">
        <v>275</v>
      </c>
      <c r="W19" s="2">
        <v>4.0000000000000001E-3</v>
      </c>
      <c r="X19" s="2">
        <v>1000</v>
      </c>
    </row>
    <row r="20" spans="1:32" x14ac:dyDescent="0.25">
      <c r="U20" s="2" t="s">
        <v>29</v>
      </c>
      <c r="V20" s="2">
        <v>275</v>
      </c>
      <c r="W20" s="2">
        <v>-2.1999999999999999E-2</v>
      </c>
      <c r="X20" s="2">
        <v>1000</v>
      </c>
    </row>
    <row r="21" spans="1:32" x14ac:dyDescent="0.25">
      <c r="F21" s="10" t="s">
        <v>40</v>
      </c>
      <c r="G21" s="11">
        <v>250</v>
      </c>
      <c r="H21" s="11">
        <v>252</v>
      </c>
      <c r="I21" s="11">
        <v>254</v>
      </c>
      <c r="J21" s="11">
        <v>275</v>
      </c>
      <c r="K21" s="11">
        <v>295</v>
      </c>
      <c r="L21" s="11">
        <v>364</v>
      </c>
      <c r="M21" s="11">
        <v>365</v>
      </c>
      <c r="N21" s="11">
        <v>452</v>
      </c>
      <c r="O21" s="11">
        <v>465</v>
      </c>
      <c r="P21" s="11">
        <v>665</v>
      </c>
      <c r="U21" s="2" t="s">
        <v>29</v>
      </c>
      <c r="V21" s="2">
        <v>275</v>
      </c>
      <c r="W21" s="2">
        <v>-3.7999999999999999E-2</v>
      </c>
      <c r="X21" s="2">
        <v>1000</v>
      </c>
    </row>
    <row r="22" spans="1:32" x14ac:dyDescent="0.25">
      <c r="G22" s="11">
        <v>250</v>
      </c>
      <c r="H22" s="11">
        <v>252</v>
      </c>
      <c r="I22" s="11">
        <v>254</v>
      </c>
      <c r="J22" s="11">
        <v>275</v>
      </c>
      <c r="K22" s="11">
        <v>295</v>
      </c>
      <c r="L22" s="11">
        <v>364</v>
      </c>
      <c r="M22" s="11">
        <v>365</v>
      </c>
      <c r="N22" s="11">
        <v>452</v>
      </c>
      <c r="O22" s="11">
        <v>465</v>
      </c>
      <c r="P22" s="11">
        <v>665</v>
      </c>
      <c r="U22" s="2" t="s">
        <v>29</v>
      </c>
      <c r="V22" s="2">
        <v>275</v>
      </c>
      <c r="W22" s="2">
        <v>-3.5999999999999997E-2</v>
      </c>
      <c r="X22" s="2">
        <v>1000</v>
      </c>
    </row>
    <row r="23" spans="1:32" x14ac:dyDescent="0.25">
      <c r="G23" s="11">
        <v>250</v>
      </c>
      <c r="H23" s="11">
        <v>252</v>
      </c>
      <c r="I23" s="11">
        <v>254</v>
      </c>
      <c r="J23" s="11">
        <v>275</v>
      </c>
      <c r="K23" s="11">
        <v>295</v>
      </c>
      <c r="L23" s="11">
        <v>364</v>
      </c>
      <c r="M23" s="11">
        <v>365</v>
      </c>
      <c r="N23" s="11">
        <v>452</v>
      </c>
      <c r="O23" s="11">
        <v>465</v>
      </c>
      <c r="P23" s="11">
        <v>665</v>
      </c>
      <c r="U23" s="2" t="s">
        <v>29</v>
      </c>
      <c r="V23" s="2">
        <v>275</v>
      </c>
      <c r="W23" s="2">
        <v>0.72499999999999998</v>
      </c>
      <c r="X23" s="2">
        <v>1000</v>
      </c>
    </row>
    <row r="24" spans="1:32" x14ac:dyDescent="0.25">
      <c r="G24" s="11">
        <v>250</v>
      </c>
      <c r="H24" s="11">
        <v>252</v>
      </c>
      <c r="I24" s="11">
        <v>254</v>
      </c>
      <c r="J24" s="11">
        <v>275</v>
      </c>
      <c r="K24" s="11">
        <v>295</v>
      </c>
      <c r="L24" s="11">
        <v>364</v>
      </c>
      <c r="M24" s="11">
        <v>365</v>
      </c>
      <c r="N24" s="11">
        <v>452</v>
      </c>
      <c r="O24" s="11">
        <v>465</v>
      </c>
      <c r="P24" s="11">
        <v>665</v>
      </c>
      <c r="U24" s="2" t="s">
        <v>29</v>
      </c>
      <c r="V24" s="2">
        <v>295</v>
      </c>
      <c r="W24" s="2">
        <v>0</v>
      </c>
      <c r="X24" s="2">
        <v>1000</v>
      </c>
      <c r="Y24" s="5">
        <f>AVERAGE(W24:W29)</f>
        <v>-1.6833333333333336E-2</v>
      </c>
      <c r="Z24" s="2">
        <f>STDEV(W24:W29)</f>
        <v>1.9145930812229178E-2</v>
      </c>
      <c r="AA24" s="2">
        <f>Z24/Y24 * 100</f>
        <v>-113.73820284492579</v>
      </c>
      <c r="AB24" s="2">
        <f>VAR(W24:W29)</f>
        <v>3.6656666666666667E-4</v>
      </c>
      <c r="AC24" s="2">
        <f>COUNT(W24:W29)</f>
        <v>6</v>
      </c>
      <c r="AD24" s="2">
        <f>Z24/SQRT(AC24)</f>
        <v>7.8162935234319629E-3</v>
      </c>
      <c r="AE24" s="2">
        <f>Y24+3*Z24</f>
        <v>4.0604459103354196E-2</v>
      </c>
      <c r="AF24" s="2">
        <f>Y24+10*Z24</f>
        <v>0.17462597478895844</v>
      </c>
    </row>
    <row r="25" spans="1:32" x14ac:dyDescent="0.25">
      <c r="G25" s="11">
        <v>250</v>
      </c>
      <c r="H25" s="11">
        <v>252</v>
      </c>
      <c r="I25" s="11">
        <v>254</v>
      </c>
      <c r="J25" s="11">
        <v>275</v>
      </c>
      <c r="K25" s="11">
        <v>295</v>
      </c>
      <c r="L25" s="11">
        <v>364</v>
      </c>
      <c r="M25" s="11">
        <v>365</v>
      </c>
      <c r="N25" s="11">
        <v>452</v>
      </c>
      <c r="O25" s="11">
        <v>465</v>
      </c>
      <c r="P25" s="11">
        <v>665</v>
      </c>
      <c r="U25" s="2" t="s">
        <v>29</v>
      </c>
      <c r="V25" s="2">
        <v>295</v>
      </c>
      <c r="W25" s="2">
        <v>-3.0000000000000001E-3</v>
      </c>
      <c r="X25" s="2">
        <v>1000</v>
      </c>
    </row>
    <row r="26" spans="1:32" x14ac:dyDescent="0.25">
      <c r="G26" s="11">
        <v>250</v>
      </c>
      <c r="H26" s="11">
        <v>252</v>
      </c>
      <c r="I26" s="11">
        <v>254</v>
      </c>
      <c r="J26" s="11">
        <v>275</v>
      </c>
      <c r="K26" s="11">
        <v>295</v>
      </c>
      <c r="L26" s="11">
        <v>364</v>
      </c>
      <c r="M26" s="11">
        <v>365</v>
      </c>
      <c r="N26" s="11">
        <v>452</v>
      </c>
      <c r="O26" s="11">
        <v>465</v>
      </c>
      <c r="P26" s="11">
        <v>665</v>
      </c>
      <c r="U26" s="2" t="s">
        <v>29</v>
      </c>
      <c r="V26" s="2">
        <v>295</v>
      </c>
      <c r="W26" s="2">
        <v>-2.5000000000000001E-2</v>
      </c>
      <c r="X26" s="2">
        <v>1000</v>
      </c>
    </row>
    <row r="27" spans="1:32" x14ac:dyDescent="0.25">
      <c r="G27" s="11">
        <v>250</v>
      </c>
      <c r="H27" s="11">
        <v>252</v>
      </c>
      <c r="I27" s="11">
        <v>254</v>
      </c>
      <c r="J27" s="11">
        <v>275</v>
      </c>
      <c r="K27" s="11">
        <v>295</v>
      </c>
      <c r="L27" s="11">
        <v>364</v>
      </c>
      <c r="M27" s="11">
        <v>365</v>
      </c>
      <c r="N27" s="11">
        <v>452</v>
      </c>
      <c r="O27" s="11">
        <v>465</v>
      </c>
      <c r="P27" s="11">
        <v>665</v>
      </c>
      <c r="U27" s="2" t="s">
        <v>29</v>
      </c>
      <c r="V27" s="2">
        <v>295</v>
      </c>
      <c r="W27" s="2">
        <v>-3.9E-2</v>
      </c>
      <c r="X27" s="2">
        <v>1000</v>
      </c>
    </row>
    <row r="28" spans="1:32" x14ac:dyDescent="0.25">
      <c r="G28" s="11">
        <v>250</v>
      </c>
      <c r="H28" s="11">
        <v>252</v>
      </c>
      <c r="I28" s="11">
        <v>254</v>
      </c>
      <c r="J28" s="11">
        <v>275</v>
      </c>
      <c r="K28" s="11">
        <v>295</v>
      </c>
      <c r="L28" s="11">
        <v>364</v>
      </c>
      <c r="M28" s="11">
        <v>365</v>
      </c>
      <c r="N28" s="11">
        <v>452</v>
      </c>
      <c r="O28" s="11">
        <v>465</v>
      </c>
      <c r="P28" s="11">
        <v>665</v>
      </c>
      <c r="U28" s="2" t="s">
        <v>29</v>
      </c>
      <c r="V28" s="2">
        <v>295</v>
      </c>
      <c r="W28" s="2">
        <v>-3.6999999999999998E-2</v>
      </c>
      <c r="X28" s="2">
        <v>1000</v>
      </c>
    </row>
    <row r="29" spans="1:32" x14ac:dyDescent="0.25">
      <c r="G29" s="11">
        <v>250</v>
      </c>
      <c r="H29" s="11">
        <v>252</v>
      </c>
      <c r="I29" s="11">
        <v>254</v>
      </c>
      <c r="J29" s="11">
        <v>275</v>
      </c>
      <c r="K29" s="11">
        <v>295</v>
      </c>
      <c r="L29" s="11">
        <v>364</v>
      </c>
      <c r="M29" s="11">
        <v>365</v>
      </c>
      <c r="N29" s="11">
        <v>452</v>
      </c>
      <c r="O29" s="11">
        <v>465</v>
      </c>
      <c r="P29" s="11">
        <v>665</v>
      </c>
      <c r="U29" s="2" t="s">
        <v>29</v>
      </c>
      <c r="V29" s="2">
        <v>295</v>
      </c>
      <c r="W29" s="2">
        <v>3.0000000000000001E-3</v>
      </c>
      <c r="X29" s="2">
        <v>1000</v>
      </c>
    </row>
    <row r="30" spans="1:32" x14ac:dyDescent="0.25">
      <c r="G30" s="11">
        <v>250</v>
      </c>
      <c r="H30" s="11">
        <v>252</v>
      </c>
      <c r="I30" s="11">
        <v>254</v>
      </c>
      <c r="J30" s="11">
        <v>275</v>
      </c>
      <c r="K30" s="11">
        <v>295</v>
      </c>
      <c r="L30" s="11">
        <v>364</v>
      </c>
      <c r="M30" s="11">
        <v>365</v>
      </c>
      <c r="N30" s="11">
        <v>452</v>
      </c>
      <c r="O30" s="11">
        <v>465</v>
      </c>
      <c r="P30" s="11">
        <v>665</v>
      </c>
      <c r="U30" s="2" t="s">
        <v>29</v>
      </c>
      <c r="V30" s="2">
        <v>364</v>
      </c>
      <c r="W30" s="2">
        <v>0</v>
      </c>
      <c r="X30" s="2">
        <v>1000</v>
      </c>
      <c r="Y30" s="5">
        <f>AVERAGE(W30:W35)</f>
        <v>-1.2666666666666666E-2</v>
      </c>
      <c r="Z30" s="2">
        <f>STDEV(W30:W35)</f>
        <v>1.192755912442553E-2</v>
      </c>
      <c r="AA30" s="2">
        <f>Z30/Y30 * 100</f>
        <v>-94.164940455991029</v>
      </c>
      <c r="AB30" s="2">
        <f>VAR(W30:W35)</f>
        <v>1.4226666666666669E-4</v>
      </c>
      <c r="AC30" s="2">
        <f>COUNT(W30:W35)</f>
        <v>6</v>
      </c>
      <c r="AD30" s="2">
        <f>Z30/SQRT(AC30)</f>
        <v>4.8694056219533736E-3</v>
      </c>
      <c r="AE30" s="2">
        <f>Y30+3*Z30</f>
        <v>2.3116010706609923E-2</v>
      </c>
      <c r="AF30" s="2">
        <f>Y30+10*Z30</f>
        <v>0.10660892457758864</v>
      </c>
    </row>
    <row r="31" spans="1:32" x14ac:dyDescent="0.25">
      <c r="G31" s="11">
        <v>250</v>
      </c>
      <c r="H31" s="11">
        <v>252</v>
      </c>
      <c r="I31" s="11">
        <v>254</v>
      </c>
      <c r="J31" s="11">
        <v>275</v>
      </c>
      <c r="K31" s="11">
        <v>295</v>
      </c>
      <c r="L31" s="11">
        <v>364</v>
      </c>
      <c r="M31" s="11">
        <v>365</v>
      </c>
      <c r="N31" s="11">
        <v>452</v>
      </c>
      <c r="O31" s="11">
        <v>465</v>
      </c>
      <c r="P31" s="11">
        <v>665</v>
      </c>
      <c r="U31" s="2" t="s">
        <v>29</v>
      </c>
      <c r="V31" s="2">
        <v>364</v>
      </c>
      <c r="W31" s="2">
        <v>-7.0000000000000001E-3</v>
      </c>
      <c r="X31" s="2">
        <v>1000</v>
      </c>
    </row>
    <row r="32" spans="1:32" x14ac:dyDescent="0.25">
      <c r="G32" s="11">
        <v>250</v>
      </c>
      <c r="H32" s="11">
        <v>252</v>
      </c>
      <c r="I32" s="11">
        <v>254</v>
      </c>
      <c r="J32" s="11">
        <v>275</v>
      </c>
      <c r="K32" s="11">
        <v>295</v>
      </c>
      <c r="L32" s="11">
        <v>364</v>
      </c>
      <c r="M32" s="11">
        <v>365</v>
      </c>
      <c r="N32" s="11">
        <v>452</v>
      </c>
      <c r="O32" s="11">
        <v>465</v>
      </c>
      <c r="P32" s="11">
        <v>665</v>
      </c>
      <c r="U32" s="2" t="s">
        <v>29</v>
      </c>
      <c r="V32" s="2">
        <v>364</v>
      </c>
      <c r="W32" s="2">
        <v>-1.7999999999999999E-2</v>
      </c>
      <c r="X32" s="2">
        <v>1000</v>
      </c>
    </row>
    <row r="33" spans="7:32" x14ac:dyDescent="0.25">
      <c r="G33" s="11">
        <v>250</v>
      </c>
      <c r="H33" s="11">
        <v>252</v>
      </c>
      <c r="I33" s="11">
        <v>254</v>
      </c>
      <c r="J33" s="11">
        <v>275</v>
      </c>
      <c r="K33" s="11">
        <v>295</v>
      </c>
      <c r="L33" s="11">
        <v>364</v>
      </c>
      <c r="M33" s="11">
        <v>365</v>
      </c>
      <c r="N33" s="11">
        <v>452</v>
      </c>
      <c r="O33" s="11">
        <v>465</v>
      </c>
      <c r="P33" s="11">
        <v>665</v>
      </c>
      <c r="U33" s="2" t="s">
        <v>29</v>
      </c>
      <c r="V33" s="2">
        <v>364</v>
      </c>
      <c r="W33" s="2">
        <v>-2.5999999999999999E-2</v>
      </c>
      <c r="X33" s="2">
        <v>1000</v>
      </c>
    </row>
    <row r="34" spans="7:32" x14ac:dyDescent="0.25">
      <c r="G34" s="11">
        <v>250</v>
      </c>
      <c r="H34" s="11">
        <v>252</v>
      </c>
      <c r="I34" s="11">
        <v>254</v>
      </c>
      <c r="J34" s="11">
        <v>275</v>
      </c>
      <c r="K34" s="11">
        <v>295</v>
      </c>
      <c r="L34" s="11">
        <v>364</v>
      </c>
      <c r="M34" s="11">
        <v>365</v>
      </c>
      <c r="N34" s="11">
        <v>452</v>
      </c>
      <c r="O34" s="11">
        <v>465</v>
      </c>
      <c r="P34" s="11">
        <v>665</v>
      </c>
      <c r="U34" s="2" t="s">
        <v>29</v>
      </c>
      <c r="V34" s="2">
        <v>364</v>
      </c>
      <c r="W34" s="2">
        <v>-2.5000000000000001E-2</v>
      </c>
      <c r="X34" s="2">
        <v>1000</v>
      </c>
    </row>
    <row r="35" spans="7:32" x14ac:dyDescent="0.25">
      <c r="G35" s="11">
        <v>250</v>
      </c>
      <c r="H35" s="11">
        <v>252</v>
      </c>
      <c r="I35" s="11">
        <v>254</v>
      </c>
      <c r="J35" s="11">
        <v>275</v>
      </c>
      <c r="K35" s="11">
        <v>295</v>
      </c>
      <c r="L35" s="11">
        <v>364</v>
      </c>
      <c r="M35" s="11">
        <v>365</v>
      </c>
      <c r="N35" s="11">
        <v>452</v>
      </c>
      <c r="O35" s="11">
        <v>465</v>
      </c>
      <c r="P35" s="11">
        <v>665</v>
      </c>
      <c r="U35" s="2" t="s">
        <v>29</v>
      </c>
      <c r="V35" s="2">
        <v>364</v>
      </c>
      <c r="W35" s="2">
        <v>0</v>
      </c>
      <c r="X35" s="2">
        <v>1000</v>
      </c>
    </row>
    <row r="36" spans="7:32" x14ac:dyDescent="0.25">
      <c r="G36" s="11">
        <v>250</v>
      </c>
      <c r="H36" s="11">
        <v>252</v>
      </c>
      <c r="I36" s="11">
        <v>254</v>
      </c>
      <c r="J36" s="11">
        <v>275</v>
      </c>
      <c r="K36" s="11">
        <v>295</v>
      </c>
      <c r="L36" s="11">
        <v>364</v>
      </c>
      <c r="M36" s="11">
        <v>365</v>
      </c>
      <c r="N36" s="11">
        <v>452</v>
      </c>
      <c r="O36" s="11">
        <v>465</v>
      </c>
      <c r="P36" s="11">
        <v>665</v>
      </c>
      <c r="U36" s="2" t="s">
        <v>29</v>
      </c>
      <c r="V36" s="2">
        <v>365</v>
      </c>
      <c r="W36" s="2">
        <v>0</v>
      </c>
      <c r="X36" s="2">
        <v>1000</v>
      </c>
      <c r="Y36" s="5">
        <f>AVERAGE(W36:W41)</f>
        <v>-1.2333333333333335E-2</v>
      </c>
      <c r="Z36" s="2">
        <f>STDEV(W36:W41)</f>
        <v>1.1621818561080131E-2</v>
      </c>
      <c r="AA36" s="2">
        <f>Z36/Y36 * 100</f>
        <v>-94.230961306055107</v>
      </c>
      <c r="AB36" s="2">
        <f>VAR(W36:W41)</f>
        <v>1.3506666666666665E-4</v>
      </c>
      <c r="AC36" s="2">
        <f>COUNT(W36:W41)</f>
        <v>6</v>
      </c>
      <c r="AD36" s="2">
        <f>Z36/SQRT(AC36)</f>
        <v>4.7445875596421562E-3</v>
      </c>
      <c r="AE36" s="2">
        <f>Y36+3*Z36</f>
        <v>2.2532122349907056E-2</v>
      </c>
      <c r="AF36" s="2">
        <f>Y36+10*Z36</f>
        <v>0.10388485227746798</v>
      </c>
    </row>
    <row r="37" spans="7:32" x14ac:dyDescent="0.25">
      <c r="G37" s="11">
        <v>250</v>
      </c>
      <c r="H37" s="11">
        <v>252</v>
      </c>
      <c r="I37" s="11">
        <v>254</v>
      </c>
      <c r="J37" s="11">
        <v>275</v>
      </c>
      <c r="K37" s="11">
        <v>295</v>
      </c>
      <c r="L37" s="11">
        <v>364</v>
      </c>
      <c r="M37" s="11">
        <v>365</v>
      </c>
      <c r="N37" s="11">
        <v>452</v>
      </c>
      <c r="O37" s="11">
        <v>465</v>
      </c>
      <c r="P37" s="11">
        <v>665</v>
      </c>
      <c r="U37" s="2" t="s">
        <v>29</v>
      </c>
      <c r="V37" s="2">
        <v>365</v>
      </c>
      <c r="W37" s="2">
        <v>-7.0000000000000001E-3</v>
      </c>
      <c r="X37" s="2">
        <v>1000</v>
      </c>
    </row>
    <row r="38" spans="7:32" x14ac:dyDescent="0.25">
      <c r="G38" s="11">
        <v>250</v>
      </c>
      <c r="H38" s="11">
        <v>252</v>
      </c>
      <c r="I38" s="11">
        <v>254</v>
      </c>
      <c r="J38" s="11">
        <v>275</v>
      </c>
      <c r="K38" s="11">
        <v>295</v>
      </c>
      <c r="L38" s="11">
        <v>364</v>
      </c>
      <c r="M38" s="11">
        <v>365</v>
      </c>
      <c r="N38" s="11">
        <v>452</v>
      </c>
      <c r="O38" s="11">
        <v>465</v>
      </c>
      <c r="P38" s="11">
        <v>665</v>
      </c>
      <c r="U38" s="2" t="s">
        <v>29</v>
      </c>
      <c r="V38" s="2">
        <v>365</v>
      </c>
      <c r="W38" s="2">
        <v>-1.7000000000000001E-2</v>
      </c>
      <c r="X38" s="2">
        <v>1000</v>
      </c>
    </row>
    <row r="39" spans="7:32" x14ac:dyDescent="0.25">
      <c r="G39" s="11">
        <v>250</v>
      </c>
      <c r="H39" s="11">
        <v>252</v>
      </c>
      <c r="I39" s="11">
        <v>254</v>
      </c>
      <c r="J39" s="11">
        <v>275</v>
      </c>
      <c r="K39" s="11">
        <v>295</v>
      </c>
      <c r="L39" s="11">
        <v>364</v>
      </c>
      <c r="M39" s="11">
        <v>365</v>
      </c>
      <c r="N39" s="11">
        <v>452</v>
      </c>
      <c r="O39" s="11">
        <v>465</v>
      </c>
      <c r="P39" s="11">
        <v>665</v>
      </c>
      <c r="U39" s="2" t="s">
        <v>29</v>
      </c>
      <c r="V39" s="2">
        <v>365</v>
      </c>
      <c r="W39" s="2">
        <v>-2.5000000000000001E-2</v>
      </c>
      <c r="X39" s="2">
        <v>1000</v>
      </c>
    </row>
    <row r="40" spans="7:32" x14ac:dyDescent="0.25">
      <c r="U40" s="2" t="s">
        <v>29</v>
      </c>
      <c r="V40" s="2">
        <v>365</v>
      </c>
      <c r="W40" s="2">
        <v>-2.5000000000000001E-2</v>
      </c>
      <c r="X40" s="2">
        <v>1000</v>
      </c>
    </row>
    <row r="41" spans="7:32" x14ac:dyDescent="0.25">
      <c r="U41" s="2" t="s">
        <v>29</v>
      </c>
      <c r="V41" s="2">
        <v>365</v>
      </c>
      <c r="W41" s="2">
        <v>0</v>
      </c>
      <c r="X41" s="2">
        <v>1000</v>
      </c>
    </row>
    <row r="42" spans="7:32" x14ac:dyDescent="0.25">
      <c r="U42" s="2" t="s">
        <v>29</v>
      </c>
      <c r="V42" s="2">
        <v>452</v>
      </c>
      <c r="W42" s="2">
        <v>0</v>
      </c>
      <c r="X42" s="2">
        <v>1000</v>
      </c>
      <c r="Y42" s="5">
        <f>AVERAGE(W42:W47)</f>
        <v>-5.1666666666666666E-3</v>
      </c>
      <c r="Z42" s="2">
        <f>STDEV(W42:W47)</f>
        <v>5.1929439306299726E-3</v>
      </c>
      <c r="AA42" s="2">
        <f>Z42/Y42 * 100</f>
        <v>-100.50859220574139</v>
      </c>
      <c r="AB42" s="2">
        <f>VAR(W42:W47)</f>
        <v>2.696666666666667E-5</v>
      </c>
      <c r="AC42" s="2">
        <f>COUNT(W42:W47)</f>
        <v>6</v>
      </c>
      <c r="AD42" s="2">
        <f>Z42/SQRT(AC42)</f>
        <v>2.1200104821543797E-3</v>
      </c>
      <c r="AE42" s="2">
        <f>Y42+3*Z42</f>
        <v>1.0412165125223251E-2</v>
      </c>
      <c r="AF42" s="2">
        <f>Y42+10*Z42</f>
        <v>4.6762772639633063E-2</v>
      </c>
    </row>
    <row r="43" spans="7:32" x14ac:dyDescent="0.25">
      <c r="U43" s="2" t="s">
        <v>29</v>
      </c>
      <c r="V43" s="2">
        <v>452</v>
      </c>
      <c r="W43" s="2">
        <v>-2E-3</v>
      </c>
      <c r="X43" s="2">
        <v>1000</v>
      </c>
    </row>
    <row r="44" spans="7:32" x14ac:dyDescent="0.25">
      <c r="U44" s="2" t="s">
        <v>29</v>
      </c>
      <c r="V44" s="2">
        <v>452</v>
      </c>
      <c r="W44" s="2">
        <v>-7.0000000000000001E-3</v>
      </c>
      <c r="X44" s="2">
        <v>1000</v>
      </c>
    </row>
    <row r="45" spans="7:32" x14ac:dyDescent="0.25">
      <c r="U45" s="2" t="s">
        <v>29</v>
      </c>
      <c r="V45" s="2">
        <v>452</v>
      </c>
      <c r="W45" s="2">
        <v>-1.0999999999999999E-2</v>
      </c>
      <c r="X45" s="2">
        <v>1000</v>
      </c>
    </row>
    <row r="46" spans="7:32" x14ac:dyDescent="0.25">
      <c r="U46" s="2" t="s">
        <v>29</v>
      </c>
      <c r="V46" s="2">
        <v>452</v>
      </c>
      <c r="W46" s="2">
        <v>-1.0999999999999999E-2</v>
      </c>
      <c r="X46" s="2">
        <v>1000</v>
      </c>
    </row>
    <row r="47" spans="7:32" x14ac:dyDescent="0.25">
      <c r="U47" s="2" t="s">
        <v>29</v>
      </c>
      <c r="V47" s="2">
        <v>452</v>
      </c>
      <c r="W47" s="2">
        <v>0</v>
      </c>
      <c r="X47" s="2">
        <v>1000</v>
      </c>
    </row>
    <row r="48" spans="7:32" x14ac:dyDescent="0.25">
      <c r="U48" s="2" t="s">
        <v>29</v>
      </c>
      <c r="V48" s="2">
        <v>465</v>
      </c>
      <c r="W48" s="2">
        <v>0</v>
      </c>
      <c r="X48" s="2">
        <v>1000</v>
      </c>
      <c r="Y48" s="5">
        <f>AVERAGE(W48:W53)</f>
        <v>-4.6666666666666671E-3</v>
      </c>
      <c r="Z48" s="2">
        <f>STDEV(W48:W53)</f>
        <v>4.6761807778000486E-3</v>
      </c>
      <c r="AA48" s="2">
        <f>Z48/Y48 * 100</f>
        <v>-100.20387381000104</v>
      </c>
      <c r="AB48" s="2">
        <f>VAR(W48:W53)</f>
        <v>2.1866666666666665E-5</v>
      </c>
      <c r="AC48" s="2">
        <f>COUNT(W48:W53)</f>
        <v>6</v>
      </c>
      <c r="AD48" s="2">
        <f>Z48/SQRT(AC48)</f>
        <v>1.9090428084368473E-3</v>
      </c>
      <c r="AE48" s="2">
        <f>Y48+3*Z48</f>
        <v>9.3618756667334796E-3</v>
      </c>
      <c r="AF48" s="2">
        <f>Y48+10*Z48</f>
        <v>4.209514111133382E-2</v>
      </c>
    </row>
    <row r="49" spans="20:36" x14ac:dyDescent="0.25">
      <c r="U49" s="2" t="s">
        <v>29</v>
      </c>
      <c r="V49" s="2">
        <v>465</v>
      </c>
      <c r="W49" s="2">
        <v>-2E-3</v>
      </c>
      <c r="X49" s="2">
        <v>1000</v>
      </c>
    </row>
    <row r="50" spans="20:36" x14ac:dyDescent="0.25">
      <c r="U50" s="2" t="s">
        <v>29</v>
      </c>
      <c r="V50" s="2">
        <v>465</v>
      </c>
      <c r="W50" s="2">
        <v>-6.0000000000000001E-3</v>
      </c>
      <c r="X50" s="2">
        <v>1000</v>
      </c>
    </row>
    <row r="51" spans="20:36" x14ac:dyDescent="0.25">
      <c r="U51" s="2" t="s">
        <v>29</v>
      </c>
      <c r="V51" s="2">
        <v>465</v>
      </c>
      <c r="W51" s="2">
        <v>-0.01</v>
      </c>
      <c r="X51" s="2">
        <v>1000</v>
      </c>
    </row>
    <row r="52" spans="20:36" x14ac:dyDescent="0.25">
      <c r="U52" s="2" t="s">
        <v>29</v>
      </c>
      <c r="V52" s="2">
        <v>465</v>
      </c>
      <c r="W52" s="2">
        <v>-0.01</v>
      </c>
      <c r="X52" s="2">
        <v>1000</v>
      </c>
    </row>
    <row r="53" spans="20:36" x14ac:dyDescent="0.25">
      <c r="U53" s="2" t="s">
        <v>29</v>
      </c>
      <c r="V53" s="2">
        <v>465</v>
      </c>
      <c r="W53" s="2">
        <v>0</v>
      </c>
      <c r="X53" s="2">
        <v>1000</v>
      </c>
    </row>
    <row r="54" spans="20:36" x14ac:dyDescent="0.25">
      <c r="U54" s="2" t="s">
        <v>29</v>
      </c>
      <c r="V54" s="2">
        <v>665</v>
      </c>
      <c r="W54" s="2">
        <v>-1E-3</v>
      </c>
      <c r="X54" s="2">
        <v>1000</v>
      </c>
      <c r="Y54" s="5">
        <f>AVERAGE(W54:W59)</f>
        <v>-2.3333333333333335E-3</v>
      </c>
      <c r="Z54" s="2">
        <f>STDEV(W54:W59)</f>
        <v>1.9663841605003498E-3</v>
      </c>
      <c r="AA54" s="2">
        <f>Z54/Y54 * 100</f>
        <v>-84.273606878586421</v>
      </c>
      <c r="AB54" s="2">
        <f>VAR(W54:W59)</f>
        <v>3.8666666666666664E-6</v>
      </c>
      <c r="AC54" s="2">
        <f>COUNT(W54:W59)</f>
        <v>6</v>
      </c>
      <c r="AD54" s="2">
        <f>Z54/SQRT(AC54)</f>
        <v>8.0277297191948629E-4</v>
      </c>
      <c r="AE54" s="2">
        <f>Y54+3*Z54</f>
        <v>3.565819148167716E-3</v>
      </c>
      <c r="AF54" s="2">
        <f>Y54+10*Z54</f>
        <v>1.7330508271670167E-2</v>
      </c>
    </row>
    <row r="55" spans="20:36" x14ac:dyDescent="0.25">
      <c r="U55" s="2" t="s">
        <v>29</v>
      </c>
      <c r="V55" s="2">
        <v>665</v>
      </c>
      <c r="W55" s="2">
        <v>-1E-3</v>
      </c>
      <c r="X55" s="2">
        <v>1000</v>
      </c>
    </row>
    <row r="56" spans="20:36" x14ac:dyDescent="0.25">
      <c r="U56" s="2" t="s">
        <v>29</v>
      </c>
      <c r="V56" s="2">
        <v>665</v>
      </c>
      <c r="W56" s="2">
        <v>-3.0000000000000001E-3</v>
      </c>
      <c r="X56" s="2">
        <v>1000</v>
      </c>
    </row>
    <row r="57" spans="20:36" x14ac:dyDescent="0.25">
      <c r="U57" s="2" t="s">
        <v>29</v>
      </c>
      <c r="V57" s="2">
        <v>665</v>
      </c>
      <c r="W57" s="2">
        <v>-5.0000000000000001E-3</v>
      </c>
      <c r="X57" s="2">
        <v>1000</v>
      </c>
    </row>
    <row r="58" spans="20:36" x14ac:dyDescent="0.25">
      <c r="U58" s="2" t="s">
        <v>29</v>
      </c>
      <c r="V58" s="2">
        <v>665</v>
      </c>
      <c r="W58" s="2">
        <v>-4.0000000000000001E-3</v>
      </c>
      <c r="X58" s="2">
        <v>1000</v>
      </c>
    </row>
    <row r="59" spans="20:36" x14ac:dyDescent="0.25">
      <c r="U59" s="2" t="s">
        <v>29</v>
      </c>
      <c r="V59" s="2">
        <v>665</v>
      </c>
      <c r="W59" s="2">
        <v>0</v>
      </c>
      <c r="X59" s="2">
        <v>1000</v>
      </c>
    </row>
    <row r="62" spans="20:36" x14ac:dyDescent="0.25">
      <c r="T62" s="3" t="s">
        <v>37</v>
      </c>
      <c r="U62" s="1" t="s">
        <v>0</v>
      </c>
      <c r="V62" s="1" t="s">
        <v>1</v>
      </c>
      <c r="W62" s="1" t="s">
        <v>2</v>
      </c>
      <c r="X62" s="1" t="s">
        <v>3</v>
      </c>
      <c r="Y62" s="1" t="s">
        <v>4</v>
      </c>
      <c r="Z62" s="1" t="s">
        <v>5</v>
      </c>
      <c r="AA62" s="1" t="s">
        <v>6</v>
      </c>
      <c r="AB62" s="1" t="s">
        <v>7</v>
      </c>
      <c r="AC62" s="1" t="s">
        <v>8</v>
      </c>
      <c r="AD62" s="1" t="s">
        <v>9</v>
      </c>
      <c r="AE62" s="1" t="s">
        <v>10</v>
      </c>
      <c r="AF62" s="1" t="s">
        <v>11</v>
      </c>
      <c r="AG62" s="1" t="s">
        <v>12</v>
      </c>
      <c r="AH62" s="1" t="s">
        <v>13</v>
      </c>
      <c r="AI62" s="1" t="s">
        <v>14</v>
      </c>
      <c r="AJ62" s="1" t="s">
        <v>15</v>
      </c>
    </row>
    <row r="63" spans="20:36" x14ac:dyDescent="0.25">
      <c r="U63" s="2">
        <v>0</v>
      </c>
      <c r="V63" s="2">
        <v>40</v>
      </c>
      <c r="W63" s="2" t="s">
        <v>31</v>
      </c>
      <c r="X63" s="2" t="s">
        <v>29</v>
      </c>
      <c r="Y63" s="2">
        <v>3</v>
      </c>
      <c r="Z63" s="2">
        <v>800</v>
      </c>
      <c r="AA63" s="2">
        <v>0.58099999999999996</v>
      </c>
      <c r="AB63" s="2">
        <v>0.57099999999999995</v>
      </c>
      <c r="AC63" s="2">
        <v>0.56200000000000006</v>
      </c>
      <c r="AD63" s="2">
        <v>0.47599999999999998</v>
      </c>
      <c r="AE63" s="2">
        <v>0.374</v>
      </c>
      <c r="AF63" s="2">
        <v>0.14299999999999999</v>
      </c>
      <c r="AG63" s="2">
        <v>0.14099999999999999</v>
      </c>
      <c r="AH63" s="2">
        <v>4.9000000000000002E-2</v>
      </c>
      <c r="AI63" s="2">
        <v>4.3999999999999997E-2</v>
      </c>
      <c r="AJ63" s="2">
        <v>4.0000000000000001E-3</v>
      </c>
    </row>
    <row r="64" spans="20:36" x14ac:dyDescent="0.25">
      <c r="U64" s="2">
        <v>0</v>
      </c>
      <c r="V64" s="2">
        <v>40</v>
      </c>
      <c r="W64" s="2" t="s">
        <v>31</v>
      </c>
      <c r="X64" s="2" t="s">
        <v>29</v>
      </c>
      <c r="Y64" s="2">
        <v>3</v>
      </c>
      <c r="Z64" s="2">
        <v>800</v>
      </c>
      <c r="AA64" s="2">
        <v>0.57099999999999995</v>
      </c>
      <c r="AB64" s="2">
        <v>0.56200000000000006</v>
      </c>
      <c r="AC64" s="2">
        <v>0.55200000000000005</v>
      </c>
      <c r="AD64" s="2">
        <v>0.46800000000000003</v>
      </c>
      <c r="AE64" s="2">
        <v>0.36799999999999999</v>
      </c>
      <c r="AF64" s="2">
        <v>0.14199999999999999</v>
      </c>
      <c r="AG64" s="2">
        <v>0.13900000000000001</v>
      </c>
      <c r="AH64" s="2">
        <v>0.05</v>
      </c>
      <c r="AI64" s="2">
        <v>4.4999999999999998E-2</v>
      </c>
      <c r="AJ64" s="2">
        <v>7.0000000000000001E-3</v>
      </c>
    </row>
    <row r="65" spans="21:36" x14ac:dyDescent="0.25">
      <c r="U65" s="2">
        <v>0</v>
      </c>
      <c r="V65" s="2">
        <v>40</v>
      </c>
      <c r="W65" s="2" t="s">
        <v>31</v>
      </c>
      <c r="X65" s="2" t="s">
        <v>29</v>
      </c>
      <c r="Y65" s="2">
        <v>3</v>
      </c>
      <c r="Z65" s="2">
        <v>800</v>
      </c>
      <c r="AA65" s="2">
        <v>0.56299999999999994</v>
      </c>
      <c r="AB65" s="2">
        <v>0.55400000000000005</v>
      </c>
      <c r="AC65" s="2">
        <v>0.54400000000000004</v>
      </c>
      <c r="AD65" s="2">
        <v>0.46100000000000002</v>
      </c>
      <c r="AE65" s="2">
        <v>0.36199999999999999</v>
      </c>
      <c r="AF65" s="2">
        <v>0.13800000000000001</v>
      </c>
      <c r="AG65" s="2">
        <v>0.13500000000000001</v>
      </c>
      <c r="AH65" s="2">
        <v>4.7E-2</v>
      </c>
      <c r="AI65" s="2">
        <v>4.2000000000000003E-2</v>
      </c>
      <c r="AJ65" s="2">
        <v>4.0000000000000001E-3</v>
      </c>
    </row>
    <row r="66" spans="21:36" x14ac:dyDescent="0.25">
      <c r="U66" s="2">
        <v>10</v>
      </c>
      <c r="V66" s="2">
        <v>20</v>
      </c>
      <c r="W66" s="2" t="s">
        <v>28</v>
      </c>
      <c r="X66" s="2" t="s">
        <v>29</v>
      </c>
      <c r="Y66" s="2">
        <v>3</v>
      </c>
      <c r="Z66" s="2">
        <v>800</v>
      </c>
      <c r="AA66" s="2">
        <v>0.151</v>
      </c>
      <c r="AB66" s="2">
        <v>0.14899999999999999</v>
      </c>
      <c r="AC66" s="2">
        <v>0.14599999999999999</v>
      </c>
      <c r="AD66" s="2">
        <v>0.13100000000000001</v>
      </c>
      <c r="AE66" s="2">
        <v>0.115</v>
      </c>
      <c r="AF66" s="2">
        <v>6.2E-2</v>
      </c>
      <c r="AG66" s="2">
        <v>6.0999999999999999E-2</v>
      </c>
      <c r="AH66" s="2">
        <v>2.8000000000000001E-2</v>
      </c>
      <c r="AI66" s="2">
        <v>2.8000000000000001E-2</v>
      </c>
      <c r="AJ66" s="2">
        <v>2.7E-2</v>
      </c>
    </row>
    <row r="67" spans="21:36" x14ac:dyDescent="0.25">
      <c r="U67" s="2">
        <v>10</v>
      </c>
      <c r="V67" s="2">
        <v>20</v>
      </c>
      <c r="W67" s="2" t="s">
        <v>28</v>
      </c>
      <c r="X67" s="2" t="s">
        <v>29</v>
      </c>
      <c r="Y67" s="2">
        <v>3</v>
      </c>
      <c r="Z67" s="2">
        <v>800</v>
      </c>
      <c r="AA67" s="2">
        <v>0.125</v>
      </c>
      <c r="AB67" s="2">
        <v>0.123</v>
      </c>
      <c r="AC67" s="2">
        <v>0.12</v>
      </c>
      <c r="AD67" s="2">
        <v>0.10299999999999999</v>
      </c>
      <c r="AE67" s="2">
        <v>8.6999999999999994E-2</v>
      </c>
      <c r="AF67" s="2">
        <v>3.6999999999999998E-2</v>
      </c>
      <c r="AG67" s="2">
        <v>3.5999999999999997E-2</v>
      </c>
      <c r="AH67" s="2">
        <v>1E-3</v>
      </c>
      <c r="AI67" s="2">
        <v>1E-3</v>
      </c>
      <c r="AJ67" s="2">
        <v>-4.0000000000000001E-3</v>
      </c>
    </row>
    <row r="68" spans="21:36" x14ac:dyDescent="0.25">
      <c r="U68" s="2">
        <v>10</v>
      </c>
      <c r="V68" s="2">
        <v>20</v>
      </c>
      <c r="W68" s="2" t="s">
        <v>28</v>
      </c>
      <c r="X68" s="2" t="s">
        <v>29</v>
      </c>
      <c r="Y68" s="2">
        <v>3</v>
      </c>
      <c r="Z68" s="2">
        <v>800</v>
      </c>
      <c r="AA68" s="2">
        <v>0.122</v>
      </c>
      <c r="AB68" s="2">
        <v>0.12</v>
      </c>
      <c r="AC68" s="2">
        <v>0.11700000000000001</v>
      </c>
      <c r="AD68" s="2">
        <v>0.10100000000000001</v>
      </c>
      <c r="AE68" s="2">
        <v>8.5000000000000006E-2</v>
      </c>
      <c r="AF68" s="2">
        <v>3.5999999999999997E-2</v>
      </c>
      <c r="AG68" s="2">
        <v>3.5000000000000003E-2</v>
      </c>
      <c r="AH68" s="2">
        <v>0</v>
      </c>
      <c r="AI68" s="2">
        <v>0</v>
      </c>
      <c r="AJ68" s="2">
        <v>-5.0000000000000001E-3</v>
      </c>
    </row>
    <row r="69" spans="21:36" x14ac:dyDescent="0.25">
      <c r="U69" s="2">
        <v>20</v>
      </c>
      <c r="V69" s="2">
        <v>20</v>
      </c>
      <c r="W69" s="2" t="s">
        <v>31</v>
      </c>
      <c r="X69" s="2" t="s">
        <v>33</v>
      </c>
      <c r="Y69" s="2">
        <v>3</v>
      </c>
      <c r="Z69" s="2">
        <v>800</v>
      </c>
      <c r="AA69" s="2">
        <v>0.66900000000000004</v>
      </c>
      <c r="AB69" s="2">
        <v>0.66</v>
      </c>
      <c r="AC69" s="2">
        <v>0.65100000000000002</v>
      </c>
      <c r="AD69" s="2">
        <v>0.54800000000000004</v>
      </c>
      <c r="AE69" s="2">
        <v>0.44700000000000001</v>
      </c>
      <c r="AF69" s="2">
        <v>0.20200000000000001</v>
      </c>
      <c r="AG69" s="2">
        <v>0.2</v>
      </c>
      <c r="AH69" s="2">
        <v>6.3E-2</v>
      </c>
      <c r="AI69" s="2">
        <v>5.6000000000000001E-2</v>
      </c>
      <c r="AJ69" s="2">
        <v>7.0000000000000001E-3</v>
      </c>
    </row>
    <row r="70" spans="21:36" x14ac:dyDescent="0.25">
      <c r="U70" s="2">
        <v>20</v>
      </c>
      <c r="V70" s="2">
        <v>20</v>
      </c>
      <c r="W70" s="2" t="s">
        <v>31</v>
      </c>
      <c r="X70" s="2" t="s">
        <v>38</v>
      </c>
      <c r="Y70" s="2">
        <v>3</v>
      </c>
      <c r="Z70" s="2">
        <v>800</v>
      </c>
      <c r="AA70" s="2">
        <v>0.67200000000000004</v>
      </c>
      <c r="AB70" s="2">
        <v>0.66300000000000003</v>
      </c>
      <c r="AC70" s="2">
        <v>0.65300000000000002</v>
      </c>
      <c r="AD70" s="2">
        <v>0.55000000000000004</v>
      </c>
      <c r="AE70" s="2">
        <v>0.44900000000000001</v>
      </c>
      <c r="AF70" s="2">
        <v>0.20399999999999999</v>
      </c>
      <c r="AG70" s="2">
        <v>0.20100000000000001</v>
      </c>
      <c r="AH70" s="2">
        <v>6.3E-2</v>
      </c>
      <c r="AI70" s="2">
        <v>5.6000000000000001E-2</v>
      </c>
      <c r="AJ70" s="2">
        <v>6.0000000000000001E-3</v>
      </c>
    </row>
    <row r="71" spans="21:36" x14ac:dyDescent="0.25">
      <c r="U71" s="2">
        <v>20</v>
      </c>
      <c r="V71" s="2">
        <v>20</v>
      </c>
      <c r="W71" s="2" t="s">
        <v>31</v>
      </c>
      <c r="X71" s="2" t="s">
        <v>39</v>
      </c>
      <c r="Y71" s="2">
        <v>3</v>
      </c>
      <c r="Z71" s="2">
        <v>800</v>
      </c>
      <c r="AA71" s="2">
        <v>0.621</v>
      </c>
      <c r="AB71" s="2">
        <v>0.61299999999999999</v>
      </c>
      <c r="AC71" s="2">
        <v>0.60399999999999998</v>
      </c>
      <c r="AD71" s="2">
        <v>0.50700000000000001</v>
      </c>
      <c r="AE71" s="2">
        <v>0.41299999999999998</v>
      </c>
      <c r="AF71" s="2">
        <v>0.185</v>
      </c>
      <c r="AG71" s="2">
        <v>0.183</v>
      </c>
      <c r="AH71" s="2">
        <v>5.6000000000000001E-2</v>
      </c>
      <c r="AI71" s="2">
        <v>0.05</v>
      </c>
      <c r="AJ71" s="2">
        <v>5.0000000000000001E-3</v>
      </c>
    </row>
    <row r="74" spans="21:36" x14ac:dyDescent="0.25">
      <c r="U74" s="1" t="s">
        <v>0</v>
      </c>
      <c r="V74" s="1" t="s">
        <v>1</v>
      </c>
      <c r="W74" s="1" t="s">
        <v>2</v>
      </c>
      <c r="X74" s="1" t="s">
        <v>3</v>
      </c>
      <c r="Y74" s="1" t="s">
        <v>4</v>
      </c>
      <c r="Z74" s="1" t="s">
        <v>5</v>
      </c>
      <c r="AA74" s="1" t="s">
        <v>18</v>
      </c>
      <c r="AB74" s="4" t="s">
        <v>20</v>
      </c>
      <c r="AC74" s="4" t="s">
        <v>21</v>
      </c>
      <c r="AD74" s="4" t="s">
        <v>22</v>
      </c>
      <c r="AE74" s="4" t="s">
        <v>23</v>
      </c>
      <c r="AF74" s="4" t="s">
        <v>24</v>
      </c>
      <c r="AG74" s="4" t="s">
        <v>25</v>
      </c>
    </row>
    <row r="75" spans="21:36" x14ac:dyDescent="0.25">
      <c r="U75" s="2">
        <v>0</v>
      </c>
      <c r="V75" s="2">
        <v>40</v>
      </c>
      <c r="W75" s="2" t="s">
        <v>31</v>
      </c>
      <c r="X75" s="2" t="s">
        <v>29</v>
      </c>
      <c r="Y75" s="2">
        <v>3</v>
      </c>
      <c r="Z75" s="2">
        <v>800</v>
      </c>
      <c r="AA75" s="2">
        <v>250</v>
      </c>
      <c r="AB75" s="5">
        <f>AVERAGE($AA$63:$AA$65)</f>
        <v>0.57166666666666666</v>
      </c>
      <c r="AC75" s="2">
        <f>STDEV($AA$63:$AA$65)</f>
        <v>9.0184995056457971E-3</v>
      </c>
      <c r="AD75" s="2">
        <f>AC75/AB75 * 100</f>
        <v>1.5775800884511599</v>
      </c>
      <c r="AE75" s="2">
        <f>VAR($AA$63:$AA$65)</f>
        <v>8.1333333333333472E-5</v>
      </c>
      <c r="AF75" s="2">
        <f>COUNT($AA$63:$AA$65)</f>
        <v>3</v>
      </c>
      <c r="AG75" s="2">
        <f>AC75/SQRT(AF75)</f>
        <v>5.2068331172711079E-3</v>
      </c>
    </row>
    <row r="76" spans="21:36" x14ac:dyDescent="0.25">
      <c r="U76" s="2">
        <v>10</v>
      </c>
      <c r="V76" s="2">
        <v>20</v>
      </c>
      <c r="W76" s="2" t="s">
        <v>28</v>
      </c>
      <c r="X76" s="2" t="s">
        <v>29</v>
      </c>
      <c r="Y76" s="2">
        <v>3</v>
      </c>
      <c r="Z76" s="2">
        <v>800</v>
      </c>
      <c r="AA76" s="2">
        <v>250</v>
      </c>
      <c r="AB76" s="5">
        <f>AVERAGE($AA$66:$AA$68)</f>
        <v>0.13266666666666668</v>
      </c>
      <c r="AC76" s="2">
        <f>STDEV($AA$66:$AA$68)</f>
        <v>1.5947831618540912E-2</v>
      </c>
      <c r="AD76" s="2">
        <f t="shared" ref="AD76:AD77" si="0">AC76/AB76 * 100</f>
        <v>12.020978606940384</v>
      </c>
      <c r="AE76" s="2">
        <f>VAR($AA$66:$AA$68)</f>
        <v>2.543333333333333E-4</v>
      </c>
      <c r="AF76" s="2">
        <f>COUNT($AA$66:$AA$68)</f>
        <v>3</v>
      </c>
      <c r="AG76" s="2">
        <f>AC76/SQRT(AF76)</f>
        <v>9.2074848779554221E-3</v>
      </c>
    </row>
    <row r="77" spans="21:36" x14ac:dyDescent="0.25">
      <c r="U77" s="2">
        <v>20</v>
      </c>
      <c r="V77" s="2">
        <v>20</v>
      </c>
      <c r="W77" s="2" t="s">
        <v>31</v>
      </c>
      <c r="X77" s="2" t="s">
        <v>29</v>
      </c>
      <c r="Y77" s="2">
        <v>3</v>
      </c>
      <c r="Z77" s="2">
        <v>800</v>
      </c>
      <c r="AA77" s="2">
        <v>250</v>
      </c>
      <c r="AB77" s="5">
        <f>AVERAGE($AA$69:$AA$71)</f>
        <v>0.65400000000000003</v>
      </c>
      <c r="AC77" s="2">
        <f>STDEV($AA$69:$AA$71)</f>
        <v>2.8618176042508395E-2</v>
      </c>
      <c r="AD77" s="2">
        <f t="shared" si="0"/>
        <v>4.3758678964080113</v>
      </c>
      <c r="AE77" s="2">
        <f>VAR($AA$69:$AA$71)</f>
        <v>8.1900000000000137E-4</v>
      </c>
      <c r="AF77" s="2">
        <f>COUNT($AA$69:$AA$71)</f>
        <v>3</v>
      </c>
      <c r="AG77" s="2">
        <f t="shared" ref="AG77" si="1">AC77/SQRT(AF77)</f>
        <v>1.6522711641858322E-2</v>
      </c>
    </row>
    <row r="78" spans="21:36" x14ac:dyDescent="0.25">
      <c r="U78" s="2">
        <v>0</v>
      </c>
      <c r="V78" s="2">
        <v>40</v>
      </c>
      <c r="W78" s="2" t="s">
        <v>31</v>
      </c>
      <c r="X78" s="2" t="s">
        <v>29</v>
      </c>
      <c r="Y78" s="2">
        <v>3</v>
      </c>
      <c r="Z78" s="2">
        <v>800</v>
      </c>
      <c r="AA78" s="2">
        <v>252</v>
      </c>
      <c r="AB78" s="5">
        <f>AVERAGE($AB$63:$AB$65)</f>
        <v>0.56233333333333335</v>
      </c>
      <c r="AC78" s="2">
        <f>STDEV($AB$63:$AB$65)</f>
        <v>8.5049005481153336E-3</v>
      </c>
      <c r="AD78" s="2">
        <f>AC78/AB78 * 100</f>
        <v>1.5124304472048606</v>
      </c>
      <c r="AE78" s="2">
        <f>VAR($AB$63:$AB$65)</f>
        <v>7.2333333333332508E-5</v>
      </c>
      <c r="AF78" s="2">
        <f>COUNT($AB$63:$AB$65)</f>
        <v>3</v>
      </c>
      <c r="AG78" s="2">
        <f>AC78/SQRT(AF78)</f>
        <v>4.9103066208853836E-3</v>
      </c>
    </row>
    <row r="79" spans="21:36" x14ac:dyDescent="0.25">
      <c r="U79" s="2">
        <v>10</v>
      </c>
      <c r="V79" s="2">
        <v>20</v>
      </c>
      <c r="W79" s="2" t="s">
        <v>28</v>
      </c>
      <c r="X79" s="2" t="s">
        <v>29</v>
      </c>
      <c r="Y79" s="2">
        <v>3</v>
      </c>
      <c r="Z79" s="2">
        <v>800</v>
      </c>
      <c r="AA79" s="2">
        <v>252</v>
      </c>
      <c r="AB79" s="5">
        <f>AVERAGE($AB$66:$AB$68)</f>
        <v>0.13066666666666668</v>
      </c>
      <c r="AC79" s="2">
        <f>STDEV($AB$66:$AB$68)</f>
        <v>1.5947831618540912E-2</v>
      </c>
      <c r="AD79" s="2">
        <f t="shared" ref="AD79:AD80" si="2">AC79/AB79 * 100</f>
        <v>12.204973177454779</v>
      </c>
      <c r="AE79" s="2">
        <f>VAR($AB$66:$AB$68)</f>
        <v>2.543333333333333E-4</v>
      </c>
      <c r="AF79" s="2">
        <f>COUNT($AB$66:$AB$68)</f>
        <v>3</v>
      </c>
      <c r="AG79" s="2">
        <f>AC79/SQRT(AF79)</f>
        <v>9.2074848779554221E-3</v>
      </c>
    </row>
    <row r="80" spans="21:36" x14ac:dyDescent="0.25">
      <c r="U80" s="2">
        <v>20</v>
      </c>
      <c r="V80" s="2">
        <v>20</v>
      </c>
      <c r="W80" s="2" t="s">
        <v>31</v>
      </c>
      <c r="X80" s="2" t="s">
        <v>29</v>
      </c>
      <c r="Y80" s="2">
        <v>3</v>
      </c>
      <c r="Z80" s="2">
        <v>800</v>
      </c>
      <c r="AA80" s="2">
        <v>252</v>
      </c>
      <c r="AB80" s="5">
        <f>AVERAGE($AB$69:$AB$71)</f>
        <v>0.64533333333333331</v>
      </c>
      <c r="AC80" s="2">
        <f>STDEV($AB$69:$AB$71)</f>
        <v>2.8041635710730834E-2</v>
      </c>
      <c r="AD80" s="2">
        <f t="shared" si="2"/>
        <v>4.3452947898859762</v>
      </c>
      <c r="AE80" s="2">
        <f>VAR($AB$69:$AB$71)</f>
        <v>7.8633333333333474E-4</v>
      </c>
      <c r="AF80" s="2">
        <f>COUNT($AB$69:$AB$71)</f>
        <v>3</v>
      </c>
      <c r="AG80" s="2">
        <f t="shared" ref="AG80" si="3">AC80/SQRT(AF80)</f>
        <v>1.6189845926107872E-2</v>
      </c>
    </row>
    <row r="81" spans="21:33" x14ac:dyDescent="0.25">
      <c r="U81" s="2">
        <v>0</v>
      </c>
      <c r="V81" s="2">
        <v>40</v>
      </c>
      <c r="W81" s="2" t="s">
        <v>31</v>
      </c>
      <c r="X81" s="2" t="s">
        <v>29</v>
      </c>
      <c r="Y81" s="2">
        <v>3</v>
      </c>
      <c r="Z81" s="2">
        <v>800</v>
      </c>
      <c r="AA81" s="2">
        <v>254</v>
      </c>
      <c r="AB81" s="5">
        <f>AVERAGE($AC$63:$AC$65)</f>
        <v>0.55266666666666675</v>
      </c>
      <c r="AC81" s="2">
        <f>STDEV($AC$63:$AC$65)</f>
        <v>9.0184995056457971E-3</v>
      </c>
      <c r="AD81" s="2">
        <f>AC81/AB81 * 100</f>
        <v>1.6318153508406146</v>
      </c>
      <c r="AE81" s="2">
        <f>VAR($AC$63:$AC$65)</f>
        <v>8.1333333333333472E-5</v>
      </c>
      <c r="AF81" s="2">
        <f>COUNT($AC$63:$AC$65)</f>
        <v>3</v>
      </c>
      <c r="AG81" s="2">
        <f>AC81/SQRT(AF81)</f>
        <v>5.2068331172711079E-3</v>
      </c>
    </row>
    <row r="82" spans="21:33" x14ac:dyDescent="0.25">
      <c r="U82" s="2">
        <v>10</v>
      </c>
      <c r="V82" s="2">
        <v>20</v>
      </c>
      <c r="W82" s="2" t="s">
        <v>28</v>
      </c>
      <c r="X82" s="2" t="s">
        <v>29</v>
      </c>
      <c r="Y82" s="2">
        <v>3</v>
      </c>
      <c r="Z82" s="2">
        <v>800</v>
      </c>
      <c r="AA82" s="2">
        <v>254</v>
      </c>
      <c r="AB82" s="5">
        <f>AVERAGE($AC$66:$AC$68)</f>
        <v>0.12766666666666668</v>
      </c>
      <c r="AC82" s="2">
        <f>STDEV($AC$66:$AC$68)</f>
        <v>1.5947831618540766E-2</v>
      </c>
      <c r="AD82" s="2">
        <f t="shared" ref="AD82:AD83" si="4">AC82/AB82 * 100</f>
        <v>12.491774113739503</v>
      </c>
      <c r="AE82" s="2">
        <f>VAR($AC$66:$AC$68)</f>
        <v>2.5433333333332864E-4</v>
      </c>
      <c r="AF82" s="2">
        <f>COUNT($AC$66:$AC$68)</f>
        <v>3</v>
      </c>
      <c r="AG82" s="2">
        <f>AC82/SQRT(AF82)</f>
        <v>9.2074848779553371E-3</v>
      </c>
    </row>
    <row r="83" spans="21:33" x14ac:dyDescent="0.25">
      <c r="U83" s="2">
        <v>20</v>
      </c>
      <c r="V83" s="2">
        <v>20</v>
      </c>
      <c r="W83" s="2" t="s">
        <v>31</v>
      </c>
      <c r="X83" s="2" t="s">
        <v>29</v>
      </c>
      <c r="Y83" s="2">
        <v>3</v>
      </c>
      <c r="Z83" s="2">
        <v>800</v>
      </c>
      <c r="AA83" s="2">
        <v>254</v>
      </c>
      <c r="AB83" s="5">
        <f>AVERAGE($AC$69:$AC$71)</f>
        <v>0.63600000000000001</v>
      </c>
      <c r="AC83" s="2">
        <f>STDEV($AC$69:$AC$71)</f>
        <v>2.7730849247724121E-2</v>
      </c>
      <c r="AD83" s="2">
        <f t="shared" si="4"/>
        <v>4.3601964225981327</v>
      </c>
      <c r="AE83" s="2">
        <f>VAR($AC$69:$AC$71)</f>
        <v>7.6900000000000145E-4</v>
      </c>
      <c r="AF83" s="2">
        <f>COUNT($AC$69:$AC$71)</f>
        <v>3</v>
      </c>
      <c r="AG83" s="2">
        <f t="shared" ref="AG83" si="5">AC83/SQRT(AF83)</f>
        <v>1.6010413278030454E-2</v>
      </c>
    </row>
    <row r="84" spans="21:33" x14ac:dyDescent="0.25">
      <c r="U84" s="2">
        <v>0</v>
      </c>
      <c r="V84" s="2">
        <v>40</v>
      </c>
      <c r="W84" s="2" t="s">
        <v>31</v>
      </c>
      <c r="X84" s="2" t="s">
        <v>29</v>
      </c>
      <c r="Y84" s="2">
        <v>3</v>
      </c>
      <c r="Z84" s="2">
        <v>800</v>
      </c>
      <c r="AA84" s="2">
        <v>275</v>
      </c>
      <c r="AB84" s="5">
        <f>AVERAGE($AD$63:$AD$65)</f>
        <v>0.46833333333333332</v>
      </c>
      <c r="AC84" s="2">
        <f>STDEV($AD$63:$AD$65)</f>
        <v>7.5055534994651132E-3</v>
      </c>
      <c r="AD84" s="2">
        <f>AC84/AB84 * 100</f>
        <v>1.6026092881420171</v>
      </c>
      <c r="AE84" s="2">
        <f>VAR($AD$63:$AD$65)</f>
        <v>5.6333333333333013E-5</v>
      </c>
      <c r="AF84" s="2">
        <f>COUNT($AD$63:$AD$65)</f>
        <v>3</v>
      </c>
      <c r="AG84" s="2">
        <f>AC84/SQRT(AF84)</f>
        <v>4.333333333333321E-3</v>
      </c>
    </row>
    <row r="85" spans="21:33" x14ac:dyDescent="0.25">
      <c r="U85" s="2">
        <v>10</v>
      </c>
      <c r="V85" s="2">
        <v>20</v>
      </c>
      <c r="W85" s="2" t="s">
        <v>28</v>
      </c>
      <c r="X85" s="2" t="s">
        <v>29</v>
      </c>
      <c r="Y85" s="2">
        <v>3</v>
      </c>
      <c r="Z85" s="2">
        <v>800</v>
      </c>
      <c r="AA85" s="2">
        <v>275</v>
      </c>
      <c r="AB85" s="5">
        <f>AVERAGE($AD$66:$AD$68)</f>
        <v>0.11166666666666665</v>
      </c>
      <c r="AC85" s="2">
        <f>STDEV($AD$66:$AD$68)</f>
        <v>1.6772994167212313E-2</v>
      </c>
      <c r="AD85" s="2">
        <f t="shared" ref="AD85:AD86" si="6">AC85/AB85 * 100</f>
        <v>15.020591791533416</v>
      </c>
      <c r="AE85" s="2">
        <f>VAR($AD$66:$AD$68)</f>
        <v>2.8133333333333829E-4</v>
      </c>
      <c r="AF85" s="2">
        <f>COUNT($AD$66:$AD$68)</f>
        <v>3</v>
      </c>
      <c r="AG85" s="2">
        <f>AC85/SQRT(AF85)</f>
        <v>9.6838926975560524E-3</v>
      </c>
    </row>
    <row r="86" spans="21:33" x14ac:dyDescent="0.25">
      <c r="U86" s="2">
        <v>20</v>
      </c>
      <c r="V86" s="2">
        <v>20</v>
      </c>
      <c r="W86" s="2" t="s">
        <v>31</v>
      </c>
      <c r="X86" s="2" t="s">
        <v>29</v>
      </c>
      <c r="Y86" s="2">
        <v>3</v>
      </c>
      <c r="Z86" s="2">
        <v>800</v>
      </c>
      <c r="AA86" s="2">
        <v>275</v>
      </c>
      <c r="AB86" s="5">
        <f>AVERAGE($AD$69:$AD$71)</f>
        <v>0.53500000000000003</v>
      </c>
      <c r="AC86" s="2">
        <f>STDEV($AD$69:$AD$71)</f>
        <v>2.4269322199023214E-2</v>
      </c>
      <c r="AD86" s="2">
        <f t="shared" si="6"/>
        <v>4.5363219063594791</v>
      </c>
      <c r="AE86" s="2">
        <f>VAR($AD$69:$AD$71)</f>
        <v>5.8900000000000098E-4</v>
      </c>
      <c r="AF86" s="2">
        <f>COUNT($AD$69:$AD$71)</f>
        <v>3</v>
      </c>
      <c r="AG86" s="2">
        <f t="shared" ref="AG86" si="7">AC86/SQRT(AF86)</f>
        <v>1.4011899704655814E-2</v>
      </c>
    </row>
    <row r="87" spans="21:33" x14ac:dyDescent="0.25">
      <c r="U87" s="2">
        <v>0</v>
      </c>
      <c r="V87" s="2">
        <v>40</v>
      </c>
      <c r="W87" s="2" t="s">
        <v>31</v>
      </c>
      <c r="X87" s="2" t="s">
        <v>29</v>
      </c>
      <c r="Y87" s="2">
        <v>3</v>
      </c>
      <c r="Z87" s="2">
        <v>800</v>
      </c>
      <c r="AA87" s="2">
        <v>295</v>
      </c>
      <c r="AB87" s="5">
        <f>AVERAGE($AE$63:$AE$65)</f>
        <v>0.36800000000000005</v>
      </c>
      <c r="AC87" s="2">
        <f>STDEV($AE$63:$AE$65)</f>
        <v>6.0000000000000053E-3</v>
      </c>
      <c r="AD87" s="2">
        <f>AC87/AB87 * 100</f>
        <v>1.6304347826086969</v>
      </c>
      <c r="AE87" s="2">
        <f>VAR($AE$63:$AE$65)</f>
        <v>3.6000000000000062E-5</v>
      </c>
      <c r="AF87" s="2">
        <f>COUNT($AE$63:$AE$65)</f>
        <v>3</v>
      </c>
      <c r="AG87" s="2">
        <f>AC87/SQRT(AF87)</f>
        <v>3.4641016151377578E-3</v>
      </c>
    </row>
    <row r="88" spans="21:33" x14ac:dyDescent="0.25">
      <c r="U88" s="2">
        <v>10</v>
      </c>
      <c r="V88" s="2">
        <v>20</v>
      </c>
      <c r="W88" s="2" t="s">
        <v>28</v>
      </c>
      <c r="X88" s="2" t="s">
        <v>29</v>
      </c>
      <c r="Y88" s="2">
        <v>3</v>
      </c>
      <c r="Z88" s="2">
        <v>800</v>
      </c>
      <c r="AA88" s="2">
        <v>295</v>
      </c>
      <c r="AB88" s="5">
        <f>AVERAGE($AE$66:$AE$68)</f>
        <v>9.5666666666666678E-2</v>
      </c>
      <c r="AC88" s="2">
        <f>STDEV($AE$66:$AE$68)</f>
        <v>1.6772994167212056E-2</v>
      </c>
      <c r="AD88" s="2">
        <f t="shared" ref="AD88:AD89" si="8">AC88/AB88 * 100</f>
        <v>17.532746516249535</v>
      </c>
      <c r="AE88" s="2">
        <f>VAR($AE$66:$AE$68)</f>
        <v>2.8133333333332962E-4</v>
      </c>
      <c r="AF88" s="2">
        <f>COUNT($AE$66:$AE$68)</f>
        <v>3</v>
      </c>
      <c r="AG88" s="2">
        <f>AC88/SQRT(AF88)</f>
        <v>9.6838926975559032E-3</v>
      </c>
    </row>
    <row r="89" spans="21:33" x14ac:dyDescent="0.25">
      <c r="U89" s="2">
        <v>20</v>
      </c>
      <c r="V89" s="2">
        <v>20</v>
      </c>
      <c r="W89" s="2" t="s">
        <v>31</v>
      </c>
      <c r="X89" s="2" t="s">
        <v>29</v>
      </c>
      <c r="Y89" s="2">
        <v>3</v>
      </c>
      <c r="Z89" s="2">
        <v>800</v>
      </c>
      <c r="AA89" s="2">
        <v>295</v>
      </c>
      <c r="AB89" s="5">
        <f>AVERAGE($AE$69:$AE$71)</f>
        <v>0.4363333333333333</v>
      </c>
      <c r="AC89" s="2">
        <f>STDEV($AE$69:$AE$71)</f>
        <v>2.0231987873991376E-2</v>
      </c>
      <c r="AD89" s="2">
        <f t="shared" si="8"/>
        <v>4.636819222457917</v>
      </c>
      <c r="AE89" s="2">
        <f>VAR($AE$69:$AE$71)</f>
        <v>4.0933333333333403E-4</v>
      </c>
      <c r="AF89" s="2">
        <f>COUNT($AE$69:$AE$71)</f>
        <v>3</v>
      </c>
      <c r="AG89" s="2">
        <f t="shared" ref="AG89" si="9">AC89/SQRT(AF89)</f>
        <v>1.1680943645290166E-2</v>
      </c>
    </row>
    <row r="90" spans="21:33" x14ac:dyDescent="0.25">
      <c r="U90" s="2">
        <v>0</v>
      </c>
      <c r="V90" s="2">
        <v>40</v>
      </c>
      <c r="W90" s="2" t="s">
        <v>31</v>
      </c>
      <c r="X90" s="2" t="s">
        <v>29</v>
      </c>
      <c r="Y90" s="2">
        <v>3</v>
      </c>
      <c r="Z90" s="2">
        <v>800</v>
      </c>
      <c r="AA90" s="2">
        <v>364</v>
      </c>
      <c r="AB90" s="5">
        <f>AVERAGE($AF$63:$AF$65)</f>
        <v>0.14099999999999999</v>
      </c>
      <c r="AC90" s="2">
        <f>STDEV($AF$63:$AF$65)</f>
        <v>2.6457513110645773E-3</v>
      </c>
      <c r="AD90" s="2">
        <f>AC90/AB90 * 100</f>
        <v>1.8764193695493456</v>
      </c>
      <c r="AE90" s="2">
        <f>VAR($AF$63:$AF$65)</f>
        <v>6.9999999999999296E-6</v>
      </c>
      <c r="AF90" s="2">
        <f>COUNT($AF$63:$AF$65)</f>
        <v>3</v>
      </c>
      <c r="AG90" s="2">
        <f>AC90/SQRT(AF90)</f>
        <v>1.527525231651939E-3</v>
      </c>
    </row>
    <row r="91" spans="21:33" x14ac:dyDescent="0.25">
      <c r="U91" s="2">
        <v>10</v>
      </c>
      <c r="V91" s="2">
        <v>20</v>
      </c>
      <c r="W91" s="2" t="s">
        <v>28</v>
      </c>
      <c r="X91" s="2" t="s">
        <v>29</v>
      </c>
      <c r="Y91" s="2">
        <v>3</v>
      </c>
      <c r="Z91" s="2">
        <v>800</v>
      </c>
      <c r="AA91" s="2">
        <v>364</v>
      </c>
      <c r="AB91" s="5">
        <f>AVERAGE($AF$66:$AF$68)</f>
        <v>4.5000000000000005E-2</v>
      </c>
      <c r="AC91" s="2">
        <f>STDEV($AF$66:$AF$68)</f>
        <v>1.4730919862656212E-2</v>
      </c>
      <c r="AD91" s="2">
        <f t="shared" ref="AD91:AD92" si="10">AC91/AB91 * 100</f>
        <v>32.735377472569354</v>
      </c>
      <c r="AE91" s="2">
        <f>VAR($AF$66:$AF$68)</f>
        <v>2.1699999999999931E-4</v>
      </c>
      <c r="AF91" s="2">
        <f>COUNT($AF$66:$AF$68)</f>
        <v>3</v>
      </c>
      <c r="AG91" s="2">
        <f>AC91/SQRT(AF91)</f>
        <v>8.5049005481153701E-3</v>
      </c>
    </row>
    <row r="92" spans="21:33" x14ac:dyDescent="0.25">
      <c r="U92" s="2">
        <v>20</v>
      </c>
      <c r="V92" s="2">
        <v>20</v>
      </c>
      <c r="W92" s="2" t="s">
        <v>31</v>
      </c>
      <c r="X92" s="2" t="s">
        <v>29</v>
      </c>
      <c r="Y92" s="2">
        <v>3</v>
      </c>
      <c r="Z92" s="2">
        <v>800</v>
      </c>
      <c r="AA92" s="2">
        <v>364</v>
      </c>
      <c r="AB92" s="5">
        <f>AVERAGE($AF$69:$AF$71)</f>
        <v>0.19699999999999998</v>
      </c>
      <c r="AC92" s="2">
        <f>STDEV($AF$69:$AF$71)</f>
        <v>1.0440306508910551E-2</v>
      </c>
      <c r="AD92" s="2">
        <f t="shared" si="10"/>
        <v>5.2996479740662696</v>
      </c>
      <c r="AE92" s="2">
        <f>VAR($AF$69:$AF$71)</f>
        <v>1.0900000000000001E-4</v>
      </c>
      <c r="AF92" s="2">
        <f>COUNT($AF$69:$AF$71)</f>
        <v>3</v>
      </c>
      <c r="AG92" s="2">
        <f t="shared" ref="AG92" si="11">AC92/SQRT(AF92)</f>
        <v>6.0277137733417089E-3</v>
      </c>
    </row>
    <row r="93" spans="21:33" x14ac:dyDescent="0.25">
      <c r="U93" s="2">
        <v>0</v>
      </c>
      <c r="V93" s="2">
        <v>40</v>
      </c>
      <c r="W93" s="2" t="s">
        <v>31</v>
      </c>
      <c r="X93" s="2" t="s">
        <v>29</v>
      </c>
      <c r="Y93" s="2">
        <v>3</v>
      </c>
      <c r="Z93" s="2">
        <v>800</v>
      </c>
      <c r="AA93" s="2">
        <v>365</v>
      </c>
      <c r="AB93" s="5">
        <f>AVERAGE($AG$63:$AG$65)</f>
        <v>0.13833333333333334</v>
      </c>
      <c r="AC93" s="2">
        <f>STDEV($AG$63:$AG$65)</f>
        <v>3.0550504633038841E-3</v>
      </c>
      <c r="AD93" s="2">
        <f>AC93/AB93 * 100</f>
        <v>2.2084702144365429</v>
      </c>
      <c r="AE93" s="2">
        <f>VAR($AG$63:$AG$65)</f>
        <v>9.3333333333332767E-6</v>
      </c>
      <c r="AF93" s="2">
        <f>COUNT($AG$63:$AG$65)</f>
        <v>3</v>
      </c>
      <c r="AG93" s="2">
        <f>AC93/SQRT(AF93)</f>
        <v>1.7638342073763886E-3</v>
      </c>
    </row>
    <row r="94" spans="21:33" x14ac:dyDescent="0.25">
      <c r="U94" s="2">
        <v>10</v>
      </c>
      <c r="V94" s="2">
        <v>20</v>
      </c>
      <c r="W94" s="2" t="s">
        <v>28</v>
      </c>
      <c r="X94" s="2" t="s">
        <v>29</v>
      </c>
      <c r="Y94" s="2">
        <v>3</v>
      </c>
      <c r="Z94" s="2">
        <v>800</v>
      </c>
      <c r="AA94" s="2">
        <v>365</v>
      </c>
      <c r="AB94" s="5">
        <f>AVERAGE($AG$66:$AG$68)</f>
        <v>4.4000000000000004E-2</v>
      </c>
      <c r="AC94" s="2">
        <f>STDEV($AG$66:$AG$68)</f>
        <v>1.4730919862656226E-2</v>
      </c>
      <c r="AD94" s="2">
        <f t="shared" ref="AD94:AD95" si="12">AC94/AB94 * 100</f>
        <v>33.479363324218689</v>
      </c>
      <c r="AE94" s="2">
        <f>VAR($AG$66:$AG$68)</f>
        <v>2.1699999999999975E-4</v>
      </c>
      <c r="AF94" s="2">
        <f>COUNT($AG$66:$AG$68)</f>
        <v>3</v>
      </c>
      <c r="AG94" s="2">
        <f>AC94/SQRT(AF94)</f>
        <v>8.504900548115377E-3</v>
      </c>
    </row>
    <row r="95" spans="21:33" x14ac:dyDescent="0.25">
      <c r="U95" s="2">
        <v>20</v>
      </c>
      <c r="V95" s="2">
        <v>20</v>
      </c>
      <c r="W95" s="2" t="s">
        <v>31</v>
      </c>
      <c r="X95" s="2" t="s">
        <v>29</v>
      </c>
      <c r="Y95" s="2">
        <v>3</v>
      </c>
      <c r="Z95" s="2">
        <v>800</v>
      </c>
      <c r="AA95" s="2">
        <v>365</v>
      </c>
      <c r="AB95" s="5">
        <f>AVERAGE($AG$69:$AG$71)</f>
        <v>0.19466666666666668</v>
      </c>
      <c r="AC95" s="2">
        <f>STDEV($AG$69:$AG$71)</f>
        <v>1.0115993936995688E-2</v>
      </c>
      <c r="AD95" s="2">
        <f t="shared" si="12"/>
        <v>5.1965722279087432</v>
      </c>
      <c r="AE95" s="2">
        <f>VAR($AG$69:$AG$71)</f>
        <v>1.0233333333333351E-4</v>
      </c>
      <c r="AF95" s="2">
        <f>COUNT($AG$69:$AG$71)</f>
        <v>3</v>
      </c>
      <c r="AG95" s="2">
        <f t="shared" ref="AG95" si="13">AC95/SQRT(AF95)</f>
        <v>5.840471822645083E-3</v>
      </c>
    </row>
    <row r="96" spans="21:33" x14ac:dyDescent="0.25">
      <c r="U96" s="2">
        <v>0</v>
      </c>
      <c r="V96" s="2">
        <v>40</v>
      </c>
      <c r="W96" s="2" t="s">
        <v>31</v>
      </c>
      <c r="X96" s="2" t="s">
        <v>29</v>
      </c>
      <c r="Y96" s="2">
        <v>3</v>
      </c>
      <c r="Z96" s="2">
        <v>800</v>
      </c>
      <c r="AA96" s="2">
        <v>452</v>
      </c>
      <c r="AB96" s="5">
        <f>AVERAGE($AH$63:$AH$65)</f>
        <v>4.8666666666666671E-2</v>
      </c>
      <c r="AC96" s="2">
        <f>STDEV($AH$63:$AH$65)</f>
        <v>1.5275252316519481E-3</v>
      </c>
      <c r="AD96" s="2">
        <f>AC96/AB96 * 100</f>
        <v>3.1387504759971532</v>
      </c>
      <c r="AE96" s="2">
        <f>VAR($AH$63:$AH$65)</f>
        <v>2.3333333333333378E-6</v>
      </c>
      <c r="AF96" s="2">
        <f>COUNT($AH$63:$AH$65)</f>
        <v>3</v>
      </c>
      <c r="AG96" s="2">
        <f>AC96/SQRT(AF96)</f>
        <v>8.8191710368819775E-4</v>
      </c>
    </row>
    <row r="97" spans="21:33" x14ac:dyDescent="0.25">
      <c r="U97" s="2">
        <v>10</v>
      </c>
      <c r="V97" s="2">
        <v>20</v>
      </c>
      <c r="W97" s="2" t="s">
        <v>28</v>
      </c>
      <c r="X97" s="2" t="s">
        <v>29</v>
      </c>
      <c r="Y97" s="2">
        <v>3</v>
      </c>
      <c r="Z97" s="2">
        <v>800</v>
      </c>
      <c r="AA97" s="2">
        <v>452</v>
      </c>
      <c r="AB97" s="5">
        <f>AVERAGE($AH$66:$AH$68)</f>
        <v>9.6666666666666672E-3</v>
      </c>
      <c r="AC97" s="2">
        <f>STDEV($AH$66:$AH$68)</f>
        <v>1.5885003409925141E-2</v>
      </c>
      <c r="AD97" s="2">
        <f t="shared" ref="AD97:AD98" si="14">AC97/AB97 * 100</f>
        <v>164.32762148198421</v>
      </c>
      <c r="AE97" s="2">
        <f>VAR($AH$66:$AH$68)</f>
        <v>2.5233333333333336E-4</v>
      </c>
      <c r="AF97" s="2">
        <f>COUNT($AH$66:$AH$68)</f>
        <v>3</v>
      </c>
      <c r="AG97" s="2">
        <f>AC97/SQRT(AF97)</f>
        <v>9.1712109947984042E-3</v>
      </c>
    </row>
    <row r="98" spans="21:33" x14ac:dyDescent="0.25">
      <c r="U98" s="2">
        <v>20</v>
      </c>
      <c r="V98" s="2">
        <v>20</v>
      </c>
      <c r="W98" s="2" t="s">
        <v>31</v>
      </c>
      <c r="X98" s="2" t="s">
        <v>29</v>
      </c>
      <c r="Y98" s="2">
        <v>3</v>
      </c>
      <c r="Z98" s="2">
        <v>800</v>
      </c>
      <c r="AA98" s="2">
        <v>452</v>
      </c>
      <c r="AB98" s="5">
        <f>AVERAGE($AH$69:$AH$71)</f>
        <v>6.0666666666666667E-2</v>
      </c>
      <c r="AC98" s="2">
        <f>STDEV($AH$69:$AH$71)</f>
        <v>4.0414518843273801E-3</v>
      </c>
      <c r="AD98" s="2">
        <f t="shared" si="14"/>
        <v>6.661733875264912</v>
      </c>
      <c r="AE98" s="2">
        <f>VAR($AH$69:$AH$71)</f>
        <v>1.6333333333333328E-5</v>
      </c>
      <c r="AF98" s="2">
        <f>COUNT($AH$69:$AH$71)</f>
        <v>3</v>
      </c>
      <c r="AG98" s="2">
        <f t="shared" ref="AG98" si="15">AC98/SQRT(AF98)</f>
        <v>2.3333333333333335E-3</v>
      </c>
    </row>
    <row r="99" spans="21:33" x14ac:dyDescent="0.25">
      <c r="U99" s="2">
        <v>0</v>
      </c>
      <c r="V99" s="2">
        <v>40</v>
      </c>
      <c r="W99" s="2" t="s">
        <v>31</v>
      </c>
      <c r="X99" s="2" t="s">
        <v>29</v>
      </c>
      <c r="Y99" s="2">
        <v>3</v>
      </c>
      <c r="Z99" s="2">
        <v>800</v>
      </c>
      <c r="AA99" s="2">
        <v>465</v>
      </c>
      <c r="AB99" s="5">
        <f>AVERAGE($AI$63:$AI$65)</f>
        <v>4.3666666666666666E-2</v>
      </c>
      <c r="AC99" s="2">
        <f>STDEV($AI$63:$AI$65)</f>
        <v>1.5275252316519442E-3</v>
      </c>
      <c r="AD99" s="2">
        <f>AC99/AB99 * 100</f>
        <v>3.4981493854624679</v>
      </c>
      <c r="AE99" s="2">
        <f>VAR($AI$63:$AI$65)</f>
        <v>2.333333333333326E-6</v>
      </c>
      <c r="AF99" s="2">
        <f>COUNT($AI$63:$AI$65)</f>
        <v>3</v>
      </c>
      <c r="AG99" s="2">
        <f>AC99/SQRT(AF99)</f>
        <v>8.8191710368819547E-4</v>
      </c>
    </row>
    <row r="100" spans="21:33" x14ac:dyDescent="0.25">
      <c r="U100" s="2">
        <v>10</v>
      </c>
      <c r="V100" s="2">
        <v>20</v>
      </c>
      <c r="W100" s="2" t="s">
        <v>28</v>
      </c>
      <c r="X100" s="2" t="s">
        <v>29</v>
      </c>
      <c r="Y100" s="2">
        <v>3</v>
      </c>
      <c r="Z100" s="2">
        <v>800</v>
      </c>
      <c r="AA100" s="2">
        <v>465</v>
      </c>
      <c r="AB100" s="5">
        <f>AVERAGE($AI$66:$AI$68)</f>
        <v>9.6666666666666672E-3</v>
      </c>
      <c r="AC100" s="2">
        <f>STDEV($AI$66:$AI$68)</f>
        <v>1.5885003409925141E-2</v>
      </c>
      <c r="AD100" s="2">
        <f t="shared" ref="AD100:AD101" si="16">AC100/AB100 * 100</f>
        <v>164.32762148198421</v>
      </c>
      <c r="AE100" s="2">
        <f>VAR($AI$66:$AI$68)</f>
        <v>2.5233333333333336E-4</v>
      </c>
      <c r="AF100" s="2">
        <f>COUNT($AI$66:$AI$68)</f>
        <v>3</v>
      </c>
      <c r="AG100" s="2">
        <f>AC100/SQRT(AF100)</f>
        <v>9.1712109947984042E-3</v>
      </c>
    </row>
    <row r="101" spans="21:33" x14ac:dyDescent="0.25">
      <c r="U101" s="2">
        <v>20</v>
      </c>
      <c r="V101" s="2">
        <v>20</v>
      </c>
      <c r="W101" s="2" t="s">
        <v>31</v>
      </c>
      <c r="X101" s="2" t="s">
        <v>29</v>
      </c>
      <c r="Y101" s="2">
        <v>3</v>
      </c>
      <c r="Z101" s="2">
        <v>800</v>
      </c>
      <c r="AA101" s="2">
        <v>465</v>
      </c>
      <c r="AB101" s="5">
        <f>AVERAGE($AI$69:$AI$71)</f>
        <v>5.3999999999999999E-2</v>
      </c>
      <c r="AC101" s="2">
        <f>STDEV($AI$69:$AI$71)</f>
        <v>3.4641016151377535E-3</v>
      </c>
      <c r="AD101" s="2">
        <f t="shared" si="16"/>
        <v>6.4150029909958395</v>
      </c>
      <c r="AE101" s="2">
        <f>VAR($AI$69:$AI$71)</f>
        <v>1.1999999999999994E-5</v>
      </c>
      <c r="AF101" s="2">
        <f>COUNT($AI$69:$AI$71)</f>
        <v>3</v>
      </c>
      <c r="AG101" s="2">
        <f t="shared" ref="AG101" si="17">AC101/SQRT(AF101)</f>
        <v>1.9999999999999996E-3</v>
      </c>
    </row>
    <row r="102" spans="21:33" x14ac:dyDescent="0.25">
      <c r="U102" s="2">
        <v>0</v>
      </c>
      <c r="V102" s="2">
        <v>40</v>
      </c>
      <c r="W102" s="2" t="s">
        <v>31</v>
      </c>
      <c r="X102" s="2" t="s">
        <v>29</v>
      </c>
      <c r="Y102" s="2">
        <v>3</v>
      </c>
      <c r="Z102" s="2">
        <v>800</v>
      </c>
      <c r="AA102" s="2">
        <v>665</v>
      </c>
      <c r="AB102" s="5">
        <f>AVERAGE($AJ$63:$AJ$65)</f>
        <v>5.0000000000000001E-3</v>
      </c>
      <c r="AC102" s="2">
        <f>STDEV($AJ$63:$AJ$65)</f>
        <v>1.7320508075688772E-3</v>
      </c>
      <c r="AD102" s="2">
        <f>AC102/AB102 * 100</f>
        <v>34.641016151377542</v>
      </c>
      <c r="AE102" s="2">
        <f>VAR($AJ$63:$AJ$65)</f>
        <v>2.9999999999999997E-6</v>
      </c>
      <c r="AF102" s="2">
        <f>COUNT($AJ$63:$AJ$65)</f>
        <v>3</v>
      </c>
      <c r="AG102" s="2">
        <f>AC102/SQRT(AF102)</f>
        <v>1E-3</v>
      </c>
    </row>
    <row r="103" spans="21:33" x14ac:dyDescent="0.25">
      <c r="U103" s="2">
        <v>10</v>
      </c>
      <c r="V103" s="2">
        <v>20</v>
      </c>
      <c r="W103" s="2" t="s">
        <v>28</v>
      </c>
      <c r="X103" s="2" t="s">
        <v>29</v>
      </c>
      <c r="Y103" s="2">
        <v>3</v>
      </c>
      <c r="Z103" s="2">
        <v>800</v>
      </c>
      <c r="AA103" s="2">
        <v>665</v>
      </c>
      <c r="AB103" s="5">
        <f>AVERAGE($AJ$66:$AJ$68)</f>
        <v>5.9999999999999993E-3</v>
      </c>
      <c r="AC103" s="2">
        <f>STDEV($AJ$66:$AJ$68)</f>
        <v>1.819340539866025E-2</v>
      </c>
      <c r="AD103" s="2">
        <f t="shared" ref="AD103:AD104" si="18">AC103/AB103 * 100</f>
        <v>303.22342331100424</v>
      </c>
      <c r="AE103" s="2">
        <f>VAR($AJ$66:$AJ$68)</f>
        <v>3.3099999999999991E-4</v>
      </c>
      <c r="AF103" s="2">
        <f>COUNT($AJ$66:$AJ$68)</f>
        <v>3</v>
      </c>
      <c r="AG103" s="2">
        <f>AC103/SQRT(AF103)</f>
        <v>1.0503967504392487E-2</v>
      </c>
    </row>
    <row r="104" spans="21:33" x14ac:dyDescent="0.25">
      <c r="U104" s="2">
        <v>20</v>
      </c>
      <c r="V104" s="2">
        <v>20</v>
      </c>
      <c r="W104" s="2" t="s">
        <v>31</v>
      </c>
      <c r="X104" s="2" t="s">
        <v>29</v>
      </c>
      <c r="Y104" s="2">
        <v>3</v>
      </c>
      <c r="Z104" s="2">
        <v>800</v>
      </c>
      <c r="AA104" s="2">
        <v>665</v>
      </c>
      <c r="AB104" s="5">
        <f>AVERAGE($AJ$69:$AJ$71)</f>
        <v>6.000000000000001E-3</v>
      </c>
      <c r="AC104" s="2">
        <f>STDEV($AJ$69:$AJ$71)</f>
        <v>1E-3</v>
      </c>
      <c r="AD104" s="2">
        <f t="shared" si="18"/>
        <v>16.666666666666664</v>
      </c>
      <c r="AE104" s="2">
        <f>VAR($AJ$69:$AJ$71)</f>
        <v>1.0000000000000002E-6</v>
      </c>
      <c r="AF104" s="2">
        <f>COUNT($AJ$69:$AJ$71)</f>
        <v>3</v>
      </c>
      <c r="AG104" s="2">
        <f t="shared" ref="AG104" si="19">AC104/SQRT(AF104)</f>
        <v>5.773502691896258E-4</v>
      </c>
    </row>
  </sheetData>
  <phoneticPr fontId="18" type="noConversion"/>
  <conditionalFormatting sqref="G2:G19 G21">
    <cfRule type="cellIs" dxfId="19" priority="20" operator="lessThan">
      <formula>$AE$2</formula>
    </cfRule>
  </conditionalFormatting>
  <conditionalFormatting sqref="H2:H19 H21">
    <cfRule type="cellIs" dxfId="18" priority="19" operator="lessThan">
      <formula>$AE$8</formula>
    </cfRule>
  </conditionalFormatting>
  <conditionalFormatting sqref="I2:I19 I21">
    <cfRule type="cellIs" dxfId="17" priority="18" operator="lessThan">
      <formula>$AE$13</formula>
    </cfRule>
  </conditionalFormatting>
  <conditionalFormatting sqref="J2:J19 J21">
    <cfRule type="cellIs" dxfId="16" priority="17" operator="lessThan">
      <formula>$AE$18</formula>
    </cfRule>
  </conditionalFormatting>
  <conditionalFormatting sqref="K2:K19 K21">
    <cfRule type="cellIs" dxfId="15" priority="16" operator="lessThan">
      <formula>$AE$24</formula>
    </cfRule>
  </conditionalFormatting>
  <conditionalFormatting sqref="L2:L19 L21">
    <cfRule type="cellIs" dxfId="14" priority="15" operator="lessThan">
      <formula>$AE$30</formula>
    </cfRule>
  </conditionalFormatting>
  <conditionalFormatting sqref="M2:M19 M21">
    <cfRule type="cellIs" dxfId="13" priority="14" operator="lessThan">
      <formula>$AE$36</formula>
    </cfRule>
  </conditionalFormatting>
  <conditionalFormatting sqref="N2:N19 N21">
    <cfRule type="cellIs" dxfId="12" priority="13" operator="lessThan">
      <formula>$AE$42</formula>
    </cfRule>
  </conditionalFormatting>
  <conditionalFormatting sqref="O2:O19 O21">
    <cfRule type="cellIs" dxfId="11" priority="12" operator="lessThan">
      <formula>$AE$48</formula>
    </cfRule>
  </conditionalFormatting>
  <conditionalFormatting sqref="P2:P19 P21">
    <cfRule type="cellIs" dxfId="10" priority="11" operator="lessThan">
      <formula>$AE$54</formula>
    </cfRule>
  </conditionalFormatting>
  <conditionalFormatting sqref="G22:G39">
    <cfRule type="cellIs" dxfId="9" priority="10" operator="lessThan">
      <formula>$AE$2</formula>
    </cfRule>
  </conditionalFormatting>
  <conditionalFormatting sqref="H22:H39">
    <cfRule type="cellIs" dxfId="8" priority="9" operator="lessThan">
      <formula>$AE$8</formula>
    </cfRule>
  </conditionalFormatting>
  <conditionalFormatting sqref="I22:I39">
    <cfRule type="cellIs" dxfId="7" priority="8" operator="lessThan">
      <formula>$AE$13</formula>
    </cfRule>
  </conditionalFormatting>
  <conditionalFormatting sqref="J22:J39">
    <cfRule type="cellIs" dxfId="6" priority="7" operator="lessThan">
      <formula>$AE$18</formula>
    </cfRule>
  </conditionalFormatting>
  <conditionalFormatting sqref="K22:K39">
    <cfRule type="cellIs" dxfId="5" priority="6" operator="lessThan">
      <formula>$AE$24</formula>
    </cfRule>
  </conditionalFormatting>
  <conditionalFormatting sqref="L22:L39">
    <cfRule type="cellIs" dxfId="4" priority="5" operator="lessThan">
      <formula>$AE$30</formula>
    </cfRule>
  </conditionalFormatting>
  <conditionalFormatting sqref="M22:M39">
    <cfRule type="cellIs" dxfId="3" priority="4" operator="lessThan">
      <formula>$AE$36</formula>
    </cfRule>
  </conditionalFormatting>
  <conditionalFormatting sqref="N22:N39">
    <cfRule type="cellIs" dxfId="2" priority="3" operator="lessThan">
      <formula>$AE$42</formula>
    </cfRule>
  </conditionalFormatting>
  <conditionalFormatting sqref="O22:O39">
    <cfRule type="cellIs" dxfId="1" priority="2" operator="lessThan">
      <formula>$AE$48</formula>
    </cfRule>
  </conditionalFormatting>
  <conditionalFormatting sqref="P22:P39">
    <cfRule type="cellIs" dxfId="0" priority="1" operator="lessThan">
      <formula>$AE$54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9494818-4157-4856-becf-245aaf201f8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7BBF2AEC72E54A96B9CEEB3639AD2B" ma:contentTypeVersion="18" ma:contentTypeDescription="Create a new document." ma:contentTypeScope="" ma:versionID="074d35a6dd4191d6f8c7712e5ffb8bc7">
  <xsd:schema xmlns:xsd="http://www.w3.org/2001/XMLSchema" xmlns:xs="http://www.w3.org/2001/XMLSchema" xmlns:p="http://schemas.microsoft.com/office/2006/metadata/properties" xmlns:ns3="b9494818-4157-4856-becf-245aaf201f85" xmlns:ns4="fdb7c1ac-29a4-4544-9ce2-fbe0ce024e61" targetNamespace="http://schemas.microsoft.com/office/2006/metadata/properties" ma:root="true" ma:fieldsID="32d751bff254c022e2db18e8caa3be9b" ns3:_="" ns4:_="">
    <xsd:import namespace="b9494818-4157-4856-becf-245aaf201f85"/>
    <xsd:import namespace="fdb7c1ac-29a4-4544-9ce2-fbe0ce024e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94818-4157-4856-becf-245aaf201f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7c1ac-29a4-4544-9ce2-fbe0ce024e6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990272-5E69-497B-8E5E-55A604A726E3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b9494818-4157-4856-becf-245aaf201f85"/>
    <ds:schemaRef ds:uri="http://purl.org/dc/terms/"/>
    <ds:schemaRef ds:uri="http://schemas.microsoft.com/office/infopath/2007/PartnerControls"/>
    <ds:schemaRef ds:uri="fdb7c1ac-29a4-4544-9ce2-fbe0ce024e6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8D46E58-8EB6-4CC4-B216-2F2B7824E1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494818-4157-4856-becf-245aaf201f85"/>
    <ds:schemaRef ds:uri="fdb7c1ac-29a4-4544-9ce2-fbe0ce024e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2EB8C5-A6D7-4BC3-8EB7-CDA2FE25A9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uv_spectrometer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Knoblauch</dc:creator>
  <cp:keywords/>
  <dc:description/>
  <cp:lastModifiedBy>Alexandra Knoblauch</cp:lastModifiedBy>
  <cp:revision/>
  <dcterms:created xsi:type="dcterms:W3CDTF">2024-02-01T14:31:49Z</dcterms:created>
  <dcterms:modified xsi:type="dcterms:W3CDTF">2024-02-02T19:02:24Z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0x010100177BBF2AEC72E54A96B9CEEB3639AD2B</vt:lpwstr>
  </property>
</Properties>
</file>