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7115" windowHeight="11760"/>
  </bookViews>
  <sheets>
    <sheet name="Report" sheetId="3" r:id="rId1"/>
  </sheets>
  <definedNames>
    <definedName name="Groups">Report!$A$5:$G$6</definedName>
    <definedName name="Items">Report!$C$6:$G$6</definedName>
    <definedName name="Range_0d40cbcdd1d14155a1d3b82bc17acb98">Report!$A$10:$G$11</definedName>
    <definedName name="Range_13d460b7d9c84b4490c94bbc2390242d">Report!$C$22:$G$22</definedName>
    <definedName name="Range_1abd59a20d77492492e32b8427c06abb">Report!$C$13:$G$13</definedName>
    <definedName name="Range_2d9066b74fef4c48a143f39d4bc4db5b">Report!$C$21:$G$21</definedName>
    <definedName name="Range_461597207628421fb48cf7fad70632a4">Report!$A$19:$G$20</definedName>
    <definedName name="Range_717608d5378c4729a60e29b809264ef4">Report!$C$17:$G$17</definedName>
    <definedName name="Range_abe1ab7d5513457b9310f4da131b6e15">Report!$A$26:$G$26</definedName>
    <definedName name="Range_afdc8280cbf249b382f8086199d1c522">Report!$C$8:$G$8</definedName>
    <definedName name="Range_b0711f5628b642c38028fb3915c5b1cd">Report!$C$9:$G$9</definedName>
    <definedName name="Range_b8ca54c54b314a309d8c25d8c89b5863">Report!$C$24:$G$24</definedName>
    <definedName name="Range_c06bb4de1e1c4640b06d369270fc7eef">Report!$A$7:$G$8</definedName>
    <definedName name="Range_c91e65985156400280b63f857736b9da">Report!$C$18:$G$18</definedName>
    <definedName name="Range_c929a0554c21474ca1621c23b16529b9">Report!$C$15:$G$15</definedName>
    <definedName name="Range_ccdf8fbe6f0b47609dd5c7dc1d46b88d">Report!$C$12:$G$12</definedName>
    <definedName name="Range_cee6c38ddf2e4667bcc4ce0b15390679">Report!$C$16:$G$16</definedName>
    <definedName name="Range_d05b88d257fa45b8b3210a8966d58e68">Report!$A$27:$G$27</definedName>
    <definedName name="Range_d1270a6ee6874699baaad2021eaba8b9">Report!$C$11:$G$11</definedName>
    <definedName name="Range_d95837142c964dd887f51f037381958d">Report!$C$23:$G$23</definedName>
    <definedName name="Range_ef92a702e03844bd8649d937c044d79f">Report!$A$14:$G$15</definedName>
    <definedName name="Range_f15a66b4ba3546d095eced8cd094105e">Report!$C$20:$G$20</definedName>
    <definedName name="Total">Report!$A$25:$G$25</definedName>
  </definedNames>
  <calcPr calcId="125725"/>
</workbook>
</file>

<file path=xl/calcChain.xml><?xml version="1.0" encoding="utf-8"?>
<calcChain xmlns="http://schemas.openxmlformats.org/spreadsheetml/2006/main">
  <c r="E28" i="3"/>
  <c r="D28"/>
  <c r="E27"/>
  <c r="E26"/>
  <c r="E25"/>
  <c r="G24"/>
  <c r="E24"/>
  <c r="F24" s="1"/>
  <c r="G23"/>
  <c r="F23"/>
  <c r="E23"/>
  <c r="G22"/>
  <c r="F22"/>
  <c r="E22"/>
  <c r="G21"/>
  <c r="E21"/>
  <c r="E19" s="1"/>
  <c r="F19" s="1"/>
  <c r="G20"/>
  <c r="F20"/>
  <c r="E20"/>
  <c r="G19"/>
  <c r="G18"/>
  <c r="E18"/>
  <c r="F18" s="1"/>
  <c r="G17"/>
  <c r="E17"/>
  <c r="F17" s="1"/>
  <c r="G16"/>
  <c r="F16"/>
  <c r="E16"/>
  <c r="G15"/>
  <c r="F15"/>
  <c r="E15"/>
  <c r="G14"/>
  <c r="F14"/>
  <c r="E14"/>
  <c r="G13"/>
  <c r="E13"/>
  <c r="E10" s="1"/>
  <c r="F10" s="1"/>
  <c r="G12"/>
  <c r="F12"/>
  <c r="E12"/>
  <c r="G11"/>
  <c r="F11"/>
  <c r="E11"/>
  <c r="G10"/>
  <c r="G9"/>
  <c r="E9"/>
  <c r="F9" s="1"/>
  <c r="G8"/>
  <c r="F8"/>
  <c r="E8"/>
  <c r="G7"/>
  <c r="G6"/>
  <c r="F6"/>
  <c r="E6"/>
  <c r="G5"/>
  <c r="E5"/>
  <c r="F5" s="1"/>
  <c r="E7" l="1"/>
  <c r="F7" s="1"/>
  <c r="F28" s="1"/>
  <c r="F13"/>
  <c r="F21"/>
</calcChain>
</file>

<file path=xl/sharedStrings.xml><?xml version="1.0" encoding="utf-8"?>
<sst xmlns="http://schemas.openxmlformats.org/spreadsheetml/2006/main" count="34" uniqueCount="34">
  <si>
    <t>ASSETS</t>
  </si>
  <si>
    <t>TOTAL</t>
  </si>
  <si>
    <t>TOTAL ACCOUNT</t>
  </si>
  <si>
    <t>Target</t>
  </si>
  <si>
    <t>Current</t>
  </si>
  <si>
    <t>Person</t>
  </si>
  <si>
    <t>total 0</t>
  </si>
  <si>
    <t>total 1</t>
  </si>
  <si>
    <t>total 2</t>
  </si>
  <si>
    <t>group 1 index 1</t>
  </si>
  <si>
    <t>Description 1</t>
  </si>
  <si>
    <t>Group 1</t>
  </si>
  <si>
    <t>group 2 index 1</t>
  </si>
  <si>
    <t>group 2 index 2</t>
  </si>
  <si>
    <t>Description 2</t>
  </si>
  <si>
    <t>Group 2</t>
  </si>
  <si>
    <t>group 3 index 1</t>
  </si>
  <si>
    <t>group 3 index 2</t>
  </si>
  <si>
    <t>group 3 index 3</t>
  </si>
  <si>
    <t>Description 3</t>
  </si>
  <si>
    <t>Group 3</t>
  </si>
  <si>
    <t>group 4 index 1</t>
  </si>
  <si>
    <t>group 4 index 2</t>
  </si>
  <si>
    <t>group 4 index 3</t>
  </si>
  <si>
    <t>group 4 index 4</t>
  </si>
  <si>
    <t>Description 4</t>
  </si>
  <si>
    <t>Group 4</t>
  </si>
  <si>
    <t>group 5 index 1</t>
  </si>
  <si>
    <t>group 5 index 2</t>
  </si>
  <si>
    <t>group 5 index 3</t>
  </si>
  <si>
    <t>group 5 index 4</t>
  </si>
  <si>
    <t>group 5 index 5</t>
  </si>
  <si>
    <t>Description 5</t>
  </si>
  <si>
    <t>Group 5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</si>
</sst>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[$-1010409]&quot;$&quot;\ \ ###,###,###"/>
    <numFmt numFmtId="166" formatCode="0.0%"/>
  </numFmts>
  <fonts count="14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theme="0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i/>
      <sz val="10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1"/>
      <color theme="0"/>
      <name val="Arial"/>
      <family val="2"/>
      <charset val="238"/>
    </font>
    <font>
      <sz val="10"/>
      <color theme="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2D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/>
      <top style="medium">
        <color indexed="22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indexed="22"/>
      </top>
      <bottom/>
      <diagonal/>
    </border>
    <border>
      <left/>
      <right/>
      <top/>
      <bottom style="medium">
        <color indexed="22"/>
      </bottom>
      <diagonal/>
    </border>
    <border>
      <left style="medium">
        <color indexed="22"/>
      </left>
      <right/>
      <top/>
      <bottom/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</borders>
  <cellStyleXfs count="6">
    <xf numFmtId="0" fontId="0" fillId="0" borderId="0">
      <alignment wrapText="1"/>
    </xf>
    <xf numFmtId="0" fontId="1" fillId="0" borderId="0">
      <alignment wrapText="1"/>
    </xf>
    <xf numFmtId="0" fontId="1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>
      <alignment wrapText="1"/>
    </xf>
    <xf numFmtId="0" fontId="3" fillId="0" borderId="0" xfId="0" applyFont="1">
      <alignment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wrapText="1"/>
    </xf>
    <xf numFmtId="165" fontId="8" fillId="3" borderId="1" xfId="0" applyNumberFormat="1" applyFont="1" applyFill="1" applyBorder="1" applyAlignment="1">
      <alignment vertical="center" wrapText="1"/>
    </xf>
    <xf numFmtId="165" fontId="9" fillId="3" borderId="1" xfId="0" applyNumberFormat="1" applyFont="1" applyFill="1" applyBorder="1" applyAlignment="1" applyProtection="1">
      <alignment vertical="center" wrapText="1"/>
    </xf>
    <xf numFmtId="166" fontId="3" fillId="3" borderId="1" xfId="0" applyNumberFormat="1" applyFont="1" applyFill="1" applyBorder="1" applyAlignment="1" applyProtection="1">
      <alignment horizontal="center" vertical="center" wrapText="1"/>
    </xf>
    <xf numFmtId="166" fontId="3" fillId="3" borderId="1" xfId="5" quotePrefix="1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5" fontId="11" fillId="0" borderId="1" xfId="0" applyNumberFormat="1" applyFont="1" applyFill="1" applyBorder="1" applyAlignment="1" applyProtection="1">
      <alignment vertical="center" wrapText="1"/>
    </xf>
    <xf numFmtId="166" fontId="4" fillId="0" borderId="1" xfId="0" applyNumberFormat="1" applyFont="1" applyFill="1" applyBorder="1" applyAlignment="1" applyProtection="1">
      <alignment horizontal="center" vertical="center" wrapText="1"/>
    </xf>
    <xf numFmtId="166" fontId="4" fillId="0" borderId="1" xfId="3" quotePrefix="1" applyNumberFormat="1" applyFont="1" applyFill="1" applyBorder="1" applyAlignment="1" applyProtection="1">
      <alignment horizontal="center" vertical="center" wrapText="1"/>
    </xf>
    <xf numFmtId="165" fontId="12" fillId="2" borderId="10" xfId="0" applyNumberFormat="1" applyFont="1" applyFill="1" applyBorder="1" applyAlignment="1" applyProtection="1">
      <alignment vertical="center" wrapText="1"/>
    </xf>
    <xf numFmtId="165" fontId="5" fillId="2" borderId="10" xfId="0" applyNumberFormat="1" applyFont="1" applyFill="1" applyBorder="1" applyAlignment="1" applyProtection="1">
      <alignment vertical="center" wrapText="1"/>
    </xf>
    <xf numFmtId="166" fontId="13" fillId="2" borderId="10" xfId="0" applyNumberFormat="1" applyFont="1" applyFill="1" applyBorder="1" applyAlignment="1" applyProtection="1">
      <alignment horizontal="center" vertical="center" wrapText="1"/>
    </xf>
    <xf numFmtId="166" fontId="13" fillId="2" borderId="10" xfId="3" applyNumberFormat="1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7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vertical="center" wrapText="1"/>
    </xf>
    <xf numFmtId="0" fontId="6" fillId="2" borderId="19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  <xf numFmtId="0" fontId="5" fillId="2" borderId="6" xfId="0" applyFont="1" applyFill="1" applyBorder="1" applyAlignment="1">
      <alignment wrapText="1"/>
    </xf>
    <xf numFmtId="0" fontId="5" fillId="2" borderId="13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5" fillId="2" borderId="15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5" fillId="2" borderId="16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14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</cellXfs>
  <cellStyles count="6">
    <cellStyle name="Currency 2" xfId="4"/>
    <cellStyle name="Normal" xfId="0" builtinId="0"/>
    <cellStyle name="Normal 2" xfId="1"/>
    <cellStyle name="Normal 3" xfId="2"/>
    <cellStyle name="Percent" xfId="3" builtinId="5"/>
    <cellStyle name="Percent 2" xfId="5"/>
  </cellStyles>
  <dxfs count="0"/>
  <tableStyles count="0" defaultTableStyle="TableStyleMedium9" defaultPivotStyle="PivotStyleLight16"/>
  <colors>
    <mruColors>
      <color rgb="FF002D00"/>
      <color rgb="FF003300"/>
      <color rgb="FF000000"/>
      <color rgb="FFFFFF99"/>
      <color rgb="FF143C00"/>
      <color rgb="FF293C00"/>
      <color rgb="FF293800"/>
      <color rgb="FF3C4B00"/>
      <color rgb="FF3C4A00"/>
      <color rgb="FF3C4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28"/>
  <sheetViews>
    <sheetView showFormulas="1" showGridLines="0" tabSelected="1" zoomScaleNormal="100" zoomScaleSheetLayoutView="85" workbookViewId="0">
      <pane xSplit="3" ySplit="4" topLeftCell="D5" activePane="bottomRight" state="frozen"/>
      <selection pane="topRight"/>
      <selection pane="bottomLeft"/>
      <selection pane="bottomRight" activeCell="A2" sqref="A2:C4"/>
    </sheetView>
  </sheetViews>
  <sheetFormatPr defaultRowHeight="12.75"/>
  <cols>
    <col min="1" max="1" width="4.85546875" style="1" customWidth="1"/>
    <col min="2" max="2" width="5" style="1" customWidth="1"/>
    <col min="3" max="3" width="12.140625" style="1" customWidth="1"/>
    <col min="4" max="4" width="13.5703125" style="1" customWidth="1"/>
    <col min="5" max="5" width="10.140625" style="1" customWidth="1"/>
    <col min="6" max="6" width="7.85546875" style="1" customWidth="1"/>
    <col min="7" max="7" width="8.85546875" style="1" customWidth="1"/>
    <col min="8" max="16384" width="9.140625" style="1"/>
  </cols>
  <sheetData>
    <row r="1" spans="1:7" ht="2.25" hidden="1" customHeight="1" thickBot="1">
      <c r="A1" s="2"/>
      <c r="B1" s="2"/>
      <c r="C1" s="3"/>
      <c r="D1" s="3"/>
      <c r="E1" s="3"/>
      <c r="F1" s="3"/>
      <c r="G1" s="2"/>
    </row>
    <row r="2" spans="1:7" ht="54.75" hidden="1" customHeight="1">
      <c r="A2" s="31" t="s">
        <v>0</v>
      </c>
      <c r="B2" s="32"/>
      <c r="C2" s="33"/>
      <c r="D2" s="4"/>
      <c r="E2" s="19" t="s">
        <v>1</v>
      </c>
      <c r="F2" s="19" t="s">
        <v>4</v>
      </c>
      <c r="G2" s="19" t="s">
        <v>3</v>
      </c>
    </row>
    <row r="3" spans="1:7" ht="15" customHeight="1">
      <c r="A3" s="34"/>
      <c r="B3" s="35"/>
      <c r="C3" s="36"/>
      <c r="D3" s="5"/>
      <c r="E3" s="20"/>
      <c r="F3" s="20"/>
      <c r="G3" s="20"/>
    </row>
    <row r="4" spans="1:7" ht="15" customHeight="1" thickBot="1">
      <c r="A4" s="37"/>
      <c r="B4" s="38"/>
      <c r="C4" s="39"/>
      <c r="D4" s="6" t="s">
        <v>5</v>
      </c>
      <c r="E4" s="21"/>
      <c r="F4" s="21"/>
      <c r="G4" s="22"/>
    </row>
    <row r="5" spans="1:7" ht="21.75" customHeight="1" thickBot="1">
      <c r="A5" s="23" t="s">
        <v>11</v>
      </c>
      <c r="B5" s="24"/>
      <c r="C5" s="25"/>
      <c r="D5" s="7">
        <v>1001</v>
      </c>
      <c r="E5" s="8">
        <f>SUM(E6:E6)</f>
        <v>3002</v>
      </c>
      <c r="F5" s="9">
        <f t="shared" ref="F5:F24" si="0">E5/E$28</f>
        <v>0.4999167360532889</v>
      </c>
      <c r="G5" s="10">
        <f>0.032/60</f>
        <v>5.3333333333333336E-4</v>
      </c>
    </row>
    <row r="6" spans="1:7" ht="22.5" customHeight="1" thickBot="1">
      <c r="A6" s="29" t="s">
        <v>10</v>
      </c>
      <c r="B6" s="30"/>
      <c r="C6" s="11" t="s">
        <v>9</v>
      </c>
      <c r="D6" s="12">
        <v>3002</v>
      </c>
      <c r="E6" s="12">
        <f>SUM(D6:D6)</f>
        <v>3002</v>
      </c>
      <c r="F6" s="13">
        <f t="shared" si="0"/>
        <v>0.4999167360532889</v>
      </c>
      <c r="G6" s="14">
        <f>6.4/60</f>
        <v>0.10666666666666667</v>
      </c>
    </row>
    <row r="7" spans="1:7" ht="21.75" customHeight="1" thickBot="1">
      <c r="A7" s="23" t="s">
        <v>15</v>
      </c>
      <c r="B7" s="24"/>
      <c r="C7" s="25"/>
      <c r="D7" s="7">
        <v>1002</v>
      </c>
      <c r="E7" s="8">
        <f>SUM(E8:E9)</f>
        <v>6009</v>
      </c>
      <c r="F7" s="9">
        <f t="shared" si="0"/>
        <v>1.0006661115736886</v>
      </c>
      <c r="G7" s="10">
        <f>0.042/110</f>
        <v>3.8181818181818184E-4</v>
      </c>
    </row>
    <row r="8" spans="1:7" ht="22.5" customHeight="1" thickBot="1">
      <c r="A8" s="29" t="s">
        <v>14</v>
      </c>
      <c r="B8" s="30"/>
      <c r="C8" s="11" t="s">
        <v>12</v>
      </c>
      <c r="D8" s="12">
        <v>3003</v>
      </c>
      <c r="E8" s="12">
        <f>SUM(D8)</f>
        <v>3003</v>
      </c>
      <c r="F8" s="13">
        <f t="shared" si="0"/>
        <v>0.5000832639467111</v>
      </c>
      <c r="G8" s="14">
        <f>7.4/110</f>
        <v>6.7272727272727276E-2</v>
      </c>
    </row>
    <row r="9" spans="1:7" ht="22.5" customHeight="1" thickBot="1">
      <c r="A9" s="29"/>
      <c r="B9" s="30"/>
      <c r="C9" s="11" t="s">
        <v>13</v>
      </c>
      <c r="D9" s="12">
        <v>3006</v>
      </c>
      <c r="E9" s="12">
        <f>SUM(D9)</f>
        <v>3006</v>
      </c>
      <c r="F9" s="13">
        <f t="shared" si="0"/>
        <v>0.50058284762697747</v>
      </c>
      <c r="G9" s="14">
        <f>10.4/110</f>
        <v>9.4545454545454544E-2</v>
      </c>
    </row>
    <row r="10" spans="1:7" ht="21.75" customHeight="1" thickBot="1">
      <c r="A10" s="23" t="s">
        <v>20</v>
      </c>
      <c r="B10" s="24"/>
      <c r="C10" s="25"/>
      <c r="D10" s="7">
        <v>1003</v>
      </c>
      <c r="E10" s="8">
        <f>SUM(E11:E13)</f>
        <v>9024</v>
      </c>
      <c r="F10" s="9">
        <f t="shared" si="0"/>
        <v>1.5027477102414655</v>
      </c>
      <c r="G10" s="10">
        <f>0.052/160</f>
        <v>3.2499999999999999E-4</v>
      </c>
    </row>
    <row r="11" spans="1:7" ht="22.5" customHeight="1" thickBot="1">
      <c r="A11" s="29" t="s">
        <v>19</v>
      </c>
      <c r="B11" s="30"/>
      <c r="C11" s="11" t="s">
        <v>16</v>
      </c>
      <c r="D11" s="12">
        <v>3004</v>
      </c>
      <c r="E11" s="12">
        <f>SUM(D11)</f>
        <v>3004</v>
      </c>
      <c r="F11" s="13">
        <f t="shared" si="0"/>
        <v>0.50024979184013318</v>
      </c>
      <c r="G11" s="14">
        <f>8.4/160</f>
        <v>5.2500000000000005E-2</v>
      </c>
    </row>
    <row r="12" spans="1:7" ht="22.5" customHeight="1" thickBot="1">
      <c r="A12" s="29"/>
      <c r="B12" s="30"/>
      <c r="C12" s="11" t="s">
        <v>17</v>
      </c>
      <c r="D12" s="12">
        <v>3008</v>
      </c>
      <c r="E12" s="12">
        <f>SUM(D12)</f>
        <v>3008</v>
      </c>
      <c r="F12" s="13">
        <f t="shared" si="0"/>
        <v>0.50091590341382186</v>
      </c>
      <c r="G12" s="14">
        <f>12.4/160</f>
        <v>7.7499999999999999E-2</v>
      </c>
    </row>
    <row r="13" spans="1:7" ht="22.5" customHeight="1" thickBot="1">
      <c r="A13" s="29"/>
      <c r="B13" s="30"/>
      <c r="C13" s="11" t="s">
        <v>18</v>
      </c>
      <c r="D13" s="12">
        <v>3012</v>
      </c>
      <c r="E13" s="12">
        <f>SUM(D13)</f>
        <v>3012</v>
      </c>
      <c r="F13" s="13">
        <f t="shared" si="0"/>
        <v>0.50158201498751043</v>
      </c>
      <c r="G13" s="14">
        <f>16.4/160</f>
        <v>0.10249999999999999</v>
      </c>
    </row>
    <row r="14" spans="1:7" ht="21.75" customHeight="1" thickBot="1">
      <c r="A14" s="23" t="s">
        <v>26</v>
      </c>
      <c r="B14" s="24"/>
      <c r="C14" s="25"/>
      <c r="D14" s="7">
        <v>1004</v>
      </c>
      <c r="E14" s="8">
        <f>SUM(E15:E18)</f>
        <v>12050</v>
      </c>
      <c r="F14" s="9">
        <f t="shared" si="0"/>
        <v>2.0066611157368861</v>
      </c>
      <c r="G14" s="10">
        <f>0.062/210</f>
        <v>2.9523809523809521E-4</v>
      </c>
    </row>
    <row r="15" spans="1:7" ht="22.5" customHeight="1" thickBot="1">
      <c r="A15" s="29" t="s">
        <v>25</v>
      </c>
      <c r="B15" s="30"/>
      <c r="C15" s="11" t="s">
        <v>21</v>
      </c>
      <c r="D15" s="12">
        <v>3005</v>
      </c>
      <c r="E15" s="12">
        <f>SUM(D15)</f>
        <v>3005</v>
      </c>
      <c r="F15" s="13">
        <f t="shared" si="0"/>
        <v>0.50041631973355538</v>
      </c>
      <c r="G15" s="14">
        <f>9.4/210</f>
        <v>4.4761904761904767E-2</v>
      </c>
    </row>
    <row r="16" spans="1:7" ht="22.5" customHeight="1" thickBot="1">
      <c r="A16" s="29"/>
      <c r="B16" s="30"/>
      <c r="C16" s="11" t="s">
        <v>22</v>
      </c>
      <c r="D16" s="12">
        <v>3010</v>
      </c>
      <c r="E16" s="12">
        <f>SUM(D16)</f>
        <v>3010</v>
      </c>
      <c r="F16" s="13">
        <f t="shared" si="0"/>
        <v>0.50124895920066614</v>
      </c>
      <c r="G16" s="14">
        <f>14.4/210</f>
        <v>6.8571428571428575E-2</v>
      </c>
    </row>
    <row r="17" spans="1:7" ht="22.5" customHeight="1" thickBot="1">
      <c r="A17" s="29"/>
      <c r="B17" s="30"/>
      <c r="C17" s="11" t="s">
        <v>23</v>
      </c>
      <c r="D17" s="12">
        <v>3015</v>
      </c>
      <c r="E17" s="12">
        <f>SUM(D17)</f>
        <v>3015</v>
      </c>
      <c r="F17" s="13">
        <f t="shared" si="0"/>
        <v>0.50208159866777691</v>
      </c>
      <c r="G17" s="14">
        <f>19.4/210</f>
        <v>9.2380952380952369E-2</v>
      </c>
    </row>
    <row r="18" spans="1:7" ht="22.5" customHeight="1" thickBot="1">
      <c r="A18" s="29"/>
      <c r="B18" s="30"/>
      <c r="C18" s="11" t="s">
        <v>24</v>
      </c>
      <c r="D18" s="12">
        <v>3020</v>
      </c>
      <c r="E18" s="12">
        <f>SUM(D18)</f>
        <v>3020</v>
      </c>
      <c r="F18" s="13">
        <f t="shared" si="0"/>
        <v>0.50291423813488756</v>
      </c>
      <c r="G18" s="14">
        <f>24.4/210</f>
        <v>0.11619047619047618</v>
      </c>
    </row>
    <row r="19" spans="1:7" ht="21.75" customHeight="1" thickBot="1">
      <c r="A19" s="23" t="s">
        <v>33</v>
      </c>
      <c r="B19" s="24"/>
      <c r="C19" s="25"/>
      <c r="D19" s="7">
        <v>1005</v>
      </c>
      <c r="E19" s="8">
        <f>SUM(E20:E24)</f>
        <v>15090</v>
      </c>
      <c r="F19" s="9">
        <f t="shared" si="0"/>
        <v>2.5129059117402166</v>
      </c>
      <c r="G19" s="10">
        <f>0.072/260</f>
        <v>2.7692307692307689E-4</v>
      </c>
    </row>
    <row r="20" spans="1:7" ht="22.5" customHeight="1" thickBot="1">
      <c r="A20" s="29" t="s">
        <v>32</v>
      </c>
      <c r="B20" s="30"/>
      <c r="C20" s="11" t="s">
        <v>27</v>
      </c>
      <c r="D20" s="12">
        <v>3006</v>
      </c>
      <c r="E20" s="12">
        <f t="shared" ref="E20:E28" si="1">SUM(D20)</f>
        <v>3006</v>
      </c>
      <c r="F20" s="13">
        <f t="shared" si="0"/>
        <v>0.50058284762697747</v>
      </c>
      <c r="G20" s="14">
        <f>10.4/260</f>
        <v>0.04</v>
      </c>
    </row>
    <row r="21" spans="1:7" ht="22.5" customHeight="1" thickBot="1">
      <c r="A21" s="29"/>
      <c r="B21" s="30"/>
      <c r="C21" s="11" t="s">
        <v>28</v>
      </c>
      <c r="D21" s="12">
        <v>3012</v>
      </c>
      <c r="E21" s="12">
        <f t="shared" si="1"/>
        <v>3012</v>
      </c>
      <c r="F21" s="13">
        <f t="shared" si="0"/>
        <v>0.50158201498751043</v>
      </c>
      <c r="G21" s="14">
        <f>16.4/260</f>
        <v>6.3076923076923072E-2</v>
      </c>
    </row>
    <row r="22" spans="1:7" ht="22.5" customHeight="1" thickBot="1">
      <c r="A22" s="29"/>
      <c r="B22" s="30"/>
      <c r="C22" s="11" t="s">
        <v>29</v>
      </c>
      <c r="D22" s="12">
        <v>3018</v>
      </c>
      <c r="E22" s="12">
        <f t="shared" si="1"/>
        <v>3018</v>
      </c>
      <c r="F22" s="13">
        <f t="shared" si="0"/>
        <v>0.50258118234804328</v>
      </c>
      <c r="G22" s="14">
        <f>22.4/260</f>
        <v>8.615384615384615E-2</v>
      </c>
    </row>
    <row r="23" spans="1:7" ht="22.5" customHeight="1" thickBot="1">
      <c r="A23" s="29"/>
      <c r="B23" s="30"/>
      <c r="C23" s="11" t="s">
        <v>30</v>
      </c>
      <c r="D23" s="12">
        <v>3024</v>
      </c>
      <c r="E23" s="12">
        <f t="shared" si="1"/>
        <v>3024</v>
      </c>
      <c r="F23" s="13">
        <f t="shared" si="0"/>
        <v>0.50358034970857624</v>
      </c>
      <c r="G23" s="14">
        <f>28.4/260</f>
        <v>0.10923076923076923</v>
      </c>
    </row>
    <row r="24" spans="1:7" ht="22.5" customHeight="1" thickBot="1">
      <c r="A24" s="29"/>
      <c r="B24" s="30"/>
      <c r="C24" s="11" t="s">
        <v>31</v>
      </c>
      <c r="D24" s="12">
        <v>3030</v>
      </c>
      <c r="E24" s="12">
        <f t="shared" si="1"/>
        <v>3030</v>
      </c>
      <c r="F24" s="13">
        <f t="shared" si="0"/>
        <v>0.50457951706910908</v>
      </c>
      <c r="G24" s="14">
        <f>34.4/260</f>
        <v>0.13230769230769229</v>
      </c>
    </row>
    <row r="25" spans="1:7" ht="22.5" customHeight="1" thickBot="1">
      <c r="A25" s="23" t="s">
        <v>6</v>
      </c>
      <c r="B25" s="24"/>
      <c r="C25" s="25"/>
      <c r="D25" s="7">
        <v>2000</v>
      </c>
      <c r="E25" s="8">
        <f t="shared" si="1"/>
        <v>2000</v>
      </c>
      <c r="F25" s="9"/>
      <c r="G25" s="10"/>
    </row>
    <row r="26" spans="1:7" ht="22.5" customHeight="1" thickBot="1">
      <c r="A26" s="23" t="s">
        <v>7</v>
      </c>
      <c r="B26" s="24"/>
      <c r="C26" s="25"/>
      <c r="D26" s="7">
        <v>2001</v>
      </c>
      <c r="E26" s="8">
        <f t="shared" si="1"/>
        <v>2001</v>
      </c>
      <c r="F26" s="9"/>
      <c r="G26" s="10"/>
    </row>
    <row r="27" spans="1:7" ht="22.5" customHeight="1" thickBot="1">
      <c r="A27" s="23" t="s">
        <v>8</v>
      </c>
      <c r="B27" s="24"/>
      <c r="C27" s="25"/>
      <c r="D27" s="7">
        <v>2004</v>
      </c>
      <c r="E27" s="8">
        <f t="shared" si="1"/>
        <v>2004</v>
      </c>
      <c r="F27" s="9"/>
      <c r="G27" s="10"/>
    </row>
    <row r="28" spans="1:7" ht="20.100000000000001" customHeight="1" thickBot="1">
      <c r="A28" s="26" t="s">
        <v>2</v>
      </c>
      <c r="B28" s="27"/>
      <c r="C28" s="28"/>
      <c r="D28" s="15">
        <f>SUM(D25:D27)</f>
        <v>6005</v>
      </c>
      <c r="E28" s="16">
        <f t="shared" si="1"/>
        <v>6005</v>
      </c>
      <c r="F28" s="17">
        <f>SUM(F5:F24)</f>
        <v>15.045795170691092</v>
      </c>
      <c r="G28" s="18"/>
    </row>
  </sheetData>
  <mergeCells count="18">
    <mergeCell ref="A19:C19"/>
    <mergeCell ref="A20:B24"/>
    <mergeCell ref="F2:F4"/>
    <mergeCell ref="G2:G4"/>
    <mergeCell ref="A5:C5"/>
    <mergeCell ref="A28:C28"/>
    <mergeCell ref="A25:C25"/>
    <mergeCell ref="A6:B6"/>
    <mergeCell ref="A2:C4"/>
    <mergeCell ref="E2:E4"/>
    <mergeCell ref="A26:C26"/>
    <mergeCell ref="A27:C27"/>
    <mergeCell ref="A7:C7"/>
    <mergeCell ref="A8:B9"/>
    <mergeCell ref="A10:C10"/>
    <mergeCell ref="A11:B13"/>
    <mergeCell ref="A14:C14"/>
    <mergeCell ref="A15:B18"/>
  </mergeCells>
  <printOptions horizontalCentered="1"/>
  <pageMargins left="0" right="0" top="0" bottom="0.5" header="0.5" footer="0.25"/>
  <pageSetup scale="67" fitToWidth="0" fitToHeight="0" orientation="landscape" cellComments="asDisplayed" r:id="rId1"/>
  <headerFooter>
    <oddFooter>&amp;R&amp;G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23</vt:i4>
      </vt:variant>
    </vt:vector>
  </HeadingPairs>
  <TitlesOfParts>
    <vt:vector size="24" baseType="lpstr">
      <vt:lpstr>Report</vt:lpstr>
      <vt:lpstr>Groups</vt:lpstr>
      <vt:lpstr>Items</vt:lpstr>
      <vt:lpstr>Range_0d40cbcdd1d14155a1d3b82bc17acb98</vt:lpstr>
      <vt:lpstr>Range_13d460b7d9c84b4490c94bbc2390242d</vt:lpstr>
      <vt:lpstr>Range_1abd59a20d77492492e32b8427c06abb</vt:lpstr>
      <vt:lpstr>Range_2d9066b74fef4c48a143f39d4bc4db5b</vt:lpstr>
      <vt:lpstr>Range_461597207628421fb48cf7fad70632a4</vt:lpstr>
      <vt:lpstr>Range_717608d5378c4729a60e29b809264ef4</vt:lpstr>
      <vt:lpstr>Range_abe1ab7d5513457b9310f4da131b6e15</vt:lpstr>
      <vt:lpstr>Range_afdc8280cbf249b382f8086199d1c522</vt:lpstr>
      <vt:lpstr>Range_b0711f5628b642c38028fb3915c5b1cd</vt:lpstr>
      <vt:lpstr>Range_b8ca54c54b314a309d8c25d8c89b5863</vt:lpstr>
      <vt:lpstr>Range_c06bb4de1e1c4640b06d369270fc7eef</vt:lpstr>
      <vt:lpstr>Range_c91e65985156400280b63f857736b9da</vt:lpstr>
      <vt:lpstr>Range_c929a0554c21474ca1621c23b16529b9</vt:lpstr>
      <vt:lpstr>Range_ccdf8fbe6f0b47609dd5c7dc1d46b88d</vt:lpstr>
      <vt:lpstr>Range_cee6c38ddf2e4667bcc4ce0b15390679</vt:lpstr>
      <vt:lpstr>Range_d05b88d257fa45b8b3210a8966d58e68</vt:lpstr>
      <vt:lpstr>Range_d1270a6ee6874699baaad2021eaba8b9</vt:lpstr>
      <vt:lpstr>Range_d95837142c964dd887f51f037381958d</vt:lpstr>
      <vt:lpstr>Range_ef92a702e03844bd8649d937c044d79f</vt:lpstr>
      <vt:lpstr>Range_f15a66b4ba3546d095eced8cd094105e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cp:lastPrinted>2012-09-19T09:26:29Z</cp:lastPrinted>
  <dcterms:created xsi:type="dcterms:W3CDTF">2010-11-04T17:27:48Z</dcterms:created>
  <dcterms:modified xsi:type="dcterms:W3CDTF">2017-07-29T16:34:26Z</dcterms:modified>
</cp:coreProperties>
</file>