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115" windowHeight="11760"/>
  </bookViews>
  <sheets>
    <sheet name="Report" sheetId="3" r:id="rId1"/>
  </sheets>
  <definedNames>
    <definedName name="Groups">Report!$A$8:$L$9</definedName>
    <definedName name="Items">Report!$C$9:$L$9</definedName>
    <definedName name="Range_449135461afd41d6931c7ec80010b179">Report!$C$13:$L$13</definedName>
    <definedName name="Range_4a832cbd8cc04f788ad66e7821234330">Report!$C$15:$L$15</definedName>
    <definedName name="Range_51bd64d83da141d4bef829e52abbd4fe">Report!$C$16:$L$16</definedName>
    <definedName name="Range_7ae0d27d584c4e478c694d30bd0c3e1a">Report!$A$14:$L$15</definedName>
    <definedName name="Range_9fb2a53253ac4727b036349b7ad71e7e">Report!$C$11:$L$11</definedName>
    <definedName name="Range_aa35e19bfa8c4f0097f8cbe65ebdd2f0">Report!$A$12:$L$13</definedName>
    <definedName name="Range_ee16c5028aba4cbc93e114de2b210108">Report!$C$10:$L$10</definedName>
    <definedName name="Total">Report!$A$17:$L$17</definedName>
  </definedNames>
  <calcPr calcId="125725"/>
</workbook>
</file>

<file path=xl/calcChain.xml><?xml version="1.0" encoding="utf-8"?>
<calcChain xmlns="http://schemas.openxmlformats.org/spreadsheetml/2006/main">
  <c r="H24" i="3"/>
  <c r="H23"/>
  <c r="H22"/>
  <c r="G18"/>
  <c r="F18"/>
  <c r="E18"/>
  <c r="D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H18" l="1"/>
  <c r="F19" s="1"/>
  <c r="G19" l="1"/>
  <c r="E19"/>
  <c r="I9"/>
  <c r="I13"/>
  <c r="I8"/>
  <c r="I12"/>
  <c r="L16"/>
  <c r="L15"/>
  <c r="L14"/>
  <c r="L13"/>
  <c r="L12"/>
  <c r="L11"/>
  <c r="L10"/>
  <c r="L9"/>
  <c r="L8"/>
  <c r="I10"/>
  <c r="I15"/>
  <c r="I14"/>
  <c r="I16"/>
  <c r="D19"/>
  <c r="I11"/>
  <c r="I18" l="1"/>
</calcChain>
</file>

<file path=xl/sharedStrings.xml><?xml version="1.0" encoding="utf-8"?>
<sst xmlns="http://schemas.openxmlformats.org/spreadsheetml/2006/main" count="38" uniqueCount="38">
  <si>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</si>
  <si>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</si>
  <si>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</si>
  <si>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</si>
  <si>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</si>
  <si>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</si>
  <si>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</si>
  <si>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Alert %</t>
  </si>
  <si>
    <t>Action</t>
  </si>
  <si>
    <t>Unrealized Gains</t>
  </si>
  <si>
    <t>Realized Gains</t>
  </si>
  <si>
    <t>account 0  reg 0</t>
  </si>
  <si>
    <t>name 0</t>
  </si>
  <si>
    <t>number 0</t>
  </si>
  <si>
    <t>account 1  reg 1</t>
  </si>
  <si>
    <t>name 1</t>
  </si>
  <si>
    <t>number 1</t>
  </si>
  <si>
    <t>account 2  reg 2</t>
  </si>
  <si>
    <t>name 2</t>
  </si>
  <si>
    <t>number 2</t>
  </si>
  <si>
    <t>account 3  reg 3</t>
  </si>
  <si>
    <t>name 3</t>
  </si>
  <si>
    <t>number 3</t>
  </si>
  <si>
    <t>report header</t>
  </si>
  <si>
    <t>29.7.2017.</t>
  </si>
  <si>
    <t>group 0</t>
  </si>
  <si>
    <t>desc 0</t>
  </si>
  <si>
    <t>subitem 0 for 0</t>
  </si>
  <si>
    <t>subitem 1 for 0</t>
  </si>
  <si>
    <t>subitem 2 for 0</t>
  </si>
  <si>
    <t>group 1</t>
  </si>
  <si>
    <t>desc 1</t>
  </si>
  <si>
    <t>subitem 0 for 1</t>
  </si>
  <si>
    <t>group 2</t>
  </si>
  <si>
    <t>desc 2</t>
  </si>
  <si>
    <t>subitem 0 for 2</t>
  </si>
  <si>
    <t>subitem 1 for 2</t>
  </si>
  <si>
    <t>total 0</t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</si>
</sst>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/>
    <cellStyle name="Normal" xfId="0" builtinId="0"/>
    <cellStyle name="Normal 2" xfId="1"/>
    <cellStyle name="Normal 3" xfId="2"/>
    <cellStyle name="Percent" xfId="4" builtinId="5"/>
    <cellStyle name="Percent 2" xfId="6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showFormulas="1" showGridLines="0" tabSelected="1" zoomScaleNormal="100" zoomScaleSheetLayoutView="85" workbookViewId="0">
      <pane xSplit="3" ySplit="7" topLeftCell="D8" activePane="bottomRight" state="frozen"/>
      <selection pane="topRight"/>
      <selection pane="bottomLeft"/>
      <selection pane="bottomRight" sqref="A1:C1"/>
    </sheetView>
  </sheetViews>
  <sheetFormatPr defaultRowHeight="12.75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12" ht="25.5" customHeight="1">
      <c r="A1" s="46" t="s">
        <v>23</v>
      </c>
      <c r="B1" s="46"/>
      <c r="C1" s="46"/>
      <c r="D1" s="1"/>
      <c r="E1" s="32"/>
      <c r="F1" s="32"/>
      <c r="G1" s="32"/>
      <c r="H1" s="33"/>
      <c r="I1" s="33"/>
    </row>
    <row r="2" spans="1:12" ht="13.5" customHeight="1">
      <c r="A2" s="3"/>
      <c r="B2" s="3"/>
      <c r="C2" s="4"/>
      <c r="D2" s="4"/>
      <c r="E2" s="4"/>
      <c r="F2" s="4"/>
      <c r="G2" s="3"/>
    </row>
    <row r="3" spans="1:12" ht="19.5" customHeight="1" thickBot="1">
      <c r="A3" s="5" t="s">
        <v>24</v>
      </c>
      <c r="B3" s="5"/>
      <c r="C3" s="5"/>
      <c r="D3" s="5"/>
      <c r="E3" s="3"/>
      <c r="F3" s="3"/>
      <c r="G3" s="6"/>
      <c r="H3" s="31"/>
      <c r="I3" s="31"/>
    </row>
    <row r="4" spans="1:12" ht="2.25" hidden="1" customHeight="1" thickBot="1">
      <c r="A4" s="3"/>
      <c r="B4" s="3"/>
      <c r="C4" s="4"/>
      <c r="D4" s="4"/>
      <c r="E4" s="4"/>
      <c r="F4" s="4"/>
      <c r="G4" s="3"/>
    </row>
    <row r="5" spans="1:12" ht="54.75" customHeight="1">
      <c r="A5" s="34" t="s">
        <v>0</v>
      </c>
      <c r="B5" s="35"/>
      <c r="C5" s="36"/>
      <c r="D5" s="7" t="s">
        <v>11</v>
      </c>
      <c r="E5" s="7" t="s">
        <v>14</v>
      </c>
      <c r="F5" s="7" t="s">
        <v>17</v>
      </c>
      <c r="G5" s="7" t="s">
        <v>20</v>
      </c>
      <c r="H5" s="43" t="s">
        <v>1</v>
      </c>
      <c r="I5" s="43" t="s">
        <v>2</v>
      </c>
      <c r="J5" s="43" t="s">
        <v>3</v>
      </c>
      <c r="K5" s="43" t="s">
        <v>7</v>
      </c>
      <c r="L5" s="43" t="s">
        <v>8</v>
      </c>
    </row>
    <row r="6" spans="1:12" ht="15" customHeight="1">
      <c r="A6" s="37"/>
      <c r="B6" s="38"/>
      <c r="C6" s="39"/>
      <c r="D6" s="8" t="s">
        <v>12</v>
      </c>
      <c r="E6" s="8" t="s">
        <v>15</v>
      </c>
      <c r="F6" s="8" t="s">
        <v>18</v>
      </c>
      <c r="G6" s="8" t="s">
        <v>21</v>
      </c>
      <c r="H6" s="44"/>
      <c r="I6" s="44"/>
      <c r="J6" s="44"/>
      <c r="K6" s="44"/>
      <c r="L6" s="44"/>
    </row>
    <row r="7" spans="1:12" ht="15" customHeight="1" thickBot="1">
      <c r="A7" s="40"/>
      <c r="B7" s="41"/>
      <c r="C7" s="42"/>
      <c r="D7" s="9" t="s">
        <v>13</v>
      </c>
      <c r="E7" s="9" t="s">
        <v>16</v>
      </c>
      <c r="F7" s="9" t="s">
        <v>19</v>
      </c>
      <c r="G7" s="9" t="s">
        <v>22</v>
      </c>
      <c r="H7" s="45"/>
      <c r="I7" s="45"/>
      <c r="J7" s="45"/>
      <c r="K7" s="45"/>
      <c r="L7" s="45"/>
    </row>
    <row r="8" spans="1:12" ht="21.75" customHeight="1" thickBot="1">
      <c r="A8" s="47" t="s">
        <v>25</v>
      </c>
      <c r="B8" s="48"/>
      <c r="C8" s="49"/>
      <c r="D8" s="10">
        <v>9560</v>
      </c>
      <c r="E8" s="10">
        <v>547</v>
      </c>
      <c r="F8" s="10">
        <v>1447</v>
      </c>
      <c r="G8" s="10">
        <v>2405</v>
      </c>
      <c r="H8" s="11">
        <f t="shared" ref="H8:H18" si="0">SUM(D8:G8)</f>
        <v>13959</v>
      </c>
      <c r="I8" s="12">
        <f t="shared" ref="I8:I16" si="1">H8/H$18</f>
        <v>0.43557899335351202</v>
      </c>
      <c r="J8" s="13">
        <v>2.7019082627733702</v>
      </c>
      <c r="K8" s="13">
        <f>IF( 66.5618762218216&gt;0,2.70190826277337 + (2.70190826277337 * 66.5618762218216),0)</f>
        <v>182.54599161221148</v>
      </c>
      <c r="L8" s="14">
        <f t="shared" ref="L8:L16" si="2">(J8*H$18)-H8</f>
        <v>72629.054097098197</v>
      </c>
    </row>
    <row r="9" spans="1:12" ht="22.5" customHeight="1" thickBot="1">
      <c r="A9" s="61" t="s">
        <v>26</v>
      </c>
      <c r="B9" s="62"/>
      <c r="C9" s="15" t="s">
        <v>27</v>
      </c>
      <c r="D9" s="16">
        <v>8471</v>
      </c>
      <c r="E9" s="16">
        <v>701</v>
      </c>
      <c r="F9" s="16">
        <v>7970</v>
      </c>
      <c r="G9" s="16">
        <v>2631</v>
      </c>
      <c r="H9" s="16">
        <f t="shared" si="0"/>
        <v>19773</v>
      </c>
      <c r="I9" s="17">
        <f t="shared" si="1"/>
        <v>0.61700003120416891</v>
      </c>
      <c r="J9" s="18">
        <v>0.98753873025418204</v>
      </c>
      <c r="K9" s="18">
        <f>IF( 0.573364701389039&gt;0,0.987538730254182 +(0.987538730254182*24.8605573199971),0)</f>
        <v>25.53830193945543</v>
      </c>
      <c r="L9" s="19">
        <f t="shared" si="2"/>
        <v>11874.653688455772</v>
      </c>
    </row>
    <row r="10" spans="1:12" ht="22.5" customHeight="1" thickBot="1">
      <c r="A10" s="61"/>
      <c r="B10" s="62"/>
      <c r="C10" s="15" t="s">
        <v>28</v>
      </c>
      <c r="D10" s="16">
        <v>7709</v>
      </c>
      <c r="E10" s="16">
        <v>1666</v>
      </c>
      <c r="F10" s="16">
        <v>2563</v>
      </c>
      <c r="G10" s="16">
        <v>201</v>
      </c>
      <c r="H10" s="16">
        <f t="shared" si="0"/>
        <v>12139</v>
      </c>
      <c r="I10" s="17">
        <f t="shared" si="1"/>
        <v>0.37878740599744126</v>
      </c>
      <c r="J10" s="18">
        <v>0.43254301530893102</v>
      </c>
      <c r="K10" s="18">
        <f>IF( 5.5607973530706&gt;0,0.432543015308931 +(0.432543015308931*99.8151595703397),0)</f>
        <v>43.606893109405767</v>
      </c>
      <c r="L10" s="19">
        <f t="shared" si="2"/>
        <v>1722.7060116053126</v>
      </c>
    </row>
    <row r="11" spans="1:12" ht="22.5" customHeight="1" thickBot="1">
      <c r="A11" s="61"/>
      <c r="B11" s="62"/>
      <c r="C11" s="15" t="s">
        <v>29</v>
      </c>
      <c r="D11" s="16">
        <v>2436</v>
      </c>
      <c r="E11" s="16">
        <v>4481</v>
      </c>
      <c r="F11" s="16">
        <v>1797</v>
      </c>
      <c r="G11" s="16">
        <v>4875</v>
      </c>
      <c r="H11" s="16">
        <f t="shared" si="0"/>
        <v>13589</v>
      </c>
      <c r="I11" s="17">
        <f t="shared" si="1"/>
        <v>0.4240334508690361</v>
      </c>
      <c r="J11" s="18">
        <v>0.68458748454441698</v>
      </c>
      <c r="K11" s="18">
        <f>IF( 3.08967869872678&gt;0,0.684587484544417 +(0.684587484544417*81.8578734909454),0)</f>
        <v>56.723463187865839</v>
      </c>
      <c r="L11" s="19">
        <f t="shared" si="2"/>
        <v>8349.975117194932</v>
      </c>
    </row>
    <row r="12" spans="1:12" ht="21.75" customHeight="1" thickBot="1">
      <c r="A12" s="47" t="s">
        <v>30</v>
      </c>
      <c r="B12" s="48"/>
      <c r="C12" s="49"/>
      <c r="D12" s="10">
        <v>8897</v>
      </c>
      <c r="E12" s="10">
        <v>3551</v>
      </c>
      <c r="F12" s="10">
        <v>2624</v>
      </c>
      <c r="G12" s="10">
        <v>3016</v>
      </c>
      <c r="H12" s="11">
        <f t="shared" si="0"/>
        <v>18088</v>
      </c>
      <c r="I12" s="12">
        <f t="shared" si="1"/>
        <v>0.56442100664648798</v>
      </c>
      <c r="J12" s="13">
        <v>4.7751455636579303</v>
      </c>
      <c r="K12" s="13">
        <f>IF( 98.8731202664194&gt;0,4.77514556365793 + (4.77514556365793 * 98.8731202664194),0)</f>
        <v>476.90868716886757</v>
      </c>
      <c r="L12" s="14">
        <f t="shared" si="2"/>
        <v>134941.0898785457</v>
      </c>
    </row>
    <row r="13" spans="1:12" s="3" customFormat="1" ht="22.5" customHeight="1">
      <c r="A13" s="61" t="s">
        <v>31</v>
      </c>
      <c r="B13" s="62"/>
      <c r="C13" s="15" t="s">
        <v>32</v>
      </c>
      <c r="D13" s="16">
        <v>3959</v>
      </c>
      <c r="E13" s="16">
        <v>210</v>
      </c>
      <c r="F13" s="16">
        <v>2250</v>
      </c>
      <c r="G13" s="16">
        <v>6147</v>
      </c>
      <c r="H13" s="16">
        <f t="shared" si="0"/>
        <v>12566</v>
      </c>
      <c r="I13" s="17">
        <f t="shared" si="1"/>
        <v>0.39211158610790403</v>
      </c>
      <c r="J13" s="18">
        <v>0.139055313607238</v>
      </c>
      <c r="K13" s="18">
        <f>IF( 2.91664467329003&gt;0,0.139055313607238 +(0.139055313607238*52.1904811506115),0)</f>
        <v>7.3964190373181626</v>
      </c>
      <c r="L13" s="19">
        <f t="shared" si="2"/>
        <v>-8109.6943648288443</v>
      </c>
    </row>
    <row r="14" spans="1:12" s="3" customFormat="1" ht="21.75" customHeight="1" thickBot="1">
      <c r="A14" s="47" t="s">
        <v>33</v>
      </c>
      <c r="B14" s="48"/>
      <c r="C14" s="49"/>
      <c r="D14" s="10">
        <v>2178</v>
      </c>
      <c r="E14" s="10">
        <v>6977</v>
      </c>
      <c r="F14" s="10">
        <v>6675</v>
      </c>
      <c r="G14" s="10">
        <v>7945</v>
      </c>
      <c r="H14" s="11">
        <f t="shared" si="0"/>
        <v>23775</v>
      </c>
      <c r="I14" s="12">
        <f t="shared" si="1"/>
        <v>0.74187911504977067</v>
      </c>
      <c r="J14" s="13">
        <v>3.15243747697791</v>
      </c>
      <c r="K14" s="13">
        <f>IF( 52.4179467244157&gt;0,3.15243747697791 + (3.15243747697791 * 52.4179467244157),0)</f>
        <v>168.39673719725747</v>
      </c>
      <c r="L14" s="14">
        <f t="shared" si="2"/>
        <v>77251.163824711082</v>
      </c>
    </row>
    <row r="15" spans="1:12" ht="22.5" customHeight="1" thickBot="1">
      <c r="A15" s="61" t="s">
        <v>34</v>
      </c>
      <c r="B15" s="62"/>
      <c r="C15" s="15" t="s">
        <v>35</v>
      </c>
      <c r="D15" s="16">
        <v>907</v>
      </c>
      <c r="E15" s="16">
        <v>5407</v>
      </c>
      <c r="F15" s="16">
        <v>5698</v>
      </c>
      <c r="G15" s="16">
        <v>2727</v>
      </c>
      <c r="H15" s="16">
        <f t="shared" si="0"/>
        <v>14739</v>
      </c>
      <c r="I15" s="17">
        <f t="shared" si="1"/>
        <v>0.45991824507754236</v>
      </c>
      <c r="J15" s="18">
        <v>0.42271175162061703</v>
      </c>
      <c r="K15" s="18">
        <f>IF( 3.16723923346365&gt;0,0.422711751620617 +(0.422711751620617*77.6667813200815),0)</f>
        <v>33.253372926167685</v>
      </c>
      <c r="L15" s="19">
        <f t="shared" si="2"/>
        <v>-1192.3564958140869</v>
      </c>
    </row>
    <row r="16" spans="1:12" ht="22.5" customHeight="1" thickBot="1">
      <c r="A16" s="61"/>
      <c r="B16" s="62"/>
      <c r="C16" s="15" t="s">
        <v>36</v>
      </c>
      <c r="D16" s="16">
        <v>5587</v>
      </c>
      <c r="E16" s="16">
        <v>4520</v>
      </c>
      <c r="F16" s="16">
        <v>9239</v>
      </c>
      <c r="G16" s="16">
        <v>8218</v>
      </c>
      <c r="H16" s="16">
        <f t="shared" si="0"/>
        <v>27564</v>
      </c>
      <c r="I16" s="17">
        <f t="shared" si="1"/>
        <v>0.8601117109245795</v>
      </c>
      <c r="J16" s="18">
        <v>0.36950965382601603</v>
      </c>
      <c r="K16" s="18">
        <f>IF( 0.804663743267145&gt;0,0.369509653826016 +(0.369509653826016*70.4473012455028),0)</f>
        <v>26.400467550028822</v>
      </c>
      <c r="L16" s="19">
        <f t="shared" si="2"/>
        <v>-15722.324123837665</v>
      </c>
    </row>
    <row r="17" spans="1:12" ht="22.5" customHeight="1" thickBot="1">
      <c r="A17" s="47" t="s">
        <v>37</v>
      </c>
      <c r="B17" s="48"/>
      <c r="C17" s="49"/>
      <c r="D17" s="10">
        <v>18457</v>
      </c>
      <c r="E17" s="10">
        <v>4098</v>
      </c>
      <c r="F17" s="10">
        <v>4071</v>
      </c>
      <c r="G17" s="10">
        <v>5421</v>
      </c>
      <c r="H17" s="11">
        <f t="shared" si="0"/>
        <v>32047</v>
      </c>
      <c r="I17" s="12"/>
      <c r="J17" s="13"/>
      <c r="K17" s="13">
        <f>IF( 63.8892579655579&gt;0,3.73759844980091 + 3.73759844980091 * 80.2326099389385,0)</f>
        <v>303.6148769810585</v>
      </c>
      <c r="L17" s="14"/>
    </row>
    <row r="18" spans="1:12" s="3" customFormat="1" ht="20.100000000000001" customHeight="1" thickBot="1">
      <c r="A18" s="50" t="s">
        <v>4</v>
      </c>
      <c r="B18" s="51"/>
      <c r="C18" s="52"/>
      <c r="D18" s="20">
        <f>SUM(D17)</f>
        <v>18457</v>
      </c>
      <c r="E18" s="20">
        <f>SUM(E17)</f>
        <v>4098</v>
      </c>
      <c r="F18" s="20">
        <f>SUM(F17)</f>
        <v>4071</v>
      </c>
      <c r="G18" s="20">
        <f>SUM(G17)</f>
        <v>5421</v>
      </c>
      <c r="H18" s="21">
        <f t="shared" si="0"/>
        <v>32047</v>
      </c>
      <c r="I18" s="22">
        <f>SUM(I8:I16)</f>
        <v>4.8738415452304427</v>
      </c>
      <c r="J18" s="23"/>
      <c r="K18" s="23"/>
      <c r="L18" s="24"/>
    </row>
    <row r="19" spans="1:12" ht="20.100000000000001" customHeight="1" thickBot="1">
      <c r="A19" s="56" t="s">
        <v>5</v>
      </c>
      <c r="B19" s="57"/>
      <c r="C19" s="58"/>
      <c r="D19" s="25">
        <f>D18/H18</f>
        <v>0.57593534496208698</v>
      </c>
      <c r="E19" s="25">
        <f>E18/H18</f>
        <v>0.12787468405779012</v>
      </c>
      <c r="F19" s="25">
        <f>F18/H18</f>
        <v>0.12703217149811213</v>
      </c>
      <c r="G19" s="25">
        <f>G18/H18</f>
        <v>0.16915779948201079</v>
      </c>
      <c r="H19" s="26"/>
      <c r="I19" s="25"/>
      <c r="J19" s="25"/>
      <c r="K19" s="25"/>
      <c r="L19" s="25"/>
    </row>
    <row r="20" spans="1:12" ht="11.25" customHeight="1" thickBot="1">
      <c r="A20" s="59"/>
      <c r="B20" s="59"/>
      <c r="C20" s="59"/>
      <c r="D20" s="59"/>
      <c r="E20" s="59"/>
      <c r="F20" s="59"/>
      <c r="G20" s="59"/>
    </row>
    <row r="21" spans="1:12" ht="11.25" customHeight="1" thickBot="1">
      <c r="A21" s="60"/>
      <c r="B21" s="60"/>
      <c r="C21" s="60"/>
      <c r="D21" s="60"/>
      <c r="E21" s="60"/>
      <c r="F21" s="60"/>
      <c r="G21" s="60"/>
    </row>
    <row r="22" spans="1:12" ht="20.100000000000001" customHeight="1" thickBot="1">
      <c r="A22" s="53" t="s">
        <v>10</v>
      </c>
      <c r="B22" s="54"/>
      <c r="C22" s="55"/>
      <c r="D22" s="27">
        <v>8991</v>
      </c>
      <c r="E22" s="27">
        <v>3031</v>
      </c>
      <c r="F22" s="27">
        <v>5004</v>
      </c>
      <c r="G22" s="27">
        <v>1982</v>
      </c>
      <c r="H22" s="28">
        <f>SUM(D22:G22)</f>
        <v>19008</v>
      </c>
      <c r="I22" s="29"/>
      <c r="J22" s="30"/>
      <c r="K22" s="30"/>
      <c r="L22" s="30"/>
    </row>
    <row r="23" spans="1:12" ht="20.100000000000001" customHeight="1" thickBot="1">
      <c r="A23" s="53" t="s">
        <v>6</v>
      </c>
      <c r="B23" s="54"/>
      <c r="C23" s="55"/>
      <c r="D23" s="27">
        <v>1172</v>
      </c>
      <c r="E23" s="27">
        <v>8274</v>
      </c>
      <c r="F23" s="27">
        <v>2042</v>
      </c>
      <c r="G23" s="27">
        <v>7189</v>
      </c>
      <c r="H23" s="28">
        <f>SUM(D23:G23)</f>
        <v>18677</v>
      </c>
      <c r="I23" s="29"/>
      <c r="J23" s="30"/>
      <c r="K23" s="30"/>
      <c r="L23" s="30"/>
    </row>
    <row r="24" spans="1:12" ht="20.100000000000001" customHeight="1" thickBot="1">
      <c r="A24" s="53" t="s">
        <v>9</v>
      </c>
      <c r="B24" s="54"/>
      <c r="C24" s="55"/>
      <c r="D24" s="27">
        <v>6722</v>
      </c>
      <c r="E24" s="27">
        <v>9605</v>
      </c>
      <c r="F24" s="27">
        <v>8545</v>
      </c>
      <c r="G24" s="27">
        <v>3385</v>
      </c>
      <c r="H24" s="28">
        <f>SUM(D24:G24)</f>
        <v>28257</v>
      </c>
      <c r="I24" s="29"/>
      <c r="J24" s="30"/>
      <c r="K24" s="30"/>
      <c r="L24" s="30"/>
    </row>
  </sheetData>
  <mergeCells count="22">
    <mergeCell ref="A17:C17"/>
    <mergeCell ref="A20:G21"/>
    <mergeCell ref="A9:B11"/>
    <mergeCell ref="A12:C12"/>
    <mergeCell ref="A13:B13"/>
    <mergeCell ref="A14:C14"/>
    <mergeCell ref="A15:B16"/>
    <mergeCell ref="A18:C18"/>
    <mergeCell ref="A22:C22"/>
    <mergeCell ref="A23:C23"/>
    <mergeCell ref="A24:C24"/>
    <mergeCell ref="A19:C19"/>
    <mergeCell ref="J5:J7"/>
    <mergeCell ref="K5:K7"/>
    <mergeCell ref="L5:L7"/>
    <mergeCell ref="A1:C1"/>
    <mergeCell ref="A8:C8"/>
    <mergeCell ref="H3:I3"/>
    <mergeCell ref="E1:I1"/>
    <mergeCell ref="A5:C7"/>
    <mergeCell ref="H5:H7"/>
    <mergeCell ref="I5:I7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Report</vt:lpstr>
      <vt:lpstr>Groups</vt:lpstr>
      <vt:lpstr>Items</vt:lpstr>
      <vt:lpstr>Range_449135461afd41d6931c7ec80010b179</vt:lpstr>
      <vt:lpstr>Range_4a832cbd8cc04f788ad66e7821234330</vt:lpstr>
      <vt:lpstr>Range_51bd64d83da141d4bef829e52abbd4fe</vt:lpstr>
      <vt:lpstr>Range_7ae0d27d584c4e478c694d30bd0c3e1a</vt:lpstr>
      <vt:lpstr>Range_9fb2a53253ac4727b036349b7ad71e7e</vt:lpstr>
      <vt:lpstr>Range_aa35e19bfa8c4f0097f8cbe65ebdd2f0</vt:lpstr>
      <vt:lpstr>Range_ee16c5028aba4cbc93e114de2b210108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2017-07-29T17:15:12Z</dcterms:modified>
</cp:coreProperties>
</file>