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Python/Thesis/Data/"/>
    </mc:Choice>
  </mc:AlternateContent>
  <xr:revisionPtr revIDLastSave="4" documentId="8_{FB721DAF-6AFF-4422-9882-6A8FC785CE08}" xr6:coauthVersionLast="47" xr6:coauthVersionMax="47" xr10:uidLastSave="{57F2506D-75D3-4DDE-B14A-13B1847C77C1}"/>
  <bookViews>
    <workbookView xWindow="-108" yWindow="-108" windowWidth="23256" windowHeight="12456" xr2:uid="{162049FC-93FA-46C8-AA36-7B98EE1E51C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K2" i="1"/>
  <c r="M2" i="1"/>
  <c r="C3" i="1"/>
  <c r="E3" i="1"/>
  <c r="F3" i="1"/>
  <c r="G3" i="1"/>
  <c r="K3" i="1"/>
  <c r="M3" i="1"/>
  <c r="C4" i="1"/>
  <c r="E4" i="1"/>
  <c r="F4" i="1"/>
  <c r="G4" i="1"/>
  <c r="K4" i="1"/>
  <c r="M4" i="1"/>
  <c r="C5" i="1"/>
  <c r="E5" i="1"/>
  <c r="F5" i="1"/>
  <c r="G5" i="1"/>
  <c r="K5" i="1"/>
  <c r="M5" i="1"/>
  <c r="C6" i="1"/>
  <c r="E6" i="1"/>
  <c r="F6" i="1"/>
  <c r="G6" i="1"/>
  <c r="K6" i="1"/>
  <c r="M6" i="1"/>
  <c r="C7" i="1"/>
  <c r="E7" i="1"/>
  <c r="F7" i="1"/>
  <c r="G7" i="1"/>
  <c r="K7" i="1"/>
  <c r="M7" i="1"/>
  <c r="C8" i="1"/>
  <c r="E8" i="1"/>
  <c r="F8" i="1"/>
  <c r="G8" i="1"/>
  <c r="K8" i="1"/>
  <c r="M8" i="1"/>
  <c r="C9" i="1"/>
  <c r="E9" i="1"/>
  <c r="F9" i="1"/>
  <c r="G9" i="1"/>
  <c r="K9" i="1"/>
  <c r="M9" i="1"/>
  <c r="C10" i="1"/>
  <c r="E10" i="1"/>
  <c r="F10" i="1"/>
  <c r="G10" i="1"/>
  <c r="K10" i="1"/>
  <c r="M10" i="1"/>
  <c r="C11" i="1"/>
  <c r="E11" i="1"/>
  <c r="F11" i="1"/>
  <c r="G11" i="1"/>
  <c r="K11" i="1"/>
  <c r="M11" i="1"/>
  <c r="C12" i="1"/>
  <c r="E12" i="1"/>
  <c r="F12" i="1"/>
  <c r="G12" i="1"/>
  <c r="K12" i="1"/>
  <c r="M12" i="1"/>
  <c r="C13" i="1"/>
  <c r="E13" i="1"/>
  <c r="F13" i="1"/>
  <c r="G13" i="1"/>
  <c r="K13" i="1"/>
  <c r="M13" i="1"/>
  <c r="C14" i="1"/>
  <c r="E14" i="1"/>
  <c r="F14" i="1"/>
  <c r="G14" i="1"/>
  <c r="K14" i="1"/>
  <c r="M14" i="1"/>
  <c r="C15" i="1"/>
  <c r="E15" i="1"/>
  <c r="F15" i="1"/>
  <c r="G15" i="1"/>
  <c r="K15" i="1"/>
  <c r="M15" i="1"/>
  <c r="C16" i="1"/>
  <c r="E16" i="1"/>
  <c r="F16" i="1"/>
  <c r="G16" i="1"/>
  <c r="K16" i="1"/>
  <c r="M16" i="1"/>
  <c r="C17" i="1"/>
  <c r="E17" i="1"/>
  <c r="F17" i="1"/>
  <c r="G17" i="1"/>
  <c r="K17" i="1"/>
  <c r="M17" i="1"/>
  <c r="C18" i="1"/>
  <c r="E18" i="1"/>
  <c r="F18" i="1"/>
  <c r="G18" i="1"/>
  <c r="K18" i="1"/>
  <c r="M18" i="1"/>
  <c r="C19" i="1"/>
  <c r="E19" i="1"/>
  <c r="F19" i="1"/>
  <c r="G19" i="1"/>
  <c r="K19" i="1"/>
  <c r="M19" i="1"/>
  <c r="C20" i="1"/>
  <c r="E20" i="1"/>
  <c r="F20" i="1"/>
  <c r="G20" i="1"/>
  <c r="K20" i="1"/>
  <c r="M20" i="1"/>
  <c r="C21" i="1"/>
  <c r="E21" i="1"/>
  <c r="F21" i="1"/>
  <c r="G21" i="1"/>
  <c r="K21" i="1"/>
  <c r="M21" i="1"/>
  <c r="C22" i="1"/>
  <c r="E22" i="1"/>
  <c r="F22" i="1"/>
  <c r="G22" i="1"/>
  <c r="K22" i="1"/>
  <c r="M22" i="1"/>
  <c r="C23" i="1"/>
  <c r="E23" i="1"/>
  <c r="F23" i="1"/>
  <c r="G23" i="1"/>
  <c r="K23" i="1"/>
  <c r="M23" i="1"/>
  <c r="C24" i="1"/>
  <c r="E24" i="1"/>
  <c r="F24" i="1"/>
  <c r="G24" i="1"/>
  <c r="K24" i="1"/>
  <c r="M24" i="1"/>
  <c r="C25" i="1"/>
  <c r="E25" i="1"/>
  <c r="F25" i="1"/>
  <c r="G25" i="1"/>
  <c r="K25" i="1"/>
  <c r="M25" i="1"/>
  <c r="C26" i="1"/>
  <c r="E26" i="1"/>
  <c r="F26" i="1"/>
  <c r="G26" i="1"/>
  <c r="K26" i="1"/>
  <c r="M26" i="1"/>
  <c r="C27" i="1"/>
  <c r="E27" i="1"/>
  <c r="F27" i="1"/>
  <c r="G27" i="1"/>
  <c r="K27" i="1"/>
  <c r="M27" i="1"/>
  <c r="C28" i="1"/>
  <c r="E28" i="1"/>
  <c r="F28" i="1"/>
  <c r="G28" i="1"/>
  <c r="K28" i="1"/>
  <c r="M28" i="1"/>
  <c r="C29" i="1"/>
  <c r="E29" i="1"/>
  <c r="F29" i="1"/>
  <c r="G29" i="1"/>
  <c r="K29" i="1"/>
  <c r="M29" i="1"/>
  <c r="C30" i="1"/>
  <c r="E30" i="1"/>
  <c r="F30" i="1"/>
  <c r="G30" i="1"/>
  <c r="K30" i="1"/>
  <c r="M30" i="1"/>
  <c r="C31" i="1"/>
  <c r="E31" i="1"/>
  <c r="F31" i="1"/>
  <c r="G31" i="1"/>
  <c r="K31" i="1"/>
  <c r="M31" i="1"/>
  <c r="C32" i="1"/>
  <c r="E32" i="1"/>
  <c r="F32" i="1"/>
  <c r="G32" i="1"/>
  <c r="K32" i="1"/>
  <c r="M32" i="1"/>
  <c r="C33" i="1"/>
  <c r="E33" i="1"/>
  <c r="F33" i="1"/>
  <c r="G33" i="1"/>
  <c r="K33" i="1"/>
  <c r="M33" i="1"/>
  <c r="C34" i="1"/>
  <c r="E34" i="1"/>
  <c r="F34" i="1"/>
  <c r="G34" i="1"/>
  <c r="K34" i="1"/>
  <c r="M34" i="1"/>
  <c r="C35" i="1"/>
  <c r="E35" i="1"/>
  <c r="F35" i="1"/>
  <c r="G35" i="1"/>
  <c r="K35" i="1"/>
  <c r="M35" i="1"/>
  <c r="C36" i="1"/>
  <c r="E36" i="1"/>
  <c r="F36" i="1"/>
  <c r="G36" i="1"/>
  <c r="K36" i="1"/>
  <c r="M36" i="1"/>
  <c r="C37" i="1"/>
  <c r="E37" i="1"/>
  <c r="F37" i="1"/>
  <c r="G37" i="1"/>
  <c r="K37" i="1"/>
  <c r="M37" i="1"/>
  <c r="C38" i="1"/>
  <c r="E38" i="1"/>
  <c r="F38" i="1"/>
  <c r="G38" i="1"/>
  <c r="K38" i="1"/>
  <c r="M38" i="1"/>
  <c r="C39" i="1"/>
  <c r="E39" i="1"/>
  <c r="F39" i="1"/>
  <c r="G39" i="1"/>
  <c r="K39" i="1"/>
  <c r="M39" i="1"/>
  <c r="C40" i="1"/>
  <c r="E40" i="1"/>
  <c r="F40" i="1"/>
  <c r="G40" i="1"/>
  <c r="K40" i="1"/>
  <c r="M40" i="1"/>
  <c r="C41" i="1"/>
  <c r="E41" i="1"/>
  <c r="F41" i="1"/>
  <c r="G41" i="1"/>
  <c r="K41" i="1"/>
  <c r="M41" i="1"/>
  <c r="C42" i="1"/>
  <c r="E42" i="1"/>
  <c r="F42" i="1"/>
  <c r="G42" i="1"/>
  <c r="K42" i="1"/>
  <c r="M42" i="1"/>
  <c r="C43" i="1"/>
  <c r="E43" i="1"/>
  <c r="F43" i="1"/>
  <c r="G43" i="1"/>
  <c r="K43" i="1"/>
  <c r="M43" i="1"/>
  <c r="C44" i="1"/>
  <c r="E44" i="1"/>
  <c r="F44" i="1"/>
  <c r="G44" i="1"/>
  <c r="K44" i="1"/>
  <c r="M44" i="1"/>
  <c r="C45" i="1"/>
  <c r="E45" i="1"/>
  <c r="F45" i="1"/>
  <c r="G45" i="1"/>
  <c r="K45" i="1"/>
  <c r="M45" i="1"/>
  <c r="C46" i="1"/>
  <c r="E46" i="1"/>
  <c r="F46" i="1"/>
  <c r="G46" i="1"/>
  <c r="K46" i="1"/>
  <c r="M46" i="1"/>
  <c r="C47" i="1"/>
  <c r="E47" i="1"/>
  <c r="F47" i="1"/>
  <c r="G47" i="1"/>
  <c r="K47" i="1"/>
  <c r="M47" i="1"/>
  <c r="C48" i="1"/>
  <c r="E48" i="1"/>
  <c r="F48" i="1"/>
  <c r="G48" i="1"/>
  <c r="K48" i="1"/>
  <c r="M48" i="1"/>
  <c r="C49" i="1"/>
  <c r="E49" i="1"/>
  <c r="F49" i="1"/>
  <c r="G49" i="1"/>
  <c r="K49" i="1"/>
  <c r="M49" i="1"/>
  <c r="C50" i="1"/>
  <c r="E50" i="1"/>
  <c r="F50" i="1"/>
  <c r="G50" i="1"/>
  <c r="K50" i="1"/>
  <c r="M50" i="1"/>
  <c r="C51" i="1"/>
  <c r="E51" i="1"/>
  <c r="F51" i="1"/>
  <c r="G51" i="1"/>
  <c r="K51" i="1"/>
  <c r="M51" i="1"/>
  <c r="C52" i="1"/>
  <c r="E52" i="1"/>
  <c r="F52" i="1"/>
  <c r="G52" i="1"/>
  <c r="K52" i="1"/>
  <c r="M52" i="1"/>
  <c r="C53" i="1"/>
  <c r="E53" i="1"/>
  <c r="F53" i="1"/>
  <c r="G53" i="1"/>
  <c r="K53" i="1"/>
  <c r="M53" i="1"/>
  <c r="C54" i="1"/>
  <c r="E54" i="1"/>
  <c r="F54" i="1"/>
  <c r="G54" i="1"/>
  <c r="K54" i="1"/>
  <c r="M54" i="1"/>
  <c r="C55" i="1"/>
  <c r="E55" i="1"/>
  <c r="F55" i="1"/>
  <c r="G55" i="1"/>
  <c r="K55" i="1"/>
  <c r="M55" i="1"/>
  <c r="C56" i="1"/>
  <c r="E56" i="1"/>
  <c r="F56" i="1"/>
  <c r="G56" i="1"/>
  <c r="K56" i="1"/>
  <c r="M56" i="1"/>
  <c r="C57" i="1"/>
  <c r="E57" i="1"/>
  <c r="F57" i="1"/>
  <c r="G57" i="1"/>
  <c r="K57" i="1"/>
  <c r="M57" i="1"/>
  <c r="C58" i="1"/>
  <c r="E58" i="1"/>
  <c r="F58" i="1"/>
  <c r="G58" i="1"/>
  <c r="K58" i="1"/>
  <c r="M58" i="1"/>
  <c r="C59" i="1"/>
  <c r="E59" i="1"/>
  <c r="F59" i="1"/>
  <c r="G59" i="1"/>
  <c r="K59" i="1"/>
  <c r="M59" i="1"/>
  <c r="C60" i="1"/>
  <c r="E60" i="1"/>
  <c r="F60" i="1"/>
  <c r="G60" i="1"/>
  <c r="K60" i="1"/>
  <c r="M60" i="1"/>
  <c r="C61" i="1"/>
  <c r="E61" i="1"/>
  <c r="F61" i="1"/>
  <c r="G61" i="1"/>
  <c r="K61" i="1"/>
  <c r="M61" i="1"/>
  <c r="C62" i="1"/>
  <c r="E62" i="1"/>
  <c r="F62" i="1"/>
  <c r="G62" i="1"/>
  <c r="K62" i="1"/>
  <c r="M62" i="1"/>
  <c r="C63" i="1"/>
  <c r="E63" i="1"/>
  <c r="F63" i="1"/>
  <c r="G63" i="1"/>
  <c r="K63" i="1"/>
  <c r="M63" i="1"/>
  <c r="C64" i="1"/>
  <c r="E64" i="1"/>
  <c r="F64" i="1"/>
  <c r="G64" i="1"/>
  <c r="K64" i="1"/>
  <c r="M64" i="1"/>
  <c r="C65" i="1"/>
  <c r="E65" i="1"/>
  <c r="F65" i="1"/>
  <c r="G65" i="1"/>
  <c r="K65" i="1"/>
  <c r="M65" i="1"/>
  <c r="C66" i="1"/>
  <c r="E66" i="1"/>
  <c r="F66" i="1"/>
  <c r="G66" i="1"/>
  <c r="K66" i="1"/>
  <c r="M66" i="1"/>
  <c r="C67" i="1"/>
  <c r="E67" i="1"/>
  <c r="F67" i="1"/>
  <c r="G67" i="1"/>
  <c r="K67" i="1"/>
  <c r="M67" i="1"/>
  <c r="C68" i="1"/>
  <c r="E68" i="1"/>
  <c r="F68" i="1"/>
  <c r="G68" i="1"/>
  <c r="K68" i="1"/>
  <c r="M68" i="1"/>
  <c r="C69" i="1"/>
  <c r="E69" i="1"/>
  <c r="F69" i="1"/>
  <c r="G69" i="1"/>
  <c r="K69" i="1"/>
  <c r="M69" i="1"/>
  <c r="C70" i="1"/>
  <c r="E70" i="1"/>
  <c r="F70" i="1"/>
  <c r="G70" i="1"/>
  <c r="K70" i="1"/>
  <c r="M70" i="1"/>
  <c r="C71" i="1"/>
  <c r="E71" i="1"/>
  <c r="F71" i="1"/>
  <c r="G71" i="1"/>
  <c r="K71" i="1"/>
  <c r="M71" i="1"/>
  <c r="C72" i="1"/>
  <c r="E72" i="1"/>
  <c r="F72" i="1"/>
  <c r="G72" i="1"/>
  <c r="K72" i="1"/>
  <c r="M72" i="1"/>
  <c r="C73" i="1"/>
  <c r="E73" i="1"/>
  <c r="F73" i="1"/>
  <c r="G73" i="1"/>
  <c r="K73" i="1"/>
  <c r="M73" i="1"/>
  <c r="C74" i="1"/>
  <c r="E74" i="1"/>
  <c r="F74" i="1"/>
  <c r="G74" i="1"/>
  <c r="K74" i="1"/>
  <c r="M74" i="1"/>
  <c r="C75" i="1"/>
  <c r="E75" i="1"/>
  <c r="F75" i="1"/>
  <c r="G75" i="1"/>
  <c r="K75" i="1"/>
  <c r="M75" i="1"/>
  <c r="C76" i="1"/>
  <c r="E76" i="1"/>
  <c r="F76" i="1"/>
  <c r="G76" i="1"/>
  <c r="K76" i="1"/>
  <c r="M76" i="1"/>
  <c r="C77" i="1"/>
  <c r="E77" i="1"/>
  <c r="F77" i="1"/>
  <c r="G77" i="1"/>
  <c r="K77" i="1"/>
  <c r="M77" i="1"/>
  <c r="C78" i="1"/>
  <c r="E78" i="1"/>
  <c r="F78" i="1"/>
  <c r="G78" i="1"/>
  <c r="K78" i="1"/>
  <c r="M78" i="1"/>
  <c r="C79" i="1"/>
  <c r="E79" i="1"/>
  <c r="F79" i="1"/>
  <c r="G79" i="1"/>
  <c r="K79" i="1"/>
  <c r="M79" i="1"/>
  <c r="C80" i="1"/>
  <c r="E80" i="1"/>
  <c r="F80" i="1"/>
  <c r="G80" i="1"/>
  <c r="K80" i="1"/>
  <c r="M80" i="1"/>
  <c r="C81" i="1"/>
  <c r="E81" i="1"/>
  <c r="F81" i="1"/>
  <c r="G81" i="1"/>
  <c r="K81" i="1"/>
  <c r="M81" i="1"/>
  <c r="C82" i="1"/>
  <c r="E82" i="1"/>
  <c r="F82" i="1"/>
  <c r="G82" i="1"/>
  <c r="K82" i="1"/>
  <c r="M82" i="1"/>
  <c r="C83" i="1"/>
  <c r="E83" i="1"/>
  <c r="F83" i="1"/>
  <c r="G83" i="1"/>
  <c r="K83" i="1"/>
  <c r="M83" i="1"/>
  <c r="C84" i="1"/>
  <c r="E84" i="1"/>
  <c r="F84" i="1"/>
  <c r="G84" i="1"/>
  <c r="K84" i="1"/>
  <c r="M84" i="1"/>
  <c r="C85" i="1"/>
  <c r="E85" i="1"/>
  <c r="F85" i="1"/>
  <c r="G85" i="1"/>
  <c r="K85" i="1"/>
  <c r="M85" i="1"/>
  <c r="C86" i="1"/>
  <c r="E86" i="1"/>
  <c r="F86" i="1"/>
  <c r="G86" i="1"/>
  <c r="K86" i="1"/>
  <c r="M86" i="1"/>
  <c r="C87" i="1"/>
  <c r="E87" i="1"/>
  <c r="F87" i="1"/>
  <c r="G87" i="1"/>
  <c r="K87" i="1"/>
  <c r="M87" i="1"/>
  <c r="C88" i="1"/>
  <c r="E88" i="1"/>
  <c r="F88" i="1"/>
  <c r="G88" i="1"/>
  <c r="K88" i="1"/>
  <c r="M88" i="1"/>
  <c r="C89" i="1"/>
  <c r="E89" i="1"/>
  <c r="F89" i="1"/>
  <c r="G89" i="1"/>
  <c r="K89" i="1"/>
  <c r="M89" i="1"/>
  <c r="C90" i="1"/>
  <c r="E90" i="1"/>
  <c r="F90" i="1"/>
  <c r="G90" i="1"/>
  <c r="K90" i="1"/>
  <c r="M90" i="1"/>
  <c r="C91" i="1"/>
  <c r="E91" i="1"/>
  <c r="F91" i="1"/>
  <c r="G91" i="1"/>
  <c r="K91" i="1"/>
  <c r="M91" i="1"/>
  <c r="C92" i="1"/>
  <c r="E92" i="1"/>
  <c r="F92" i="1"/>
  <c r="G92" i="1"/>
  <c r="K92" i="1"/>
  <c r="M92" i="1"/>
  <c r="C93" i="1"/>
  <c r="E93" i="1"/>
  <c r="F93" i="1"/>
  <c r="G93" i="1"/>
  <c r="K93" i="1"/>
  <c r="M93" i="1"/>
  <c r="C94" i="1"/>
  <c r="E94" i="1"/>
  <c r="F94" i="1"/>
  <c r="G94" i="1"/>
  <c r="K94" i="1"/>
  <c r="M94" i="1"/>
  <c r="C95" i="1"/>
  <c r="E95" i="1"/>
  <c r="F95" i="1"/>
  <c r="G95" i="1"/>
  <c r="K95" i="1"/>
  <c r="M95" i="1"/>
  <c r="C96" i="1"/>
  <c r="E96" i="1"/>
  <c r="F96" i="1"/>
  <c r="G96" i="1"/>
  <c r="K96" i="1"/>
  <c r="M96" i="1"/>
  <c r="C97" i="1"/>
  <c r="E97" i="1"/>
  <c r="F97" i="1"/>
  <c r="G97" i="1"/>
  <c r="K97" i="1"/>
  <c r="M97" i="1"/>
  <c r="C98" i="1"/>
  <c r="E98" i="1"/>
  <c r="F98" i="1"/>
  <c r="G98" i="1"/>
  <c r="K98" i="1"/>
  <c r="M98" i="1"/>
  <c r="C99" i="1"/>
  <c r="E99" i="1"/>
  <c r="F99" i="1"/>
  <c r="G99" i="1"/>
  <c r="K99" i="1"/>
  <c r="M99" i="1"/>
  <c r="C100" i="1"/>
  <c r="E100" i="1"/>
  <c r="F100" i="1"/>
  <c r="G100" i="1"/>
  <c r="K100" i="1"/>
  <c r="M100" i="1"/>
  <c r="C101" i="1"/>
  <c r="F101" i="1"/>
  <c r="G101" i="1"/>
  <c r="H140" i="1"/>
  <c r="G102" i="1" l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M140" i="1" l="1"/>
  <c r="K140" i="1"/>
  <c r="F140" i="1"/>
  <c r="E140" i="1"/>
  <c r="C140" i="1"/>
  <c r="M139" i="1"/>
  <c r="K139" i="1"/>
  <c r="F139" i="1"/>
  <c r="C139" i="1"/>
  <c r="M138" i="1"/>
  <c r="K138" i="1"/>
  <c r="F138" i="1"/>
  <c r="E138" i="1"/>
  <c r="C138" i="1"/>
  <c r="M137" i="1"/>
  <c r="K137" i="1"/>
  <c r="F137" i="1"/>
  <c r="E137" i="1"/>
  <c r="C137" i="1"/>
  <c r="M136" i="1"/>
  <c r="K136" i="1"/>
  <c r="F136" i="1"/>
  <c r="E136" i="1"/>
  <c r="C136" i="1"/>
  <c r="M135" i="1"/>
  <c r="K135" i="1"/>
  <c r="F135" i="1"/>
  <c r="E135" i="1"/>
  <c r="C135" i="1"/>
  <c r="M134" i="1"/>
  <c r="K134" i="1"/>
  <c r="F134" i="1"/>
  <c r="E134" i="1"/>
  <c r="C134" i="1"/>
  <c r="M133" i="1"/>
  <c r="K133" i="1"/>
  <c r="F133" i="1"/>
  <c r="E133" i="1"/>
  <c r="C133" i="1"/>
  <c r="M132" i="1"/>
  <c r="K132" i="1"/>
  <c r="F132" i="1"/>
  <c r="E132" i="1"/>
  <c r="C132" i="1"/>
  <c r="M131" i="1"/>
  <c r="K131" i="1"/>
  <c r="F131" i="1"/>
  <c r="E131" i="1"/>
  <c r="C131" i="1"/>
  <c r="M130" i="1"/>
  <c r="K130" i="1"/>
  <c r="F130" i="1"/>
  <c r="E130" i="1"/>
  <c r="C130" i="1"/>
  <c r="M129" i="1"/>
  <c r="K129" i="1"/>
  <c r="F129" i="1"/>
  <c r="E129" i="1"/>
  <c r="C129" i="1"/>
  <c r="M128" i="1"/>
  <c r="K128" i="1"/>
  <c r="F128" i="1"/>
  <c r="E128" i="1"/>
  <c r="C128" i="1"/>
  <c r="M127" i="1"/>
  <c r="K127" i="1"/>
  <c r="F127" i="1"/>
  <c r="E127" i="1"/>
  <c r="C127" i="1"/>
  <c r="M126" i="1"/>
  <c r="K126" i="1"/>
  <c r="F126" i="1"/>
  <c r="E126" i="1"/>
  <c r="C126" i="1"/>
  <c r="M125" i="1"/>
  <c r="K125" i="1"/>
  <c r="F125" i="1"/>
  <c r="E125" i="1"/>
  <c r="C125" i="1"/>
  <c r="M124" i="1"/>
  <c r="K124" i="1"/>
  <c r="F124" i="1"/>
  <c r="E124" i="1"/>
  <c r="C124" i="1"/>
  <c r="M123" i="1"/>
  <c r="K123" i="1"/>
  <c r="F123" i="1"/>
  <c r="E123" i="1"/>
  <c r="C123" i="1"/>
  <c r="M122" i="1"/>
  <c r="K122" i="1"/>
  <c r="F122" i="1"/>
  <c r="E122" i="1"/>
  <c r="C122" i="1"/>
  <c r="M121" i="1"/>
  <c r="K121" i="1"/>
  <c r="F121" i="1"/>
  <c r="E121" i="1"/>
  <c r="C121" i="1"/>
  <c r="M120" i="1"/>
  <c r="K120" i="1"/>
  <c r="F120" i="1"/>
  <c r="E120" i="1"/>
  <c r="C120" i="1"/>
  <c r="M119" i="1"/>
  <c r="K119" i="1"/>
  <c r="F119" i="1"/>
  <c r="E119" i="1"/>
  <c r="C119" i="1"/>
  <c r="M118" i="1"/>
  <c r="K118" i="1"/>
  <c r="F118" i="1"/>
  <c r="E118" i="1"/>
  <c r="C118" i="1"/>
  <c r="M117" i="1"/>
  <c r="K117" i="1"/>
  <c r="F117" i="1"/>
  <c r="E117" i="1"/>
  <c r="C117" i="1"/>
  <c r="M116" i="1"/>
  <c r="K116" i="1"/>
  <c r="F116" i="1"/>
  <c r="E116" i="1"/>
  <c r="C116" i="1"/>
  <c r="M115" i="1"/>
  <c r="K115" i="1"/>
  <c r="F115" i="1"/>
  <c r="E115" i="1"/>
  <c r="C115" i="1"/>
  <c r="M114" i="1"/>
  <c r="K114" i="1"/>
  <c r="F114" i="1"/>
  <c r="E114" i="1"/>
  <c r="C114" i="1"/>
  <c r="M113" i="1"/>
  <c r="K113" i="1"/>
  <c r="F113" i="1"/>
  <c r="E113" i="1"/>
  <c r="C113" i="1"/>
  <c r="M112" i="1"/>
  <c r="K112" i="1"/>
  <c r="F112" i="1"/>
  <c r="E112" i="1"/>
  <c r="C112" i="1"/>
  <c r="M111" i="1"/>
  <c r="K111" i="1"/>
  <c r="F111" i="1"/>
  <c r="E111" i="1"/>
  <c r="C111" i="1"/>
  <c r="M110" i="1"/>
  <c r="K110" i="1"/>
  <c r="F110" i="1"/>
  <c r="E110" i="1"/>
  <c r="C110" i="1"/>
  <c r="M109" i="1"/>
  <c r="K109" i="1"/>
  <c r="F109" i="1"/>
  <c r="E109" i="1"/>
  <c r="C109" i="1"/>
  <c r="M108" i="1"/>
  <c r="K108" i="1"/>
  <c r="F108" i="1"/>
  <c r="E108" i="1"/>
  <c r="C108" i="1"/>
  <c r="M107" i="1"/>
  <c r="K107" i="1"/>
  <c r="F107" i="1"/>
  <c r="E107" i="1"/>
  <c r="C107" i="1"/>
  <c r="M106" i="1"/>
  <c r="K106" i="1"/>
  <c r="F106" i="1"/>
  <c r="E106" i="1"/>
  <c r="C106" i="1"/>
  <c r="M105" i="1"/>
  <c r="K105" i="1"/>
  <c r="F105" i="1"/>
  <c r="E105" i="1"/>
  <c r="C105" i="1"/>
  <c r="M104" i="1"/>
  <c r="K104" i="1"/>
  <c r="F104" i="1"/>
  <c r="E104" i="1"/>
  <c r="C104" i="1"/>
  <c r="M103" i="1"/>
  <c r="K103" i="1"/>
  <c r="F103" i="1"/>
  <c r="E103" i="1"/>
  <c r="C103" i="1"/>
  <c r="M102" i="1"/>
  <c r="K102" i="1"/>
  <c r="F102" i="1"/>
  <c r="E102" i="1"/>
  <c r="C102" i="1"/>
  <c r="M101" i="1"/>
  <c r="K101" i="1"/>
  <c r="E101" i="1"/>
  <c r="E139" i="1" l="1"/>
  <c r="I140" i="1" l="1"/>
  <c r="H139" i="1"/>
  <c r="I139" i="1" l="1"/>
  <c r="H138" i="1"/>
  <c r="I138" i="1" l="1"/>
  <c r="H137" i="1"/>
  <c r="I137" i="1" l="1"/>
  <c r="H136" i="1"/>
  <c r="I136" i="1" l="1"/>
  <c r="H135" i="1"/>
  <c r="I135" i="1" l="1"/>
  <c r="H134" i="1"/>
  <c r="I134" i="1" l="1"/>
  <c r="H133" i="1"/>
  <c r="I133" i="1" l="1"/>
  <c r="H132" i="1"/>
  <c r="I132" i="1" l="1"/>
  <c r="H131" i="1"/>
  <c r="I131" i="1" l="1"/>
  <c r="H130" i="1"/>
  <c r="I130" i="1" l="1"/>
  <c r="H129" i="1"/>
  <c r="I129" i="1" l="1"/>
  <c r="H128" i="1"/>
  <c r="I128" i="1" l="1"/>
  <c r="H127" i="1"/>
  <c r="I127" i="1" l="1"/>
  <c r="H126" i="1"/>
  <c r="I126" i="1" l="1"/>
  <c r="H125" i="1"/>
  <c r="I125" i="1" l="1"/>
  <c r="H124" i="1"/>
  <c r="I124" i="1" l="1"/>
  <c r="H123" i="1"/>
  <c r="I123" i="1" l="1"/>
  <c r="H122" i="1"/>
  <c r="I122" i="1" l="1"/>
  <c r="H121" i="1"/>
  <c r="I121" i="1" l="1"/>
  <c r="H120" i="1"/>
  <c r="I120" i="1" l="1"/>
  <c r="H119" i="1"/>
  <c r="I119" i="1" l="1"/>
  <c r="H118" i="1"/>
  <c r="I118" i="1" l="1"/>
  <c r="H117" i="1"/>
  <c r="I117" i="1" l="1"/>
  <c r="H116" i="1"/>
  <c r="I116" i="1" l="1"/>
  <c r="H115" i="1"/>
  <c r="I115" i="1" l="1"/>
  <c r="H114" i="1"/>
  <c r="I114" i="1" l="1"/>
  <c r="H113" i="1"/>
  <c r="I113" i="1" l="1"/>
  <c r="H112" i="1"/>
  <c r="I112" i="1" l="1"/>
  <c r="H111" i="1"/>
  <c r="I111" i="1" l="1"/>
  <c r="H110" i="1"/>
  <c r="I110" i="1" l="1"/>
  <c r="H109" i="1"/>
  <c r="I109" i="1" l="1"/>
  <c r="H108" i="1"/>
  <c r="I108" i="1" l="1"/>
  <c r="H107" i="1"/>
  <c r="I107" i="1" l="1"/>
  <c r="H106" i="1"/>
  <c r="I106" i="1" l="1"/>
  <c r="H105" i="1"/>
  <c r="I105" i="1" l="1"/>
  <c r="H104" i="1"/>
  <c r="I104" i="1" l="1"/>
  <c r="H103" i="1"/>
  <c r="I103" i="1" l="1"/>
  <c r="H102" i="1"/>
  <c r="I102" i="1" l="1"/>
  <c r="H101" i="1"/>
  <c r="H100" i="1" s="1"/>
  <c r="H99" i="1" l="1"/>
  <c r="I100" i="1"/>
  <c r="I101" i="1"/>
  <c r="I99" i="1" l="1"/>
  <c r="H98" i="1"/>
  <c r="H97" i="1" l="1"/>
  <c r="I98" i="1"/>
  <c r="I97" i="1" l="1"/>
  <c r="H96" i="1"/>
  <c r="H95" i="1" l="1"/>
  <c r="I96" i="1"/>
  <c r="I95" i="1" l="1"/>
  <c r="H94" i="1"/>
  <c r="H93" i="1" l="1"/>
  <c r="I94" i="1"/>
  <c r="I93" i="1" l="1"/>
  <c r="H92" i="1"/>
  <c r="H91" i="1" l="1"/>
  <c r="I92" i="1"/>
  <c r="I91" i="1" l="1"/>
  <c r="H90" i="1"/>
  <c r="H89" i="1" l="1"/>
  <c r="I90" i="1"/>
  <c r="I89" i="1" l="1"/>
  <c r="H88" i="1"/>
  <c r="H87" i="1" l="1"/>
  <c r="I88" i="1"/>
  <c r="H86" i="1" l="1"/>
  <c r="I87" i="1"/>
  <c r="H85" i="1" l="1"/>
  <c r="I86" i="1"/>
  <c r="H84" i="1" l="1"/>
  <c r="I85" i="1"/>
  <c r="H83" i="1" l="1"/>
  <c r="I84" i="1"/>
  <c r="H82" i="1" l="1"/>
  <c r="I83" i="1"/>
  <c r="H81" i="1" l="1"/>
  <c r="I82" i="1"/>
  <c r="H80" i="1" l="1"/>
  <c r="I81" i="1"/>
  <c r="H79" i="1" l="1"/>
  <c r="I80" i="1"/>
  <c r="H78" i="1" l="1"/>
  <c r="I79" i="1"/>
  <c r="H77" i="1" l="1"/>
  <c r="I78" i="1"/>
  <c r="H76" i="1" l="1"/>
  <c r="I77" i="1"/>
  <c r="H75" i="1" l="1"/>
  <c r="I76" i="1"/>
  <c r="H74" i="1" l="1"/>
  <c r="I75" i="1"/>
  <c r="H73" i="1" l="1"/>
  <c r="I74" i="1"/>
  <c r="H72" i="1" l="1"/>
  <c r="I73" i="1"/>
  <c r="H71" i="1" l="1"/>
  <c r="I72" i="1"/>
  <c r="H70" i="1" l="1"/>
  <c r="I71" i="1"/>
  <c r="H69" i="1" l="1"/>
  <c r="I70" i="1"/>
  <c r="H68" i="1" l="1"/>
  <c r="I69" i="1"/>
  <c r="H67" i="1" l="1"/>
  <c r="I68" i="1"/>
  <c r="H66" i="1" l="1"/>
  <c r="I67" i="1"/>
  <c r="H65" i="1" l="1"/>
  <c r="I66" i="1"/>
  <c r="H64" i="1" l="1"/>
  <c r="I65" i="1"/>
  <c r="H63" i="1" l="1"/>
  <c r="I64" i="1"/>
  <c r="H62" i="1" l="1"/>
  <c r="I63" i="1"/>
  <c r="H61" i="1" l="1"/>
  <c r="I62" i="1"/>
  <c r="H60" i="1" l="1"/>
  <c r="I61" i="1"/>
  <c r="H59" i="1" l="1"/>
  <c r="I60" i="1"/>
  <c r="H58" i="1" l="1"/>
  <c r="I59" i="1"/>
  <c r="H57" i="1" l="1"/>
  <c r="I58" i="1"/>
  <c r="H56" i="1" l="1"/>
  <c r="I57" i="1"/>
  <c r="H55" i="1" l="1"/>
  <c r="I56" i="1"/>
  <c r="H54" i="1" l="1"/>
  <c r="I55" i="1"/>
  <c r="H53" i="1" l="1"/>
  <c r="I54" i="1"/>
  <c r="H52" i="1" l="1"/>
  <c r="I53" i="1"/>
  <c r="H51" i="1" l="1"/>
  <c r="I52" i="1"/>
  <c r="H50" i="1" l="1"/>
  <c r="I51" i="1"/>
  <c r="H49" i="1" l="1"/>
  <c r="I50" i="1"/>
  <c r="H48" i="1" l="1"/>
  <c r="I49" i="1"/>
  <c r="H47" i="1" l="1"/>
  <c r="I48" i="1"/>
  <c r="H46" i="1" l="1"/>
  <c r="I47" i="1"/>
  <c r="H45" i="1" l="1"/>
  <c r="I46" i="1"/>
  <c r="H44" i="1" l="1"/>
  <c r="I45" i="1"/>
  <c r="H43" i="1" l="1"/>
  <c r="I44" i="1"/>
  <c r="H42" i="1" l="1"/>
  <c r="I43" i="1"/>
  <c r="H41" i="1" l="1"/>
  <c r="I42" i="1"/>
  <c r="H40" i="1" l="1"/>
  <c r="I41" i="1"/>
  <c r="H39" i="1" l="1"/>
  <c r="I40" i="1"/>
  <c r="H38" i="1" l="1"/>
  <c r="I39" i="1"/>
  <c r="H37" i="1" l="1"/>
  <c r="I38" i="1"/>
  <c r="H36" i="1" l="1"/>
  <c r="I37" i="1"/>
  <c r="H35" i="1" l="1"/>
  <c r="I36" i="1"/>
  <c r="H34" i="1" l="1"/>
  <c r="I35" i="1"/>
  <c r="H33" i="1" l="1"/>
  <c r="I34" i="1"/>
  <c r="H32" i="1" l="1"/>
  <c r="I33" i="1"/>
  <c r="H31" i="1" l="1"/>
  <c r="I32" i="1"/>
  <c r="H30" i="1" l="1"/>
  <c r="I31" i="1"/>
  <c r="H29" i="1" l="1"/>
  <c r="I30" i="1"/>
  <c r="H28" i="1" l="1"/>
  <c r="I29" i="1"/>
  <c r="H27" i="1" l="1"/>
  <c r="I28" i="1"/>
  <c r="H26" i="1" l="1"/>
  <c r="I27" i="1"/>
  <c r="H25" i="1" l="1"/>
  <c r="I26" i="1"/>
  <c r="H24" i="1" l="1"/>
  <c r="I25" i="1"/>
  <c r="H23" i="1" l="1"/>
  <c r="I24" i="1"/>
  <c r="H22" i="1" l="1"/>
  <c r="I23" i="1"/>
  <c r="H21" i="1" l="1"/>
  <c r="I22" i="1"/>
  <c r="H20" i="1" l="1"/>
  <c r="I21" i="1"/>
  <c r="H19" i="1" l="1"/>
  <c r="I20" i="1"/>
  <c r="H18" i="1" l="1"/>
  <c r="I19" i="1"/>
  <c r="H17" i="1" l="1"/>
  <c r="I18" i="1"/>
  <c r="H16" i="1" l="1"/>
  <c r="I17" i="1"/>
  <c r="H15" i="1" l="1"/>
  <c r="I16" i="1"/>
  <c r="H14" i="1" l="1"/>
  <c r="I15" i="1"/>
  <c r="H13" i="1" l="1"/>
  <c r="I14" i="1"/>
  <c r="H12" i="1" l="1"/>
  <c r="I13" i="1"/>
  <c r="H11" i="1" l="1"/>
  <c r="I12" i="1"/>
  <c r="H10" i="1" l="1"/>
  <c r="I11" i="1"/>
  <c r="H9" i="1" l="1"/>
  <c r="I10" i="1"/>
  <c r="H8" i="1" l="1"/>
  <c r="I9" i="1"/>
  <c r="H7" i="1" l="1"/>
  <c r="I8" i="1"/>
  <c r="H6" i="1" l="1"/>
  <c r="I7" i="1"/>
  <c r="H5" i="1" l="1"/>
  <c r="I6" i="1"/>
  <c r="H4" i="1" l="1"/>
  <c r="I5" i="1"/>
  <c r="H3" i="1" l="1"/>
  <c r="I4" i="1"/>
  <c r="H2" i="1" l="1"/>
  <c r="I2" i="1" s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Palacios García</author>
  </authors>
  <commentList>
    <comment ref="B1" authorId="0" shapeId="0" xr:uid="{570C3C58-0B69-4AE1-8D88-F6D9A16D9DF2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Adjusted Price</t>
        </r>
      </text>
    </comment>
    <comment ref="C1" authorId="0" shapeId="0" xr:uid="{CDB1D2E6-8772-46BE-955A-1BE6880C723C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Returns</t>
        </r>
      </text>
    </comment>
    <comment ref="D1" authorId="0" shapeId="0" xr:uid="{6F1A7489-195E-483D-81D9-C8FB0DC83CCF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Estimated Quarterly Inflation Adjusted Divided
</t>
        </r>
      </text>
    </comment>
    <comment ref="G1" authorId="0" shapeId="0" xr:uid="{7A1F1F2C-4769-44FD-9D7E-E3EE9643B536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Dividend Growth
</t>
        </r>
      </text>
    </comment>
    <comment ref="H1" authorId="0" shapeId="0" xr:uid="{C072B342-88A4-4C82-8A2C-82FCD50C4EB6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Fundamental Price is found using the Gordon model for the terminal value. Then it is solved recursively</t>
        </r>
      </text>
    </comment>
    <comment ref="J1" authorId="0" shapeId="0" xr:uid="{E9B87385-FBEA-4FEE-B09A-4D59F2FA29EE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Ajsuted Quarterly Earnings
</t>
        </r>
      </text>
    </comment>
    <comment ref="L1" authorId="0" shapeId="0" xr:uid="{0389B808-77D5-471D-ABEE-CFB950F4BFCD}">
      <text>
        <r>
          <rPr>
            <b/>
            <sz val="9"/>
            <color indexed="81"/>
            <rFont val="Tahoma"/>
            <family val="2"/>
          </rPr>
          <t xml:space="preserve">Alejandro Palacios García:
</t>
        </r>
        <r>
          <rPr>
            <sz val="9"/>
            <color indexed="81"/>
            <rFont val="Tahoma"/>
            <family val="2"/>
          </rPr>
          <t>Inflation Adjsuted Book Value that exaclty holds the accounting surplus in nominal terms</t>
        </r>
      </text>
    </comment>
    <comment ref="H140" authorId="0" shapeId="0" xr:uid="{BA59BA2B-B43D-4068-A70B-4C451ACF2512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Gordon Formula with ex post mean annualized stock return and dividend growth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<sst xmlns="http://schemas.openxmlformats.org/spreadsheetml/2006/main" count="13" uniqueCount="13">
  <si>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</si>
  <si>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Price</t>
  </si>
  <si>
    <t>Return</t>
  </si>
  <si>
    <t>Dividend</t>
  </si>
  <si>
    <t>Dividend Yield</t>
  </si>
  <si>
    <t>Change in Dividend</t>
  </si>
  <si>
    <t>Dividend Growth</t>
  </si>
  <si>
    <t>Fundamental Price</t>
  </si>
  <si>
    <t>Rho</t>
  </si>
  <si>
    <t>Earnings</t>
  </si>
  <si>
    <t>ROE</t>
  </si>
  <si>
    <t>Book Value</t>
  </si>
  <si>
    <t>Price to 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</si>
</sst>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10" fontId="0" fillId="0" borderId="0" xfId="2" applyNumberFormat="1" applyFont="1"/>
    <xf numFmtId="4" fontId="0" fillId="0" borderId="0" xfId="0" applyNumberFormat="1"/>
    <xf numFmtId="164" fontId="0" fillId="0" borderId="0" xfId="2" applyNumberFormat="1" applyFont="1"/>
    <xf numFmtId="10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9C8-6BAF-4040-BBCA-773D7B60735C}">
  <dimension ref="A1:M142"/>
  <sheetViews>
    <sheetView tabSelected="1" workbookViewId="0">
      <selection activeCell="D11" sqref="D11"/>
    </sheetView>
  </sheetViews>
  <sheetFormatPr defaultRowHeight="14.4" x14ac:dyDescent="0.3"/>
  <cols>
    <col min="1" max="1" width="10.5546875" customWidth="1"/>
    <col min="5" max="5" width="12.33203125" bestFit="1" customWidth="1"/>
    <col min="6" max="6" width="16.44140625" bestFit="1" customWidth="1"/>
    <col min="7" max="7" width="14.6640625" bestFit="1" customWidth="1"/>
    <col min="8" max="8" width="11.21875" customWidth="1"/>
    <col min="12" max="12" width="12" bestFit="1" customWidth="1"/>
    <col min="13" max="13" width="16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31958</v>
      </c>
      <c r="B2" s="2">
        <v>0.88823615154185021</v>
      </c>
      <c r="C2" s="4"/>
      <c r="D2" s="8">
        <v>1.6449318000000004</v>
      </c>
      <c r="E2" s="4">
        <f t="shared" ref="E2:E48" si="0">D2/B2</f>
        <v>1.8519081858407085</v>
      </c>
      <c r="F2" s="5"/>
      <c r="G2" s="4"/>
      <c r="H2">
        <f t="shared" ref="H2:H49" si="1">(H3+D3)/POWER(1+2.23336489918119%+5.5%,0.25)</f>
        <v>21.346815233010073</v>
      </c>
      <c r="I2" s="5">
        <f t="shared" ref="I2:I48" si="2">B2-H2</f>
        <v>-20.458579081468223</v>
      </c>
      <c r="J2" s="3">
        <v>2E-3</v>
      </c>
      <c r="K2" s="6">
        <f t="shared" ref="K2:K48" si="3">J2/L2</f>
        <v>3.6363636363637472E-2</v>
      </c>
      <c r="L2" s="2">
        <v>5.4999999999998328E-2</v>
      </c>
      <c r="M2" s="5">
        <f t="shared" ref="M2:M48" si="4">B2/L2</f>
        <v>16.149748209852312</v>
      </c>
    </row>
    <row r="3" spans="1:13" x14ac:dyDescent="0.3">
      <c r="A3" s="1">
        <v>32050</v>
      </c>
      <c r="B3" s="2">
        <v>1.2230922521739129</v>
      </c>
      <c r="C3" s="4">
        <f t="shared" ref="C3:C49" si="5">(B3/B2-1)</f>
        <v>0.37698994805694497</v>
      </c>
      <c r="D3" s="8">
        <v>1.1709684000000002</v>
      </c>
      <c r="E3" s="4">
        <f t="shared" si="0"/>
        <v>0.95738354806739379</v>
      </c>
      <c r="F3" s="5">
        <f t="shared" ref="F3:F49" si="6">D3-D2</f>
        <v>-0.47396340000000015</v>
      </c>
      <c r="G3" s="4">
        <f t="shared" ref="G3:G41" si="7">IF(D2=0,0,D3/D2-1)</f>
        <v>-0.28813559322033899</v>
      </c>
      <c r="H3">
        <f t="shared" si="1"/>
        <v>20.577097846633201</v>
      </c>
      <c r="I3" s="5">
        <f t="shared" si="2"/>
        <v>-19.354005594459288</v>
      </c>
      <c r="J3" s="3">
        <v>2E-3</v>
      </c>
      <c r="K3" s="6">
        <f t="shared" si="3"/>
        <v>3.5087719298246646E-2</v>
      </c>
      <c r="L3" s="2">
        <v>5.699999999999833E-2</v>
      </c>
      <c r="M3" s="5">
        <f t="shared" si="4"/>
        <v>21.457758810069276</v>
      </c>
    </row>
    <row r="4" spans="1:13" x14ac:dyDescent="0.3">
      <c r="A4" s="1">
        <v>32142</v>
      </c>
      <c r="B4" s="2">
        <v>0.90598570190641248</v>
      </c>
      <c r="C4" s="4">
        <f t="shared" si="5"/>
        <v>-0.25926625706595574</v>
      </c>
      <c r="D4" s="8">
        <v>2.1188951999999999</v>
      </c>
      <c r="E4" s="4">
        <f t="shared" si="0"/>
        <v>2.3387733333333331</v>
      </c>
      <c r="F4" s="5">
        <f t="shared" si="6"/>
        <v>0.94792679999999963</v>
      </c>
      <c r="G4" s="4">
        <f t="shared" si="7"/>
        <v>0.80952380952380909</v>
      </c>
      <c r="H4">
        <f t="shared" si="1"/>
        <v>18.844985465440573</v>
      </c>
      <c r="I4" s="5">
        <f t="shared" si="2"/>
        <v>-17.938999763534159</v>
      </c>
      <c r="J4" s="3">
        <v>2E-3</v>
      </c>
      <c r="K4" s="6">
        <f t="shared" si="3"/>
        <v>3.389830508474672E-2</v>
      </c>
      <c r="L4" s="2">
        <v>5.8999999999998332E-2</v>
      </c>
      <c r="M4" s="5">
        <f t="shared" si="4"/>
        <v>15.355689862820984</v>
      </c>
    </row>
    <row r="5" spans="1:13" x14ac:dyDescent="0.3">
      <c r="A5" s="1">
        <v>32233</v>
      </c>
      <c r="B5" s="2">
        <v>0.8545939416309013</v>
      </c>
      <c r="C5" s="4">
        <f t="shared" si="5"/>
        <v>-5.6724692417739586E-2</v>
      </c>
      <c r="D5" s="8">
        <v>2.2304160000000004</v>
      </c>
      <c r="E5" s="4">
        <f t="shared" si="0"/>
        <v>2.6099131895827505</v>
      </c>
      <c r="F5" s="5">
        <f t="shared" si="6"/>
        <v>0.11152080000000053</v>
      </c>
      <c r="G5" s="4">
        <f t="shared" si="7"/>
        <v>5.2631578947368585E-2</v>
      </c>
      <c r="H5">
        <f t="shared" si="1"/>
        <v>16.968794179393598</v>
      </c>
      <c r="I5" s="5">
        <f t="shared" si="2"/>
        <v>-16.114200237762695</v>
      </c>
      <c r="J5" s="3">
        <v>5.2500000000000012E-3</v>
      </c>
      <c r="K5" s="6">
        <f t="shared" si="3"/>
        <v>8.1712062256811477E-2</v>
      </c>
      <c r="L5" s="2">
        <v>6.4249999999998336E-2</v>
      </c>
      <c r="M5" s="5">
        <f t="shared" si="4"/>
        <v>13.301073021492972</v>
      </c>
    </row>
    <row r="6" spans="1:13" x14ac:dyDescent="0.3">
      <c r="A6" s="1">
        <v>32324</v>
      </c>
      <c r="B6" s="2">
        <v>0.97557072711864412</v>
      </c>
      <c r="C6" s="4">
        <f t="shared" si="5"/>
        <v>0.1415605465876244</v>
      </c>
      <c r="D6" s="8">
        <v>1.9237337999999999</v>
      </c>
      <c r="E6" s="4">
        <f t="shared" si="0"/>
        <v>1.9719060305158633</v>
      </c>
      <c r="F6" s="5">
        <f t="shared" si="6"/>
        <v>-0.30668220000000046</v>
      </c>
      <c r="G6" s="4">
        <f t="shared" si="7"/>
        <v>-0.13750000000000018</v>
      </c>
      <c r="H6">
        <f t="shared" si="1"/>
        <v>15.364018771552962</v>
      </c>
      <c r="I6" s="5">
        <f t="shared" si="2"/>
        <v>-14.388448044434318</v>
      </c>
      <c r="J6" s="3">
        <v>5.2500000000000012E-3</v>
      </c>
      <c r="K6" s="6">
        <f t="shared" si="3"/>
        <v>7.5539568345325561E-2</v>
      </c>
      <c r="L6" s="2">
        <v>6.9499999999998341E-2</v>
      </c>
      <c r="M6" s="5">
        <f t="shared" si="4"/>
        <v>14.036988879405287</v>
      </c>
    </row>
    <row r="7" spans="1:13" x14ac:dyDescent="0.3">
      <c r="A7" s="1">
        <v>32416</v>
      </c>
      <c r="B7" s="2">
        <v>0.89877572954924878</v>
      </c>
      <c r="C7" s="4">
        <f t="shared" si="5"/>
        <v>-7.8718021599735732E-2</v>
      </c>
      <c r="D7" s="8">
        <v>2.0631348000000003</v>
      </c>
      <c r="E7" s="4">
        <f t="shared" si="0"/>
        <v>2.2954945624029004</v>
      </c>
      <c r="F7" s="5">
        <f t="shared" si="6"/>
        <v>0.13940100000000033</v>
      </c>
      <c r="G7" s="4">
        <f t="shared" si="7"/>
        <v>7.2463768115942129E-2</v>
      </c>
      <c r="H7">
        <f t="shared" si="1"/>
        <v>13.58967778168897</v>
      </c>
      <c r="I7" s="5">
        <f t="shared" si="2"/>
        <v>-12.690902052139721</v>
      </c>
      <c r="J7" s="3">
        <v>5.2500000000000012E-3</v>
      </c>
      <c r="K7" s="6">
        <f t="shared" si="3"/>
        <v>7.0234113712376159E-2</v>
      </c>
      <c r="L7" s="2">
        <v>7.4749999999998346E-2</v>
      </c>
      <c r="M7" s="5">
        <f t="shared" si="4"/>
        <v>12.023755579254431</v>
      </c>
    </row>
    <row r="8" spans="1:13" x14ac:dyDescent="0.3">
      <c r="A8" s="1">
        <v>32507</v>
      </c>
      <c r="B8" s="2">
        <v>0.83154720995850628</v>
      </c>
      <c r="C8" s="4">
        <f t="shared" si="5"/>
        <v>-7.4800105722101273E-2</v>
      </c>
      <c r="D8" s="8">
        <v>0.23137095435684649</v>
      </c>
      <c r="E8" s="4">
        <f t="shared" si="0"/>
        <v>0.27824151363383415</v>
      </c>
      <c r="F8" s="5">
        <f t="shared" si="6"/>
        <v>-1.8317638456431538</v>
      </c>
      <c r="G8" s="4">
        <f t="shared" si="7"/>
        <v>-0.88785465963889199</v>
      </c>
      <c r="H8">
        <f t="shared" si="1"/>
        <v>13.613748771490718</v>
      </c>
      <c r="I8" s="5">
        <f t="shared" si="2"/>
        <v>-12.782201561532212</v>
      </c>
      <c r="J8" s="3">
        <v>5.2500000000000012E-3</v>
      </c>
      <c r="K8" s="6">
        <f t="shared" si="3"/>
        <v>6.5625000000001363E-2</v>
      </c>
      <c r="L8" s="2">
        <v>7.999999999999835E-2</v>
      </c>
      <c r="M8" s="5">
        <f t="shared" si="4"/>
        <v>10.394340124481543</v>
      </c>
    </row>
    <row r="9" spans="1:13" x14ac:dyDescent="0.3">
      <c r="A9" s="1">
        <v>32598</v>
      </c>
      <c r="B9" s="2">
        <v>0.72515875878986102</v>
      </c>
      <c r="C9" s="4">
        <f t="shared" si="5"/>
        <v>-0.12794036212803117</v>
      </c>
      <c r="D9" s="8">
        <v>0.22796565821749798</v>
      </c>
      <c r="E9" s="4">
        <f t="shared" si="0"/>
        <v>0.31436655139893116</v>
      </c>
      <c r="F9" s="5">
        <f t="shared" si="6"/>
        <v>-3.4052961393485071E-3</v>
      </c>
      <c r="G9" s="4">
        <f t="shared" si="7"/>
        <v>-1.4717906786590351E-2</v>
      </c>
      <c r="H9">
        <f t="shared" si="1"/>
        <v>13.641677514107503</v>
      </c>
      <c r="I9" s="5">
        <f t="shared" si="2"/>
        <v>-12.916518755317641</v>
      </c>
      <c r="J9" s="3">
        <v>6.2499999999999986E-3</v>
      </c>
      <c r="K9" s="6">
        <f t="shared" si="3"/>
        <v>7.2463768115943392E-2</v>
      </c>
      <c r="L9" s="2">
        <v>8.6249999999998356E-2</v>
      </c>
      <c r="M9" s="5">
        <f t="shared" si="4"/>
        <v>8.4076377830710136</v>
      </c>
    </row>
    <row r="10" spans="1:13" x14ac:dyDescent="0.3">
      <c r="A10" s="1">
        <v>32689</v>
      </c>
      <c r="B10" s="2">
        <v>0.82741963416599529</v>
      </c>
      <c r="C10" s="4">
        <f t="shared" si="5"/>
        <v>0.14101860335630012</v>
      </c>
      <c r="D10" s="8">
        <v>0.22465914585012089</v>
      </c>
      <c r="E10" s="4">
        <f t="shared" si="0"/>
        <v>0.27151778441487917</v>
      </c>
      <c r="F10" s="5">
        <f t="shared" si="6"/>
        <v>-3.3065123673770846E-3</v>
      </c>
      <c r="G10" s="4">
        <f t="shared" si="7"/>
        <v>-1.4504431909750148E-2</v>
      </c>
      <c r="H10">
        <f t="shared" si="1"/>
        <v>13.673437739030359</v>
      </c>
      <c r="I10" s="5">
        <f t="shared" si="2"/>
        <v>-12.846018104864363</v>
      </c>
      <c r="J10" s="3">
        <v>6.2499999999999986E-3</v>
      </c>
      <c r="K10" s="6">
        <f t="shared" si="3"/>
        <v>6.7567567567568751E-2</v>
      </c>
      <c r="L10" s="2">
        <v>9.2499999999998361E-2</v>
      </c>
      <c r="M10" s="5">
        <f t="shared" si="4"/>
        <v>8.9450771261190258</v>
      </c>
    </row>
    <row r="11" spans="1:13" x14ac:dyDescent="0.3">
      <c r="A11" s="1">
        <v>32780</v>
      </c>
      <c r="B11" s="2">
        <v>0.88614427680000007</v>
      </c>
      <c r="C11" s="4">
        <f t="shared" si="5"/>
        <v>7.0973228346456585E-2</v>
      </c>
      <c r="D11" s="8">
        <v>0.22304160000000001</v>
      </c>
      <c r="E11" s="4">
        <f t="shared" si="0"/>
        <v>0.25169896803423103</v>
      </c>
      <c r="F11" s="5">
        <f t="shared" si="6"/>
        <v>-1.6175458501208884E-3</v>
      </c>
      <c r="G11" s="4">
        <f t="shared" si="7"/>
        <v>-7.2000000000000952E-3</v>
      </c>
      <c r="H11">
        <f t="shared" si="1"/>
        <v>13.707412499204521</v>
      </c>
      <c r="I11" s="5">
        <f t="shared" si="2"/>
        <v>-12.821268222404521</v>
      </c>
      <c r="J11" s="3">
        <v>6.2499999999999986E-3</v>
      </c>
      <c r="K11" s="6">
        <f t="shared" si="3"/>
        <v>6.329113924050736E-2</v>
      </c>
      <c r="L11" s="2">
        <v>9.8749999999998367E-2</v>
      </c>
      <c r="M11" s="5">
        <f t="shared" si="4"/>
        <v>8.973612929620403</v>
      </c>
    </row>
    <row r="12" spans="1:13" x14ac:dyDescent="0.3">
      <c r="A12" s="1">
        <v>32871</v>
      </c>
      <c r="B12" s="2">
        <v>0.69578897224425063</v>
      </c>
      <c r="C12" s="4">
        <f t="shared" si="5"/>
        <v>-0.21481299325562542</v>
      </c>
      <c r="D12" s="8">
        <v>0.24320555114988107</v>
      </c>
      <c r="E12" s="4">
        <f t="shared" si="0"/>
        <v>0.34953924372418177</v>
      </c>
      <c r="F12" s="5">
        <f t="shared" si="6"/>
        <v>2.0163951149881065E-2</v>
      </c>
      <c r="G12" s="4">
        <f t="shared" si="7"/>
        <v>9.040444091990496E-2</v>
      </c>
      <c r="H12">
        <f t="shared" si="1"/>
        <v>13.721861923722903</v>
      </c>
      <c r="I12" s="5">
        <f t="shared" si="2"/>
        <v>-13.026072951478653</v>
      </c>
      <c r="J12" s="3">
        <v>6.2499999999999986E-3</v>
      </c>
      <c r="K12" s="6">
        <f t="shared" si="3"/>
        <v>5.9523809523810436E-2</v>
      </c>
      <c r="L12" s="2">
        <v>0.10499999999999837</v>
      </c>
      <c r="M12" s="5">
        <f t="shared" si="4"/>
        <v>6.6265616404215368</v>
      </c>
    </row>
    <row r="13" spans="1:13" x14ac:dyDescent="0.3">
      <c r="A13" s="1">
        <v>32962</v>
      </c>
      <c r="B13" s="2">
        <v>0.77856595804195816</v>
      </c>
      <c r="C13" s="4">
        <f t="shared" si="5"/>
        <v>0.11896852220970433</v>
      </c>
      <c r="D13" s="8">
        <v>0.23829230769230772</v>
      </c>
      <c r="E13" s="4">
        <f t="shared" si="0"/>
        <v>0.30606566499721755</v>
      </c>
      <c r="F13" s="5">
        <f t="shared" si="6"/>
        <v>-4.9132434575733519E-3</v>
      </c>
      <c r="G13" s="4">
        <f t="shared" si="7"/>
        <v>-2.0202020202020221E-2</v>
      </c>
      <c r="H13">
        <f t="shared" si="1"/>
        <v>13.741496194098138</v>
      </c>
      <c r="I13" s="5">
        <f t="shared" si="2"/>
        <v>-12.962930236056181</v>
      </c>
      <c r="J13" s="3">
        <v>4.0000000000000001E-3</v>
      </c>
      <c r="K13" s="6">
        <f t="shared" si="3"/>
        <v>3.6697247706422569E-2</v>
      </c>
      <c r="L13" s="2">
        <v>0.10899999999999838</v>
      </c>
      <c r="M13" s="5">
        <f t="shared" si="4"/>
        <v>7.1428069545134845</v>
      </c>
    </row>
    <row r="14" spans="1:13" x14ac:dyDescent="0.3">
      <c r="A14" s="1">
        <v>33053</v>
      </c>
      <c r="B14" s="2">
        <v>0.85765418937644344</v>
      </c>
      <c r="C14" s="4">
        <f t="shared" si="5"/>
        <v>0.10158192831007784</v>
      </c>
      <c r="D14" s="8">
        <v>0.23609099307159354</v>
      </c>
      <c r="E14" s="4">
        <f t="shared" si="0"/>
        <v>0.27527527527527529</v>
      </c>
      <c r="F14" s="5">
        <f t="shared" si="6"/>
        <v>-2.2013146207141843E-3</v>
      </c>
      <c r="G14" s="4">
        <f t="shared" si="7"/>
        <v>-9.2378752886836946E-3</v>
      </c>
      <c r="H14">
        <f t="shared" si="1"/>
        <v>13.763700839808944</v>
      </c>
      <c r="I14" s="5">
        <f t="shared" si="2"/>
        <v>-12.906046650432501</v>
      </c>
      <c r="J14" s="3">
        <v>4.0000000000000001E-3</v>
      </c>
      <c r="K14" s="6">
        <f t="shared" si="3"/>
        <v>3.5398230088496081E-2</v>
      </c>
      <c r="L14" s="2">
        <v>0.11299999999999838</v>
      </c>
      <c r="M14" s="5">
        <f t="shared" si="4"/>
        <v>7.5898600829774843</v>
      </c>
    </row>
    <row r="15" spans="1:13" x14ac:dyDescent="0.3">
      <c r="A15" s="1">
        <v>33144</v>
      </c>
      <c r="B15" s="2">
        <v>0.54394753428786746</v>
      </c>
      <c r="C15" s="4">
        <f t="shared" si="5"/>
        <v>-0.36577289422052039</v>
      </c>
      <c r="D15" s="8">
        <v>0.23110941974378299</v>
      </c>
      <c r="E15" s="4">
        <f t="shared" si="0"/>
        <v>0.42487446890691383</v>
      </c>
      <c r="F15" s="5">
        <f t="shared" si="6"/>
        <v>-4.9815733278105456E-3</v>
      </c>
      <c r="G15" s="4">
        <f t="shared" si="7"/>
        <v>-2.1100226073850759E-2</v>
      </c>
      <c r="H15">
        <f t="shared" si="1"/>
        <v>13.791304434296842</v>
      </c>
      <c r="I15" s="5">
        <f t="shared" si="2"/>
        <v>-13.247356900008974</v>
      </c>
      <c r="J15" s="3">
        <v>4.0000000000000001E-3</v>
      </c>
      <c r="K15" s="6">
        <f t="shared" si="3"/>
        <v>3.4188034188034663E-2</v>
      </c>
      <c r="L15" s="2">
        <v>0.11699999999999838</v>
      </c>
      <c r="M15" s="5">
        <f t="shared" si="4"/>
        <v>4.6491242246826925</v>
      </c>
    </row>
    <row r="16" spans="1:13" x14ac:dyDescent="0.3">
      <c r="A16" s="1">
        <v>33238</v>
      </c>
      <c r="B16" s="2">
        <v>0.79994086547085208</v>
      </c>
      <c r="C16" s="4">
        <f t="shared" si="5"/>
        <v>0.47062136519862974</v>
      </c>
      <c r="D16" s="8">
        <v>0.25004663677130046</v>
      </c>
      <c r="E16" s="4">
        <f t="shared" si="0"/>
        <v>0.31258140140661628</v>
      </c>
      <c r="F16" s="5">
        <f t="shared" si="6"/>
        <v>1.8937217027517467E-2</v>
      </c>
      <c r="G16" s="4">
        <f t="shared" si="7"/>
        <v>8.194048104361995E-2</v>
      </c>
      <c r="H16">
        <f t="shared" si="1"/>
        <v>13.800489669963801</v>
      </c>
      <c r="I16" s="5">
        <f t="shared" si="2"/>
        <v>-13.000548804492949</v>
      </c>
      <c r="J16" s="3">
        <v>4.0000000000000001E-3</v>
      </c>
      <c r="K16" s="6">
        <f t="shared" si="3"/>
        <v>3.305785123966986E-2</v>
      </c>
      <c r="L16" s="2">
        <v>0.12099999999999839</v>
      </c>
      <c r="M16" s="5">
        <f t="shared" si="4"/>
        <v>6.6110815328170478</v>
      </c>
    </row>
    <row r="17" spans="1:13" x14ac:dyDescent="0.3">
      <c r="A17" s="1">
        <v>33326</v>
      </c>
      <c r="B17" s="2">
        <v>1.2537829200000001</v>
      </c>
      <c r="C17" s="4">
        <f t="shared" si="5"/>
        <v>0.56734450522416147</v>
      </c>
      <c r="D17" s="8">
        <v>0.24782400000000002</v>
      </c>
      <c r="E17" s="4">
        <f t="shared" si="0"/>
        <v>0.19766101136550815</v>
      </c>
      <c r="F17" s="5">
        <f t="shared" si="6"/>
        <v>-2.2226367713004402E-3</v>
      </c>
      <c r="G17" s="4">
        <f t="shared" si="7"/>
        <v>-8.8888888888888351E-3</v>
      </c>
      <c r="H17">
        <f t="shared" si="1"/>
        <v>13.812070195094346</v>
      </c>
      <c r="I17" s="5">
        <f t="shared" si="2"/>
        <v>-12.558287275094346</v>
      </c>
      <c r="J17" s="3">
        <v>4.500000000000004E-3</v>
      </c>
      <c r="K17" s="6">
        <f t="shared" si="3"/>
        <v>3.5856573705179771E-2</v>
      </c>
      <c r="L17" s="2">
        <v>0.12549999999999839</v>
      </c>
      <c r="M17" s="5">
        <f t="shared" si="4"/>
        <v>9.9903021513945518</v>
      </c>
    </row>
    <row r="18" spans="1:13" x14ac:dyDescent="0.3">
      <c r="A18" s="1">
        <v>33417</v>
      </c>
      <c r="B18" s="2">
        <v>0.75953044852941176</v>
      </c>
      <c r="C18" s="4">
        <f t="shared" si="5"/>
        <v>-0.39420896838392749</v>
      </c>
      <c r="D18" s="8">
        <v>0.24600176470588236</v>
      </c>
      <c r="E18" s="4">
        <f t="shared" si="0"/>
        <v>0.32388663967611336</v>
      </c>
      <c r="F18" s="5">
        <f t="shared" si="6"/>
        <v>-1.8222352941176523E-3</v>
      </c>
      <c r="G18" s="4">
        <f t="shared" si="7"/>
        <v>-7.3529411764705621E-3</v>
      </c>
      <c r="H18">
        <f t="shared" si="1"/>
        <v>13.825690631898187</v>
      </c>
      <c r="I18" s="5">
        <f t="shared" si="2"/>
        <v>-13.066160183368774</v>
      </c>
      <c r="J18" s="3">
        <v>4.500000000000004E-3</v>
      </c>
      <c r="K18" s="6">
        <f t="shared" si="3"/>
        <v>3.4615384615385075E-2</v>
      </c>
      <c r="L18" s="2">
        <v>0.12999999999999839</v>
      </c>
      <c r="M18" s="5">
        <f t="shared" si="4"/>
        <v>5.8425419117647781</v>
      </c>
    </row>
    <row r="19" spans="1:13" x14ac:dyDescent="0.3">
      <c r="A19" s="1">
        <v>33511</v>
      </c>
      <c r="B19" s="2">
        <v>0.89818137026239075</v>
      </c>
      <c r="C19" s="4">
        <f t="shared" si="5"/>
        <v>0.18254820725282617</v>
      </c>
      <c r="D19" s="8">
        <v>0.24385014577259478</v>
      </c>
      <c r="E19" s="4">
        <f t="shared" si="0"/>
        <v>0.27149321266968329</v>
      </c>
      <c r="F19" s="5">
        <f t="shared" si="6"/>
        <v>-2.1516189332875801E-3</v>
      </c>
      <c r="G19" s="4">
        <f t="shared" si="7"/>
        <v>-8.7463556851311575E-3</v>
      </c>
      <c r="H19">
        <f t="shared" si="1"/>
        <v>13.841718707749505</v>
      </c>
      <c r="I19" s="5">
        <f t="shared" si="2"/>
        <v>-12.943537337487115</v>
      </c>
      <c r="J19" s="3">
        <v>4.500000000000004E-3</v>
      </c>
      <c r="K19" s="6">
        <f t="shared" si="3"/>
        <v>3.3457249070632397E-2</v>
      </c>
      <c r="L19" s="2">
        <v>0.1344999999999984</v>
      </c>
      <c r="M19" s="5">
        <f t="shared" si="4"/>
        <v>6.6779284034379289</v>
      </c>
    </row>
    <row r="20" spans="1:13" x14ac:dyDescent="0.3">
      <c r="A20" s="1">
        <v>33603</v>
      </c>
      <c r="B20" s="2">
        <v>1.0175565380710658</v>
      </c>
      <c r="C20" s="4">
        <f t="shared" si="5"/>
        <v>0.13290764177596048</v>
      </c>
      <c r="D20" s="8">
        <v>0.24261232777374908</v>
      </c>
      <c r="E20" s="4">
        <f t="shared" si="0"/>
        <v>0.23842638585336781</v>
      </c>
      <c r="F20" s="5">
        <f t="shared" si="6"/>
        <v>-1.2378179988457028E-3</v>
      </c>
      <c r="G20" s="4">
        <f t="shared" si="7"/>
        <v>-5.0761421319798217E-3</v>
      </c>
      <c r="H20">
        <f t="shared" si="1"/>
        <v>13.859285877532944</v>
      </c>
      <c r="I20" s="5">
        <f t="shared" si="2"/>
        <v>-12.841729339461878</v>
      </c>
      <c r="J20" s="3">
        <v>4.500000000000004E-3</v>
      </c>
      <c r="K20" s="6">
        <f t="shared" si="3"/>
        <v>3.2374100719424863E-2</v>
      </c>
      <c r="L20" s="2">
        <v>0.1389999999999984</v>
      </c>
      <c r="M20" s="5">
        <f t="shared" si="4"/>
        <v>7.3205506336048742</v>
      </c>
    </row>
    <row r="21" spans="1:13" x14ac:dyDescent="0.3">
      <c r="A21" s="1">
        <v>33694</v>
      </c>
      <c r="B21" s="2">
        <v>1.0409542010050252</v>
      </c>
      <c r="C21" s="4">
        <f t="shared" si="5"/>
        <v>2.2993968451436864E-2</v>
      </c>
      <c r="D21" s="8">
        <v>0.24017401292175161</v>
      </c>
      <c r="E21" s="4">
        <f t="shared" si="0"/>
        <v>0.23072486060373001</v>
      </c>
      <c r="F21" s="5">
        <f t="shared" si="6"/>
        <v>-2.4383148519974696E-3</v>
      </c>
      <c r="G21" s="4">
        <f t="shared" si="7"/>
        <v>-1.005025125628134E-2</v>
      </c>
      <c r="H21">
        <f t="shared" si="1"/>
        <v>13.879621568084586</v>
      </c>
      <c r="I21" s="5">
        <f t="shared" si="2"/>
        <v>-12.838667367079561</v>
      </c>
      <c r="J21" s="3">
        <v>7.2499999999999995E-3</v>
      </c>
      <c r="K21" s="6">
        <f t="shared" si="3"/>
        <v>4.9572649572650111E-2</v>
      </c>
      <c r="L21" s="2">
        <v>0.14624999999999841</v>
      </c>
      <c r="M21" s="5">
        <f t="shared" si="4"/>
        <v>7.1176355624276004</v>
      </c>
    </row>
    <row r="22" spans="1:13" x14ac:dyDescent="0.3">
      <c r="A22" s="1">
        <v>33785</v>
      </c>
      <c r="B22" s="2">
        <v>0.85231481597717562</v>
      </c>
      <c r="C22" s="4">
        <f t="shared" si="5"/>
        <v>-0.18121775659843742</v>
      </c>
      <c r="D22" s="8">
        <v>0.23863223965763197</v>
      </c>
      <c r="E22" s="4">
        <f t="shared" si="0"/>
        <v>0.27998133457769481</v>
      </c>
      <c r="F22" s="5">
        <f t="shared" si="6"/>
        <v>-1.5417732641196391E-3</v>
      </c>
      <c r="G22" s="4">
        <f t="shared" si="7"/>
        <v>-6.4194008559200766E-3</v>
      </c>
      <c r="H22">
        <f t="shared" si="1"/>
        <v>13.901881277043593</v>
      </c>
      <c r="I22" s="5">
        <f t="shared" si="2"/>
        <v>-13.049566461066417</v>
      </c>
      <c r="J22" s="3">
        <v>7.2499999999999995E-3</v>
      </c>
      <c r="K22" s="6">
        <f t="shared" si="3"/>
        <v>4.7231270358306675E-2</v>
      </c>
      <c r="L22" s="2">
        <v>0.15349999999999842</v>
      </c>
      <c r="M22" s="5">
        <f t="shared" si="4"/>
        <v>5.5525395177666734</v>
      </c>
    </row>
    <row r="23" spans="1:13" x14ac:dyDescent="0.3">
      <c r="A23" s="1">
        <v>33877</v>
      </c>
      <c r="B23" s="2">
        <v>0.79497045859872606</v>
      </c>
      <c r="C23" s="4">
        <f t="shared" si="5"/>
        <v>-6.7280723394095299E-2</v>
      </c>
      <c r="D23" s="8">
        <v>0.23677452229299362</v>
      </c>
      <c r="E23" s="4">
        <f t="shared" si="0"/>
        <v>0.29784065524944153</v>
      </c>
      <c r="F23" s="5">
        <f t="shared" si="6"/>
        <v>-1.857717364638356E-3</v>
      </c>
      <c r="G23" s="4">
        <f t="shared" si="7"/>
        <v>-7.7848549186130267E-3</v>
      </c>
      <c r="H23">
        <f t="shared" si="1"/>
        <v>13.926417113827313</v>
      </c>
      <c r="I23" s="5">
        <f t="shared" si="2"/>
        <v>-13.131446655228586</v>
      </c>
      <c r="J23" s="3">
        <v>7.2499999999999995E-3</v>
      </c>
      <c r="K23" s="6">
        <f t="shared" si="3"/>
        <v>4.5101088646967782E-2</v>
      </c>
      <c r="L23" s="2">
        <v>0.16074999999999842</v>
      </c>
      <c r="M23" s="5">
        <f t="shared" si="4"/>
        <v>4.9453838793078315</v>
      </c>
    </row>
    <row r="24" spans="1:13" x14ac:dyDescent="0.3">
      <c r="A24" s="1">
        <v>33969</v>
      </c>
      <c r="B24" s="2">
        <v>1.0482090697674418</v>
      </c>
      <c r="C24" s="4">
        <f t="shared" si="5"/>
        <v>0.31855097057957704</v>
      </c>
      <c r="D24" s="8">
        <v>0.23577336152219874</v>
      </c>
      <c r="E24" s="4">
        <f t="shared" si="0"/>
        <v>0.22492970946579197</v>
      </c>
      <c r="F24" s="5">
        <f t="shared" si="6"/>
        <v>-1.0011607707948733E-3</v>
      </c>
      <c r="G24" s="4">
        <f t="shared" si="7"/>
        <v>-4.2283298097250954E-3</v>
      </c>
      <c r="H24">
        <f t="shared" si="1"/>
        <v>13.95241530567578</v>
      </c>
      <c r="I24" s="5">
        <f t="shared" si="2"/>
        <v>-12.904206235908338</v>
      </c>
      <c r="J24" s="3">
        <v>7.2499999999999995E-3</v>
      </c>
      <c r="K24" s="6">
        <f t="shared" si="3"/>
        <v>4.3154761904762307E-2</v>
      </c>
      <c r="L24" s="2">
        <v>0.16799999999999843</v>
      </c>
      <c r="M24" s="5">
        <f t="shared" si="4"/>
        <v>6.2393397009967355</v>
      </c>
    </row>
    <row r="25" spans="1:13" x14ac:dyDescent="0.3">
      <c r="A25" s="1">
        <v>34059</v>
      </c>
      <c r="B25" s="2">
        <v>0.89271002506963792</v>
      </c>
      <c r="C25" s="4">
        <f t="shared" si="5"/>
        <v>-0.14834735663211085</v>
      </c>
      <c r="D25" s="8">
        <v>0.23298217270194987</v>
      </c>
      <c r="E25" s="4">
        <f t="shared" si="0"/>
        <v>0.26098303610265333</v>
      </c>
      <c r="F25" s="5">
        <f t="shared" si="6"/>
        <v>-2.7911888202488688E-3</v>
      </c>
      <c r="G25" s="4">
        <f t="shared" si="7"/>
        <v>-1.1838440111420656E-2</v>
      </c>
      <c r="H25">
        <f t="shared" si="1"/>
        <v>13.981693368179126</v>
      </c>
      <c r="I25" s="5">
        <f t="shared" si="2"/>
        <v>-13.088983343109488</v>
      </c>
      <c r="J25" s="3">
        <v>-2.7500000000000024E-3</v>
      </c>
      <c r="K25" s="6">
        <f t="shared" si="3"/>
        <v>-1.6641452344932094E-2</v>
      </c>
      <c r="L25" s="2">
        <v>0.16524999999999843</v>
      </c>
      <c r="M25" s="5">
        <f t="shared" si="4"/>
        <v>5.4021786691052736</v>
      </c>
    </row>
    <row r="26" spans="1:13" x14ac:dyDescent="0.3">
      <c r="A26" s="1">
        <v>34150</v>
      </c>
      <c r="B26" s="2">
        <v>0.68097967728531861</v>
      </c>
      <c r="C26" s="4">
        <f t="shared" si="5"/>
        <v>-0.23717706964005791</v>
      </c>
      <c r="D26" s="8">
        <v>0.23169141274238228</v>
      </c>
      <c r="E26" s="4">
        <f t="shared" si="0"/>
        <v>0.34023249220300539</v>
      </c>
      <c r="F26" s="5">
        <f t="shared" si="6"/>
        <v>-1.2907599595675945E-3</v>
      </c>
      <c r="G26" s="4">
        <f t="shared" si="7"/>
        <v>-5.5401662049862077E-3</v>
      </c>
      <c r="H26">
        <f t="shared" si="1"/>
        <v>14.012812523426025</v>
      </c>
      <c r="I26" s="5">
        <f t="shared" si="2"/>
        <v>-13.331832846140706</v>
      </c>
      <c r="J26" s="3">
        <v>-2.7500000000000024E-3</v>
      </c>
      <c r="K26" s="6">
        <f t="shared" si="3"/>
        <v>-1.6923076923077103E-2</v>
      </c>
      <c r="L26" s="2">
        <v>0.16249999999999842</v>
      </c>
      <c r="M26" s="5">
        <f t="shared" si="4"/>
        <v>4.190644167909694</v>
      </c>
    </row>
    <row r="27" spans="1:13" x14ac:dyDescent="0.3">
      <c r="A27" s="1">
        <v>34242</v>
      </c>
      <c r="B27" s="2">
        <v>0.40100604686423164</v>
      </c>
      <c r="C27" s="4">
        <f t="shared" si="5"/>
        <v>-0.41113360612637329</v>
      </c>
      <c r="D27" s="8">
        <v>0.23057367332873882</v>
      </c>
      <c r="E27" s="4">
        <f t="shared" si="0"/>
        <v>0.57498802108289404</v>
      </c>
      <c r="F27" s="5">
        <f t="shared" si="6"/>
        <v>-1.1177394136434593E-3</v>
      </c>
      <c r="G27" s="4">
        <f t="shared" si="7"/>
        <v>-4.8242591316333128E-3</v>
      </c>
      <c r="H27">
        <f t="shared" si="1"/>
        <v>14.045634357453382</v>
      </c>
      <c r="I27" s="5">
        <f t="shared" si="2"/>
        <v>-13.64462831058915</v>
      </c>
      <c r="J27" s="3">
        <v>-2.7500000000000024E-3</v>
      </c>
      <c r="K27" s="6">
        <f t="shared" si="3"/>
        <v>-1.7214397496087823E-2</v>
      </c>
      <c r="L27" s="2">
        <v>0.15974999999999842</v>
      </c>
      <c r="M27" s="5">
        <f t="shared" si="4"/>
        <v>2.510209996020254</v>
      </c>
    </row>
    <row r="28" spans="1:13" x14ac:dyDescent="0.3">
      <c r="A28" s="1">
        <v>34334</v>
      </c>
      <c r="B28" s="2">
        <v>0.49947244444444444</v>
      </c>
      <c r="C28" s="4">
        <f t="shared" si="5"/>
        <v>0.24554841092845292</v>
      </c>
      <c r="D28" s="8">
        <v>0.22946666666666665</v>
      </c>
      <c r="E28" s="4">
        <f t="shared" si="0"/>
        <v>0.4594180704441041</v>
      </c>
      <c r="F28" s="5">
        <f t="shared" si="6"/>
        <v>-1.1070066620721686E-3</v>
      </c>
      <c r="G28" s="4">
        <f t="shared" si="7"/>
        <v>-4.801097393690168E-3</v>
      </c>
      <c r="H28">
        <f t="shared" si="1"/>
        <v>14.080180142358081</v>
      </c>
      <c r="I28" s="5">
        <f t="shared" si="2"/>
        <v>-13.580707697913637</v>
      </c>
      <c r="J28" s="3">
        <v>-2.7500000000000024E-3</v>
      </c>
      <c r="K28" s="6">
        <f t="shared" si="3"/>
        <v>-1.7515923566879171E-2</v>
      </c>
      <c r="L28" s="2">
        <v>0.15699999999999842</v>
      </c>
      <c r="M28" s="5">
        <f t="shared" si="4"/>
        <v>3.1813531493277036</v>
      </c>
    </row>
    <row r="29" spans="1:13" x14ac:dyDescent="0.3">
      <c r="A29" s="1">
        <v>34424</v>
      </c>
      <c r="B29" s="2">
        <v>0.56233908831521751</v>
      </c>
      <c r="C29" s="4">
        <f t="shared" si="5"/>
        <v>0.12586609045209429</v>
      </c>
      <c r="D29" s="8">
        <v>0.2272842391304348</v>
      </c>
      <c r="E29" s="4">
        <f t="shared" si="0"/>
        <v>0.40417649040080833</v>
      </c>
      <c r="F29" s="5">
        <f t="shared" si="6"/>
        <v>-2.1824275362318513E-3</v>
      </c>
      <c r="G29" s="4">
        <f t="shared" si="7"/>
        <v>-9.5108695652172948E-3</v>
      </c>
      <c r="H29">
        <f t="shared" si="1"/>
        <v>14.117557703709288</v>
      </c>
      <c r="I29" s="5">
        <f t="shared" si="2"/>
        <v>-13.55521861539407</v>
      </c>
      <c r="J29" s="3">
        <v>8.5000000000000006E-3</v>
      </c>
      <c r="K29" s="6">
        <f t="shared" si="3"/>
        <v>5.1359516616314695E-2</v>
      </c>
      <c r="L29" s="2">
        <v>0.16549999999999843</v>
      </c>
      <c r="M29" s="5">
        <f t="shared" si="4"/>
        <v>3.3978192647445491</v>
      </c>
    </row>
    <row r="30" spans="1:13" x14ac:dyDescent="0.3">
      <c r="A30" s="1">
        <v>34515</v>
      </c>
      <c r="B30" s="2">
        <v>0.44570644054054059</v>
      </c>
      <c r="C30" s="4">
        <f t="shared" si="5"/>
        <v>-0.20740626109437166</v>
      </c>
      <c r="D30" s="8">
        <v>0.22605567567567569</v>
      </c>
      <c r="E30" s="4">
        <f t="shared" si="0"/>
        <v>0.50718512256973791</v>
      </c>
      <c r="F30" s="5">
        <f t="shared" si="6"/>
        <v>-1.2285634547591073E-3</v>
      </c>
      <c r="G30" s="4">
        <f t="shared" si="7"/>
        <v>-5.4054054054054612E-3</v>
      </c>
      <c r="H30">
        <f t="shared" si="1"/>
        <v>14.156866405654524</v>
      </c>
      <c r="I30" s="5">
        <f t="shared" si="2"/>
        <v>-13.711159965113984</v>
      </c>
      <c r="J30" s="3">
        <v>8.5000000000000006E-3</v>
      </c>
      <c r="K30" s="6">
        <f t="shared" si="3"/>
        <v>4.8850574712644118E-2</v>
      </c>
      <c r="L30" s="2">
        <v>0.17399999999999843</v>
      </c>
      <c r="M30" s="5">
        <f t="shared" si="4"/>
        <v>2.5615312674743942</v>
      </c>
    </row>
    <row r="31" spans="1:13" x14ac:dyDescent="0.3">
      <c r="A31" s="1">
        <v>34607</v>
      </c>
      <c r="B31" s="2">
        <v>0.56133628915662659</v>
      </c>
      <c r="C31" s="4">
        <f t="shared" si="5"/>
        <v>0.25943050873542073</v>
      </c>
      <c r="D31" s="8">
        <v>0.22393734939759036</v>
      </c>
      <c r="E31" s="4">
        <f t="shared" si="0"/>
        <v>0.39893617021276589</v>
      </c>
      <c r="F31" s="5">
        <f t="shared" si="6"/>
        <v>-2.1183262780853362E-3</v>
      </c>
      <c r="G31" s="4">
        <f t="shared" si="7"/>
        <v>-9.3708165997323789E-3</v>
      </c>
      <c r="H31">
        <f t="shared" si="1"/>
        <v>14.199032310207993</v>
      </c>
      <c r="I31" s="5">
        <f t="shared" si="2"/>
        <v>-13.637696021051367</v>
      </c>
      <c r="J31" s="3">
        <v>8.5000000000000006E-3</v>
      </c>
      <c r="K31" s="6">
        <f t="shared" si="3"/>
        <v>4.6575342465753823E-2</v>
      </c>
      <c r="L31" s="2">
        <v>0.18249999999999844</v>
      </c>
      <c r="M31" s="5">
        <f t="shared" si="4"/>
        <v>3.0758152830500349</v>
      </c>
    </row>
    <row r="32" spans="1:13" x14ac:dyDescent="0.3">
      <c r="A32" s="1">
        <v>34698</v>
      </c>
      <c r="B32" s="2">
        <v>0.64848935470941893</v>
      </c>
      <c r="C32" s="4">
        <f t="shared" si="5"/>
        <v>0.15525998806122887</v>
      </c>
      <c r="D32" s="8">
        <v>0.22348857715430864</v>
      </c>
      <c r="E32" s="4">
        <f t="shared" si="0"/>
        <v>0.3446295232624928</v>
      </c>
      <c r="F32" s="5">
        <f t="shared" si="6"/>
        <v>-4.4877224328171428E-4</v>
      </c>
      <c r="G32" s="4">
        <f t="shared" si="7"/>
        <v>-2.0040080160319551E-3</v>
      </c>
      <c r="H32">
        <f t="shared" si="1"/>
        <v>14.24243956949341</v>
      </c>
      <c r="I32" s="5">
        <f t="shared" si="2"/>
        <v>-13.593950214783991</v>
      </c>
      <c r="J32" s="3">
        <v>8.5000000000000006E-3</v>
      </c>
      <c r="K32" s="6">
        <f t="shared" si="3"/>
        <v>4.4502617801047487E-2</v>
      </c>
      <c r="L32" s="2">
        <v>0.19099999999999845</v>
      </c>
      <c r="M32" s="5">
        <f t="shared" si="4"/>
        <v>3.3952322236095509</v>
      </c>
    </row>
    <row r="33" spans="1:13" x14ac:dyDescent="0.3">
      <c r="A33" s="1">
        <v>34789</v>
      </c>
      <c r="B33" s="2">
        <v>0.57951776354029061</v>
      </c>
      <c r="C33" s="4">
        <f t="shared" si="5"/>
        <v>-0.10635732208747473</v>
      </c>
      <c r="D33" s="8">
        <v>0.22097912813738441</v>
      </c>
      <c r="E33" s="4">
        <f t="shared" si="0"/>
        <v>0.38131553860819828</v>
      </c>
      <c r="F33" s="5">
        <f t="shared" si="6"/>
        <v>-2.5094490169242367E-3</v>
      </c>
      <c r="G33" s="4">
        <f t="shared" si="7"/>
        <v>-1.1228533685601172E-2</v>
      </c>
      <c r="H33">
        <f t="shared" si="1"/>
        <v>14.289172193734345</v>
      </c>
      <c r="I33" s="5">
        <f t="shared" si="2"/>
        <v>-13.709654430194053</v>
      </c>
      <c r="J33" s="3">
        <v>3.0000000000000027E-3</v>
      </c>
      <c r="K33" s="6">
        <f t="shared" si="3"/>
        <v>1.5463917525773333E-2</v>
      </c>
      <c r="L33" s="2">
        <v>0.19399999999999845</v>
      </c>
      <c r="M33" s="5">
        <f t="shared" si="4"/>
        <v>2.9872049667025529</v>
      </c>
    </row>
    <row r="34" spans="1:13" x14ac:dyDescent="0.3">
      <c r="A34" s="1">
        <v>34880</v>
      </c>
      <c r="B34" s="2">
        <v>0.75797579803278692</v>
      </c>
      <c r="C34" s="4">
        <f t="shared" si="5"/>
        <v>0.30794230258325661</v>
      </c>
      <c r="D34" s="8">
        <v>0.21938518032786886</v>
      </c>
      <c r="E34" s="4">
        <f t="shared" si="0"/>
        <v>0.28943560057887119</v>
      </c>
      <c r="F34" s="5">
        <f t="shared" si="6"/>
        <v>-1.5939478095155502E-3</v>
      </c>
      <c r="G34" s="4">
        <f t="shared" si="7"/>
        <v>-7.2131147540983598E-3</v>
      </c>
      <c r="H34">
        <f t="shared" si="1"/>
        <v>14.338377187818306</v>
      </c>
      <c r="I34" s="5">
        <f t="shared" si="2"/>
        <v>-13.58040138978552</v>
      </c>
      <c r="J34" s="3">
        <v>3.0000000000000027E-3</v>
      </c>
      <c r="K34" s="6">
        <f t="shared" si="3"/>
        <v>1.5228426395939219E-2</v>
      </c>
      <c r="L34" s="2">
        <v>0.19699999999999845</v>
      </c>
      <c r="M34" s="5">
        <f t="shared" si="4"/>
        <v>3.8475928834151922</v>
      </c>
    </row>
    <row r="35" spans="1:13" x14ac:dyDescent="0.3">
      <c r="A35" s="1">
        <v>34971</v>
      </c>
      <c r="B35" s="2">
        <v>0.60528423759791128</v>
      </c>
      <c r="C35" s="4">
        <f t="shared" si="5"/>
        <v>-0.20144648527190945</v>
      </c>
      <c r="D35" s="8">
        <v>0.21838276762402092</v>
      </c>
      <c r="E35" s="4">
        <f t="shared" si="0"/>
        <v>0.36079374624173183</v>
      </c>
      <c r="F35" s="5">
        <f t="shared" si="6"/>
        <v>-1.0024127038479325E-3</v>
      </c>
      <c r="G35" s="4">
        <f t="shared" si="7"/>
        <v>-4.5691906005220773E-3</v>
      </c>
      <c r="H35">
        <f t="shared" si="1"/>
        <v>14.389509489188093</v>
      </c>
      <c r="I35" s="5">
        <f t="shared" si="2"/>
        <v>-13.784225251590183</v>
      </c>
      <c r="J35" s="3">
        <v>3.0000000000000027E-3</v>
      </c>
      <c r="K35" s="6">
        <f t="shared" si="3"/>
        <v>1.500000000000013E-2</v>
      </c>
      <c r="L35" s="2">
        <v>0.19999999999999846</v>
      </c>
      <c r="M35" s="5">
        <f t="shared" si="4"/>
        <v>3.0264211879895799</v>
      </c>
    </row>
    <row r="36" spans="1:13" x14ac:dyDescent="0.3">
      <c r="A36" s="1">
        <v>35062</v>
      </c>
      <c r="B36" s="2">
        <v>0.516918887296417</v>
      </c>
      <c r="C36" s="4">
        <f t="shared" si="5"/>
        <v>-0.14598984214783928</v>
      </c>
      <c r="D36" s="8">
        <v>0.21795596091205213</v>
      </c>
      <c r="E36" s="4">
        <f t="shared" si="0"/>
        <v>0.4216444132115249</v>
      </c>
      <c r="F36" s="5">
        <f t="shared" si="6"/>
        <v>-4.2680671196879127E-4</v>
      </c>
      <c r="G36" s="4">
        <f t="shared" si="7"/>
        <v>-1.9543973941369419E-3</v>
      </c>
      <c r="H36">
        <f t="shared" si="1"/>
        <v>14.442029718988925</v>
      </c>
      <c r="I36" s="5">
        <f t="shared" si="2"/>
        <v>-13.925110831692509</v>
      </c>
      <c r="J36" s="3">
        <v>3.0000000000000027E-3</v>
      </c>
      <c r="K36" s="6">
        <f t="shared" si="3"/>
        <v>1.4778325123152835E-2</v>
      </c>
      <c r="L36" s="2">
        <v>0.20299999999999846</v>
      </c>
      <c r="M36" s="5">
        <f t="shared" si="4"/>
        <v>2.5463984595882803</v>
      </c>
    </row>
    <row r="37" spans="1:13" x14ac:dyDescent="0.3">
      <c r="A37" s="1">
        <v>35153</v>
      </c>
      <c r="B37" s="2">
        <v>0.39268643930635838</v>
      </c>
      <c r="C37" s="4">
        <f t="shared" si="5"/>
        <v>-0.24033257643151262</v>
      </c>
      <c r="D37" s="8">
        <v>0</v>
      </c>
      <c r="E37" s="4">
        <f t="shared" si="0"/>
        <v>0</v>
      </c>
      <c r="F37" s="5">
        <f t="shared" si="6"/>
        <v>-0.21795596091205213</v>
      </c>
      <c r="G37" s="4">
        <f t="shared" si="7"/>
        <v>-1</v>
      </c>
      <c r="H37">
        <f t="shared" si="1"/>
        <v>14.713493119981809</v>
      </c>
      <c r="I37" s="5">
        <f t="shared" si="2"/>
        <v>-14.320806680675451</v>
      </c>
      <c r="J37" s="3">
        <v>-1.6E-2</v>
      </c>
      <c r="K37" s="6">
        <f t="shared" si="3"/>
        <v>-8.5561497326203925E-2</v>
      </c>
      <c r="L37" s="2">
        <v>0.18699999999999845</v>
      </c>
      <c r="M37" s="5">
        <f t="shared" si="4"/>
        <v>2.09992748292172</v>
      </c>
    </row>
    <row r="38" spans="1:13" x14ac:dyDescent="0.3">
      <c r="A38" s="1">
        <v>35244</v>
      </c>
      <c r="B38" s="2">
        <v>0.33360162731333765</v>
      </c>
      <c r="C38" s="4">
        <f t="shared" si="5"/>
        <v>-0.15046308219196003</v>
      </c>
      <c r="D38" s="8">
        <v>0</v>
      </c>
      <c r="E38" s="4">
        <f t="shared" si="0"/>
        <v>0</v>
      </c>
      <c r="F38" s="5">
        <f t="shared" si="6"/>
        <v>0</v>
      </c>
      <c r="G38" s="4">
        <f t="shared" si="7"/>
        <v>0</v>
      </c>
      <c r="H38">
        <f t="shared" si="1"/>
        <v>14.99005915401953</v>
      </c>
      <c r="I38" s="5">
        <f t="shared" si="2"/>
        <v>-14.656457526706193</v>
      </c>
      <c r="J38" s="3">
        <v>-1.6E-2</v>
      </c>
      <c r="K38" s="6">
        <f t="shared" si="3"/>
        <v>-9.3567251461989159E-2</v>
      </c>
      <c r="L38" s="2">
        <v>0.17099999999999843</v>
      </c>
      <c r="M38" s="5">
        <f t="shared" si="4"/>
        <v>1.9508867094347411</v>
      </c>
    </row>
    <row r="39" spans="1:13" x14ac:dyDescent="0.3">
      <c r="A39" s="1">
        <v>35338</v>
      </c>
      <c r="B39" s="2">
        <v>0.35000428517110266</v>
      </c>
      <c r="C39" s="4">
        <f t="shared" si="5"/>
        <v>4.9168398817067915E-2</v>
      </c>
      <c r="D39" s="8">
        <v>0</v>
      </c>
      <c r="E39" s="4">
        <f t="shared" si="0"/>
        <v>0</v>
      </c>
      <c r="F39" s="5">
        <f t="shared" si="6"/>
        <v>0</v>
      </c>
      <c r="G39" s="4">
        <f t="shared" si="7"/>
        <v>0</v>
      </c>
      <c r="H39">
        <f t="shared" si="1"/>
        <v>15.271823734082972</v>
      </c>
      <c r="I39" s="5">
        <f t="shared" si="2"/>
        <v>-14.921819448911869</v>
      </c>
      <c r="J39" s="3">
        <v>-1.6E-2</v>
      </c>
      <c r="K39" s="6">
        <f t="shared" si="3"/>
        <v>-0.10322580645161396</v>
      </c>
      <c r="L39" s="2">
        <v>0.15499999999999842</v>
      </c>
      <c r="M39" s="5">
        <f t="shared" si="4"/>
        <v>2.2580921623942336</v>
      </c>
    </row>
    <row r="40" spans="1:13" x14ac:dyDescent="0.3">
      <c r="A40" s="1">
        <v>35430</v>
      </c>
      <c r="B40" s="2">
        <v>0.32767145523329133</v>
      </c>
      <c r="C40" s="4">
        <f t="shared" si="5"/>
        <v>-6.3807304321699121E-2</v>
      </c>
      <c r="D40" s="8">
        <v>0</v>
      </c>
      <c r="E40" s="4">
        <f t="shared" si="0"/>
        <v>0</v>
      </c>
      <c r="F40" s="5">
        <f t="shared" si="6"/>
        <v>0</v>
      </c>
      <c r="G40" s="4">
        <f t="shared" si="7"/>
        <v>0</v>
      </c>
      <c r="H40">
        <f t="shared" si="1"/>
        <v>15.55888457600653</v>
      </c>
      <c r="I40" s="5">
        <f t="shared" si="2"/>
        <v>-15.231213120773239</v>
      </c>
      <c r="J40" s="3">
        <v>-1.6E-2</v>
      </c>
      <c r="K40" s="6">
        <f t="shared" si="3"/>
        <v>-0.11510791366906604</v>
      </c>
      <c r="L40" s="2">
        <v>0.13899999999999843</v>
      </c>
      <c r="M40" s="5">
        <f t="shared" si="4"/>
        <v>2.3573485988006837</v>
      </c>
    </row>
    <row r="41" spans="1:13" x14ac:dyDescent="0.3">
      <c r="A41" s="1">
        <v>35520</v>
      </c>
      <c r="B41" s="2">
        <v>0.28385528625000001</v>
      </c>
      <c r="C41" s="4">
        <f t="shared" si="5"/>
        <v>-0.13371982296137341</v>
      </c>
      <c r="D41" s="8">
        <v>0</v>
      </c>
      <c r="E41" s="4">
        <f t="shared" si="0"/>
        <v>0</v>
      </c>
      <c r="F41" s="5">
        <f t="shared" si="6"/>
        <v>0</v>
      </c>
      <c r="G41" s="4">
        <f t="shared" si="7"/>
        <v>0</v>
      </c>
      <c r="H41">
        <f t="shared" si="1"/>
        <v>15.851341232365922</v>
      </c>
      <c r="I41" s="5">
        <f t="shared" si="2"/>
        <v>-15.567485946115921</v>
      </c>
      <c r="J41" s="3">
        <v>-1.3500000000000002E-2</v>
      </c>
      <c r="K41" s="6">
        <f t="shared" si="3"/>
        <v>-0.10756972111553921</v>
      </c>
      <c r="L41" s="2">
        <v>0.12549999999999842</v>
      </c>
      <c r="M41" s="5">
        <f t="shared" si="4"/>
        <v>2.2617951095617816</v>
      </c>
    </row>
    <row r="42" spans="1:13" x14ac:dyDescent="0.3">
      <c r="A42" s="1">
        <v>35611</v>
      </c>
      <c r="B42" s="2">
        <v>0.22123277854023707</v>
      </c>
      <c r="C42" s="4">
        <f t="shared" si="5"/>
        <v>-0.22061420288156752</v>
      </c>
      <c r="D42" s="8">
        <v>0</v>
      </c>
      <c r="E42" s="4">
        <f t="shared" si="0"/>
        <v>0</v>
      </c>
      <c r="F42" s="5">
        <f t="shared" si="6"/>
        <v>0</v>
      </c>
      <c r="G42" s="4">
        <f t="shared" ref="G42:G105" si="8">IF(D41=0,0,D42/D41-1)</f>
        <v>0</v>
      </c>
      <c r="H42">
        <f t="shared" si="1"/>
        <v>16.149295127002972</v>
      </c>
      <c r="I42" s="5">
        <f t="shared" si="2"/>
        <v>-15.928062348462735</v>
      </c>
      <c r="J42" s="3">
        <v>-1.3500000000000002E-2</v>
      </c>
      <c r="K42" s="6">
        <f t="shared" si="3"/>
        <v>-0.12053571428571601</v>
      </c>
      <c r="L42" s="2">
        <v>0.11199999999999841</v>
      </c>
      <c r="M42" s="5">
        <f t="shared" si="4"/>
        <v>1.9752926655378591</v>
      </c>
    </row>
    <row r="43" spans="1:13" x14ac:dyDescent="0.3">
      <c r="A43" s="1">
        <v>35703</v>
      </c>
      <c r="B43" s="2">
        <v>0.3348391265508685</v>
      </c>
      <c r="C43" s="4">
        <f t="shared" si="5"/>
        <v>0.51351498977792343</v>
      </c>
      <c r="D43" s="8">
        <v>0</v>
      </c>
      <c r="E43" s="4">
        <f t="shared" si="0"/>
        <v>0</v>
      </c>
      <c r="F43" s="5">
        <f t="shared" si="6"/>
        <v>0</v>
      </c>
      <c r="G43" s="4">
        <f t="shared" si="8"/>
        <v>0</v>
      </c>
      <c r="H43">
        <f t="shared" si="1"/>
        <v>16.452849590199364</v>
      </c>
      <c r="I43" s="5">
        <f t="shared" si="2"/>
        <v>-16.118010463648496</v>
      </c>
      <c r="J43" s="3">
        <v>-1.3500000000000002E-2</v>
      </c>
      <c r="K43" s="6">
        <f t="shared" si="3"/>
        <v>-0.13705583756345402</v>
      </c>
      <c r="L43" s="2">
        <v>9.8499999999998408E-2</v>
      </c>
      <c r="M43" s="5">
        <f t="shared" si="4"/>
        <v>3.3993819954403444</v>
      </c>
    </row>
    <row r="44" spans="1:13" x14ac:dyDescent="0.3">
      <c r="A44" s="1">
        <v>35795</v>
      </c>
      <c r="B44" s="2">
        <v>0.2025765306881587</v>
      </c>
      <c r="C44" s="4">
        <f t="shared" si="5"/>
        <v>-0.39500340723358263</v>
      </c>
      <c r="D44" s="8">
        <v>0</v>
      </c>
      <c r="E44" s="4">
        <f t="shared" si="0"/>
        <v>0</v>
      </c>
      <c r="F44" s="5">
        <f t="shared" si="6"/>
        <v>0</v>
      </c>
      <c r="G44" s="4">
        <f t="shared" si="8"/>
        <v>0</v>
      </c>
      <c r="H44">
        <f t="shared" si="1"/>
        <v>16.762109894511532</v>
      </c>
      <c r="I44" s="5">
        <f t="shared" si="2"/>
        <v>-16.559533363823373</v>
      </c>
      <c r="J44" s="3">
        <v>-1.3500000000000002E-2</v>
      </c>
      <c r="K44" s="6">
        <f t="shared" si="3"/>
        <v>-0.15882352941176769</v>
      </c>
      <c r="L44" s="2">
        <v>8.499999999999841E-2</v>
      </c>
      <c r="M44" s="5">
        <f t="shared" si="4"/>
        <v>2.3832533022136762</v>
      </c>
    </row>
    <row r="45" spans="1:13" x14ac:dyDescent="0.3">
      <c r="A45" s="1">
        <v>35885</v>
      </c>
      <c r="B45" s="2">
        <v>0.4219845314426634</v>
      </c>
      <c r="C45" s="4">
        <f t="shared" si="5"/>
        <v>1.0830869696956946</v>
      </c>
      <c r="D45" s="8">
        <v>0</v>
      </c>
      <c r="E45" s="4">
        <f t="shared" si="0"/>
        <v>0</v>
      </c>
      <c r="F45" s="5">
        <f t="shared" si="6"/>
        <v>0</v>
      </c>
      <c r="G45" s="4">
        <f t="shared" si="8"/>
        <v>0</v>
      </c>
      <c r="H45">
        <f t="shared" si="1"/>
        <v>17.077183291279137</v>
      </c>
      <c r="I45" s="5">
        <f t="shared" si="2"/>
        <v>-16.655198759836473</v>
      </c>
      <c r="J45" s="3">
        <v>7.4999999999999997E-3</v>
      </c>
      <c r="K45" s="6">
        <f t="shared" si="3"/>
        <v>8.1081081081082459E-2</v>
      </c>
      <c r="L45" s="2">
        <v>9.2499999999998417E-2</v>
      </c>
      <c r="M45" s="5">
        <f t="shared" si="4"/>
        <v>4.5619949345153579</v>
      </c>
    </row>
    <row r="46" spans="1:13" x14ac:dyDescent="0.3">
      <c r="A46" s="1">
        <v>35976</v>
      </c>
      <c r="B46" s="2">
        <v>0.43804412392638037</v>
      </c>
      <c r="C46" s="4">
        <f t="shared" si="5"/>
        <v>3.8057301363187523E-2</v>
      </c>
      <c r="D46" s="8">
        <v>0</v>
      </c>
      <c r="E46" s="4">
        <f t="shared" si="0"/>
        <v>0</v>
      </c>
      <c r="F46" s="5">
        <f t="shared" si="6"/>
        <v>0</v>
      </c>
      <c r="G46" s="4">
        <f t="shared" si="8"/>
        <v>0</v>
      </c>
      <c r="H46">
        <f t="shared" si="1"/>
        <v>17.398179047819795</v>
      </c>
      <c r="I46" s="5">
        <f t="shared" si="2"/>
        <v>-16.960134923893413</v>
      </c>
      <c r="J46" s="3">
        <v>7.4999999999999997E-3</v>
      </c>
      <c r="K46" s="6">
        <f t="shared" si="3"/>
        <v>7.5000000000001177E-2</v>
      </c>
      <c r="L46" s="2">
        <v>9.9999999999998423E-2</v>
      </c>
      <c r="M46" s="5">
        <f t="shared" si="4"/>
        <v>4.380441239263873</v>
      </c>
    </row>
    <row r="47" spans="1:13" x14ac:dyDescent="0.3">
      <c r="A47" s="1">
        <v>36068</v>
      </c>
      <c r="B47" s="2">
        <v>0.58009902689486559</v>
      </c>
      <c r="C47" s="4">
        <f t="shared" si="5"/>
        <v>0.32429359329189311</v>
      </c>
      <c r="D47" s="8">
        <v>0</v>
      </c>
      <c r="E47" s="4">
        <f t="shared" si="0"/>
        <v>0</v>
      </c>
      <c r="F47" s="5">
        <f t="shared" si="6"/>
        <v>0</v>
      </c>
      <c r="G47" s="4">
        <f t="shared" si="8"/>
        <v>0</v>
      </c>
      <c r="H47">
        <f t="shared" si="1"/>
        <v>17.725208485322916</v>
      </c>
      <c r="I47" s="5">
        <f t="shared" si="2"/>
        <v>-17.145109458428053</v>
      </c>
      <c r="J47" s="3">
        <v>7.4999999999999997E-3</v>
      </c>
      <c r="K47" s="6">
        <f t="shared" si="3"/>
        <v>6.9767441860466128E-2</v>
      </c>
      <c r="L47" s="2">
        <v>0.10749999999999843</v>
      </c>
      <c r="M47" s="5">
        <f t="shared" si="4"/>
        <v>5.3962700176267351</v>
      </c>
    </row>
    <row r="48" spans="1:13" x14ac:dyDescent="0.3">
      <c r="A48" s="1">
        <v>36160</v>
      </c>
      <c r="B48" s="2">
        <v>0.62173356314826123</v>
      </c>
      <c r="C48" s="4">
        <f t="shared" si="5"/>
        <v>7.1771429226929806E-2</v>
      </c>
      <c r="D48" s="8">
        <v>0</v>
      </c>
      <c r="E48" s="4">
        <f t="shared" si="0"/>
        <v>0</v>
      </c>
      <c r="F48" s="5">
        <f t="shared" si="6"/>
        <v>0</v>
      </c>
      <c r="G48" s="4">
        <f t="shared" si="8"/>
        <v>0</v>
      </c>
      <c r="H48">
        <f t="shared" si="1"/>
        <v>18.058385017455862</v>
      </c>
      <c r="I48" s="5">
        <f t="shared" si="2"/>
        <v>-17.436651454307601</v>
      </c>
      <c r="J48" s="3">
        <v>7.4999999999999997E-3</v>
      </c>
      <c r="K48" s="6">
        <f t="shared" si="3"/>
        <v>6.5217391304348712E-2</v>
      </c>
      <c r="L48" s="2">
        <v>0.11499999999999844</v>
      </c>
      <c r="M48" s="5">
        <f t="shared" si="4"/>
        <v>5.4063788099849539</v>
      </c>
    </row>
    <row r="49" spans="1:13" x14ac:dyDescent="0.3">
      <c r="A49" s="1">
        <v>36250</v>
      </c>
      <c r="B49" s="2">
        <v>0.54222764727272732</v>
      </c>
      <c r="C49" s="4">
        <f t="shared" si="5"/>
        <v>-0.12787779297765622</v>
      </c>
      <c r="D49" s="8">
        <v>0</v>
      </c>
      <c r="E49" s="4">
        <f t="shared" ref="E49:E112" si="9">D49/B49</f>
        <v>0</v>
      </c>
      <c r="F49" s="5">
        <f t="shared" si="6"/>
        <v>0</v>
      </c>
      <c r="G49" s="4">
        <f t="shared" si="8"/>
        <v>0</v>
      </c>
      <c r="H49">
        <f t="shared" si="1"/>
        <v>18.397824189695754</v>
      </c>
      <c r="I49" s="5">
        <f t="shared" ref="I49:I112" si="10">B49-H49</f>
        <v>-17.855596542423026</v>
      </c>
      <c r="J49" s="3">
        <v>2.6499999999999999E-2</v>
      </c>
      <c r="K49" s="6">
        <f t="shared" ref="K49:K112" si="11">J49/L49</f>
        <v>0.18727915194346498</v>
      </c>
      <c r="L49" s="2">
        <v>0.14149999999999843</v>
      </c>
      <c r="M49" s="5">
        <f t="shared" ref="M49:M112" si="12">B49/L49</f>
        <v>3.8319975072277974</v>
      </c>
    </row>
    <row r="50" spans="1:13" x14ac:dyDescent="0.3">
      <c r="A50" s="1">
        <v>36341</v>
      </c>
      <c r="B50" s="2">
        <v>0.69364998194945848</v>
      </c>
      <c r="C50" s="4">
        <f t="shared" ref="C50:C113" si="13">(B50/B49-1)</f>
        <v>0.2792597084238484</v>
      </c>
      <c r="D50" s="8">
        <v>0</v>
      </c>
      <c r="E50" s="4">
        <f t="shared" si="9"/>
        <v>0</v>
      </c>
      <c r="F50" s="5">
        <f t="shared" ref="F50:F113" si="14">D50-D49</f>
        <v>0</v>
      </c>
      <c r="G50" s="4">
        <f t="shared" si="8"/>
        <v>0</v>
      </c>
      <c r="H50">
        <f t="shared" ref="H50:H113" si="15">(H51+D51)/POWER(1+2.23336489918119%+5.5%,0.25)</f>
        <v>18.743643719400588</v>
      </c>
      <c r="I50" s="5">
        <f t="shared" si="10"/>
        <v>-18.049993737451128</v>
      </c>
      <c r="J50" s="3">
        <v>2.6499999999999999E-2</v>
      </c>
      <c r="K50" s="6">
        <f t="shared" si="11"/>
        <v>0.1577380952380967</v>
      </c>
      <c r="L50" s="2">
        <v>0.16799999999999843</v>
      </c>
      <c r="M50" s="5">
        <f t="shared" si="12"/>
        <v>4.1288689401753871</v>
      </c>
    </row>
    <row r="51" spans="1:13" x14ac:dyDescent="0.3">
      <c r="A51" s="1">
        <v>36433</v>
      </c>
      <c r="B51" s="2">
        <v>0.93869428588445525</v>
      </c>
      <c r="C51" s="4">
        <f t="shared" si="13"/>
        <v>0.35326794537832407</v>
      </c>
      <c r="D51" s="8">
        <v>0</v>
      </c>
      <c r="E51" s="4">
        <f t="shared" si="9"/>
        <v>0</v>
      </c>
      <c r="F51" s="5">
        <f t="shared" si="14"/>
        <v>0</v>
      </c>
      <c r="G51" s="4">
        <f t="shared" si="8"/>
        <v>0</v>
      </c>
      <c r="H51">
        <f t="shared" si="15"/>
        <v>19.095963536633565</v>
      </c>
      <c r="I51" s="5">
        <f t="shared" si="10"/>
        <v>-18.15726925074911</v>
      </c>
      <c r="J51" s="3">
        <v>2.6499999999999999E-2</v>
      </c>
      <c r="K51" s="6">
        <f t="shared" si="11"/>
        <v>0.13624678663239184</v>
      </c>
      <c r="L51" s="2">
        <v>0.19449999999999842</v>
      </c>
      <c r="M51" s="5">
        <f t="shared" si="12"/>
        <v>4.8261917012054649</v>
      </c>
    </row>
    <row r="52" spans="1:13" x14ac:dyDescent="0.3">
      <c r="A52" s="1">
        <v>36525</v>
      </c>
      <c r="B52" s="2">
        <v>1.5207381818181818</v>
      </c>
      <c r="C52" s="4">
        <f t="shared" si="13"/>
        <v>0.62005692874258189</v>
      </c>
      <c r="D52" s="8">
        <v>0</v>
      </c>
      <c r="E52" s="4">
        <f t="shared" si="9"/>
        <v>0</v>
      </c>
      <c r="F52" s="5">
        <f t="shared" si="14"/>
        <v>0</v>
      </c>
      <c r="G52" s="4">
        <f t="shared" si="8"/>
        <v>0</v>
      </c>
      <c r="H52">
        <f t="shared" si="15"/>
        <v>19.454905825754789</v>
      </c>
      <c r="I52" s="5">
        <f t="shared" si="10"/>
        <v>-17.934167643936608</v>
      </c>
      <c r="J52" s="3">
        <v>2.6499999999999999E-2</v>
      </c>
      <c r="K52" s="6">
        <f t="shared" si="11"/>
        <v>0.11990950226244429</v>
      </c>
      <c r="L52" s="2">
        <v>0.22099999999999842</v>
      </c>
      <c r="M52" s="5">
        <f t="shared" si="12"/>
        <v>6.881168243521234</v>
      </c>
    </row>
    <row r="53" spans="1:13" x14ac:dyDescent="0.3">
      <c r="A53" s="1">
        <v>36616</v>
      </c>
      <c r="B53" s="2">
        <v>1.9747389322429909</v>
      </c>
      <c r="C53" s="4">
        <f t="shared" si="13"/>
        <v>0.29853971962616854</v>
      </c>
      <c r="D53" s="8">
        <v>0</v>
      </c>
      <c r="E53" s="4">
        <f t="shared" si="9"/>
        <v>0</v>
      </c>
      <c r="F53" s="5">
        <f t="shared" si="14"/>
        <v>0</v>
      </c>
      <c r="G53" s="4">
        <f t="shared" si="8"/>
        <v>0</v>
      </c>
      <c r="H53">
        <f t="shared" si="15"/>
        <v>19.820595067794752</v>
      </c>
      <c r="I53" s="5">
        <f t="shared" si="10"/>
        <v>-17.84585613555176</v>
      </c>
      <c r="J53" s="3">
        <v>-7.2499999999999995E-3</v>
      </c>
      <c r="K53" s="6">
        <f t="shared" si="11"/>
        <v>-3.3918128654971007E-2</v>
      </c>
      <c r="L53" s="2">
        <v>0.21374999999999841</v>
      </c>
      <c r="M53" s="5">
        <f t="shared" si="12"/>
        <v>9.2385447122479789</v>
      </c>
    </row>
    <row r="54" spans="1:13" x14ac:dyDescent="0.3">
      <c r="A54" s="1">
        <v>36707</v>
      </c>
      <c r="B54" s="2">
        <v>1.5125493654292343</v>
      </c>
      <c r="C54" s="4">
        <f t="shared" si="13"/>
        <v>-0.23405097213978676</v>
      </c>
      <c r="D54" s="8">
        <v>0</v>
      </c>
      <c r="E54" s="4">
        <f t="shared" si="9"/>
        <v>0</v>
      </c>
      <c r="F54" s="5">
        <f t="shared" si="14"/>
        <v>0</v>
      </c>
      <c r="G54" s="4">
        <f t="shared" si="8"/>
        <v>0</v>
      </c>
      <c r="H54">
        <f t="shared" si="15"/>
        <v>20.19315808362429</v>
      </c>
      <c r="I54" s="5">
        <f t="shared" si="10"/>
        <v>-18.680608718195057</v>
      </c>
      <c r="J54" s="3">
        <v>-7.2499999999999995E-3</v>
      </c>
      <c r="K54" s="6">
        <f t="shared" si="11"/>
        <v>-3.5108958837772666E-2</v>
      </c>
      <c r="L54" s="2">
        <v>0.20649999999999841</v>
      </c>
      <c r="M54" s="5">
        <f t="shared" si="12"/>
        <v>7.3246942635798842</v>
      </c>
    </row>
    <row r="55" spans="1:13" x14ac:dyDescent="0.3">
      <c r="A55" s="1">
        <v>36798</v>
      </c>
      <c r="B55" s="2">
        <v>0.73801473575129539</v>
      </c>
      <c r="C55" s="4">
        <f t="shared" si="13"/>
        <v>-0.51207229818786115</v>
      </c>
      <c r="D55" s="8">
        <v>0</v>
      </c>
      <c r="E55" s="4">
        <f t="shared" si="9"/>
        <v>0</v>
      </c>
      <c r="F55" s="5">
        <f t="shared" si="14"/>
        <v>0</v>
      </c>
      <c r="G55" s="4">
        <f t="shared" si="8"/>
        <v>0</v>
      </c>
      <c r="H55">
        <f t="shared" si="15"/>
        <v>20.572724077936019</v>
      </c>
      <c r="I55" s="5">
        <f t="shared" si="10"/>
        <v>-19.834709342184723</v>
      </c>
      <c r="J55" s="3">
        <v>-7.2499999999999995E-3</v>
      </c>
      <c r="K55" s="6">
        <f t="shared" si="11"/>
        <v>-3.6386449184441949E-2</v>
      </c>
      <c r="L55" s="2">
        <v>0.1992499999999984</v>
      </c>
      <c r="M55" s="5">
        <f t="shared" si="12"/>
        <v>3.7039635420391535</v>
      </c>
    </row>
    <row r="56" spans="1:13" x14ac:dyDescent="0.3">
      <c r="A56" s="1">
        <v>36889</v>
      </c>
      <c r="B56" s="2">
        <v>0.42557362758620693</v>
      </c>
      <c r="C56" s="4">
        <f t="shared" si="13"/>
        <v>-0.42335348202366851</v>
      </c>
      <c r="D56" s="8">
        <v>0</v>
      </c>
      <c r="E56" s="4">
        <f t="shared" si="9"/>
        <v>0</v>
      </c>
      <c r="F56" s="5">
        <f t="shared" si="14"/>
        <v>0</v>
      </c>
      <c r="G56" s="4">
        <f t="shared" si="8"/>
        <v>0</v>
      </c>
      <c r="H56">
        <f t="shared" si="15"/>
        <v>20.959424684052461</v>
      </c>
      <c r="I56" s="5">
        <f t="shared" si="10"/>
        <v>-20.533851056466254</v>
      </c>
      <c r="J56" s="3">
        <v>-7.2499999999999995E-3</v>
      </c>
      <c r="K56" s="6">
        <f t="shared" si="11"/>
        <v>-3.7760416666666977E-2</v>
      </c>
      <c r="L56" s="2">
        <v>0.19199999999999839</v>
      </c>
      <c r="M56" s="5">
        <f t="shared" si="12"/>
        <v>2.2165293103448462</v>
      </c>
    </row>
    <row r="57" spans="1:13" x14ac:dyDescent="0.3">
      <c r="A57" s="1">
        <v>36980</v>
      </c>
      <c r="B57" s="2">
        <v>0.6235860851305336</v>
      </c>
      <c r="C57" s="4">
        <f t="shared" si="13"/>
        <v>0.46528366587804126</v>
      </c>
      <c r="D57" s="8">
        <v>0</v>
      </c>
      <c r="E57" s="4">
        <f t="shared" si="9"/>
        <v>0</v>
      </c>
      <c r="F57" s="5">
        <f t="shared" si="14"/>
        <v>0</v>
      </c>
      <c r="G57" s="4">
        <f t="shared" si="8"/>
        <v>0</v>
      </c>
      <c r="H57">
        <f t="shared" si="15"/>
        <v>21.353394009576423</v>
      </c>
      <c r="I57" s="5">
        <f t="shared" si="10"/>
        <v>-20.72980792444589</v>
      </c>
      <c r="J57" s="3">
        <v>2.0000000000000018E-3</v>
      </c>
      <c r="K57" s="6">
        <f t="shared" si="11"/>
        <v>1.0309278350515559E-2</v>
      </c>
      <c r="L57" s="2">
        <v>0.1939999999999984</v>
      </c>
      <c r="M57" s="5">
        <f t="shared" si="12"/>
        <v>3.214361263559478</v>
      </c>
    </row>
    <row r="58" spans="1:13" x14ac:dyDescent="0.3">
      <c r="A58" s="1">
        <v>37071</v>
      </c>
      <c r="B58" s="2">
        <v>0.65032915955056192</v>
      </c>
      <c r="C58" s="4">
        <f t="shared" si="13"/>
        <v>4.2885938377586363E-2</v>
      </c>
      <c r="D58" s="8">
        <v>0</v>
      </c>
      <c r="E58" s="4">
        <f t="shared" si="9"/>
        <v>0</v>
      </c>
      <c r="F58" s="5">
        <f t="shared" si="14"/>
        <v>0</v>
      </c>
      <c r="G58" s="4">
        <f t="shared" si="8"/>
        <v>0</v>
      </c>
      <c r="H58">
        <f t="shared" si="15"/>
        <v>21.754768682899453</v>
      </c>
      <c r="I58" s="5">
        <f t="shared" si="10"/>
        <v>-21.104439523348891</v>
      </c>
      <c r="J58" s="3">
        <v>2.0000000000000018E-3</v>
      </c>
      <c r="K58" s="6">
        <f t="shared" si="11"/>
        <v>1.0204081632653154E-2</v>
      </c>
      <c r="L58" s="2">
        <v>0.1959999999999984</v>
      </c>
      <c r="M58" s="5">
        <f t="shared" si="12"/>
        <v>3.3180059160743225</v>
      </c>
    </row>
    <row r="59" spans="1:13" x14ac:dyDescent="0.3">
      <c r="A59" s="1">
        <v>37162</v>
      </c>
      <c r="B59" s="2">
        <v>0.43313602916432986</v>
      </c>
      <c r="C59" s="4">
        <f t="shared" si="13"/>
        <v>-0.33397415323700508</v>
      </c>
      <c r="D59" s="8">
        <v>0</v>
      </c>
      <c r="E59" s="4">
        <f t="shared" si="9"/>
        <v>0</v>
      </c>
      <c r="F59" s="5">
        <f t="shared" si="14"/>
        <v>0</v>
      </c>
      <c r="G59" s="4">
        <f t="shared" si="8"/>
        <v>0</v>
      </c>
      <c r="H59">
        <f t="shared" si="15"/>
        <v>22.163687900584513</v>
      </c>
      <c r="I59" s="5">
        <f t="shared" si="10"/>
        <v>-21.730551871420182</v>
      </c>
      <c r="J59" s="3">
        <v>2.0000000000000018E-3</v>
      </c>
      <c r="K59" s="6">
        <f t="shared" si="11"/>
        <v>1.0101010101010192E-2</v>
      </c>
      <c r="L59" s="2">
        <v>0.1979999999999984</v>
      </c>
      <c r="M59" s="5">
        <f t="shared" si="12"/>
        <v>2.1875557028501684</v>
      </c>
    </row>
    <row r="60" spans="1:13" x14ac:dyDescent="0.3">
      <c r="A60" s="1">
        <v>37256</v>
      </c>
      <c r="B60" s="2">
        <v>0.61708807130730059</v>
      </c>
      <c r="C60" s="4">
        <f t="shared" si="13"/>
        <v>0.4246980850285722</v>
      </c>
      <c r="D60" s="8">
        <v>0</v>
      </c>
      <c r="E60" s="4">
        <f t="shared" si="9"/>
        <v>0</v>
      </c>
      <c r="F60" s="5">
        <f t="shared" si="14"/>
        <v>0</v>
      </c>
      <c r="G60" s="4">
        <f t="shared" si="8"/>
        <v>0</v>
      </c>
      <c r="H60">
        <f t="shared" si="15"/>
        <v>22.580293475639287</v>
      </c>
      <c r="I60" s="5">
        <f t="shared" si="10"/>
        <v>-21.963205404331987</v>
      </c>
      <c r="J60" s="3">
        <v>2.0000000000000018E-3</v>
      </c>
      <c r="K60" s="6">
        <f t="shared" si="11"/>
        <v>1.0000000000000089E-2</v>
      </c>
      <c r="L60" s="2">
        <v>0.1999999999999984</v>
      </c>
      <c r="M60" s="5">
        <f t="shared" si="12"/>
        <v>3.0854403565365276</v>
      </c>
    </row>
    <row r="61" spans="1:13" x14ac:dyDescent="0.3">
      <c r="A61" s="1">
        <v>37344</v>
      </c>
      <c r="B61" s="2">
        <v>0.65911412416107384</v>
      </c>
      <c r="C61" s="4">
        <f t="shared" si="13"/>
        <v>6.8103816631459368E-2</v>
      </c>
      <c r="D61" s="8">
        <v>0</v>
      </c>
      <c r="E61" s="4">
        <f t="shared" si="9"/>
        <v>0</v>
      </c>
      <c r="F61" s="5">
        <f t="shared" si="14"/>
        <v>0</v>
      </c>
      <c r="G61" s="4">
        <f t="shared" si="8"/>
        <v>0</v>
      </c>
      <c r="H61">
        <f t="shared" si="15"/>
        <v>23.004729886696861</v>
      </c>
      <c r="I61" s="5">
        <f t="shared" si="10"/>
        <v>-22.345615762535786</v>
      </c>
      <c r="J61" s="3">
        <v>9.9999999999999395E-4</v>
      </c>
      <c r="K61" s="6">
        <f t="shared" si="11"/>
        <v>4.9751243781094622E-3</v>
      </c>
      <c r="L61" s="2">
        <v>0.2009999999999984</v>
      </c>
      <c r="M61" s="5">
        <f t="shared" si="12"/>
        <v>3.2791747470700452</v>
      </c>
    </row>
    <row r="62" spans="1:13" x14ac:dyDescent="0.3">
      <c r="A62" s="1">
        <v>37435</v>
      </c>
      <c r="B62" s="2">
        <v>0.49034437354085608</v>
      </c>
      <c r="C62" s="4">
        <f t="shared" si="13"/>
        <v>-0.2560554302110114</v>
      </c>
      <c r="D62" s="8">
        <v>0</v>
      </c>
      <c r="E62" s="4">
        <f t="shared" si="9"/>
        <v>0</v>
      </c>
      <c r="F62" s="5">
        <f t="shared" si="14"/>
        <v>0</v>
      </c>
      <c r="G62" s="4">
        <f t="shared" si="8"/>
        <v>0</v>
      </c>
      <c r="H62">
        <f t="shared" si="15"/>
        <v>23.437144328120858</v>
      </c>
      <c r="I62" s="5">
        <f t="shared" si="10"/>
        <v>-22.946799954580001</v>
      </c>
      <c r="J62" s="3">
        <v>9.9999999999999395E-4</v>
      </c>
      <c r="K62" s="6">
        <f t="shared" si="11"/>
        <v>4.9504950495049601E-3</v>
      </c>
      <c r="L62" s="2">
        <v>0.2019999999999984</v>
      </c>
      <c r="M62" s="5">
        <f t="shared" si="12"/>
        <v>2.4274473937666334</v>
      </c>
    </row>
    <row r="63" spans="1:13" x14ac:dyDescent="0.3">
      <c r="A63" s="1">
        <v>37529</v>
      </c>
      <c r="B63" s="2">
        <v>0.39879468397790063</v>
      </c>
      <c r="C63" s="4">
        <f t="shared" si="13"/>
        <v>-0.18670488436904109</v>
      </c>
      <c r="D63" s="8">
        <v>0</v>
      </c>
      <c r="E63" s="4">
        <f t="shared" si="9"/>
        <v>0</v>
      </c>
      <c r="F63" s="5">
        <f t="shared" si="14"/>
        <v>0</v>
      </c>
      <c r="G63" s="4">
        <f t="shared" si="8"/>
        <v>0</v>
      </c>
      <c r="H63">
        <f t="shared" si="15"/>
        <v>23.877686761052384</v>
      </c>
      <c r="I63" s="5">
        <f t="shared" si="10"/>
        <v>-23.478892077074484</v>
      </c>
      <c r="J63" s="3">
        <v>9.9999999999999395E-4</v>
      </c>
      <c r="K63" s="6">
        <f t="shared" si="11"/>
        <v>4.9261083743842452E-3</v>
      </c>
      <c r="L63" s="2">
        <v>0.2029999999999984</v>
      </c>
      <c r="M63" s="5">
        <f t="shared" si="12"/>
        <v>1.9645058324034668</v>
      </c>
    </row>
    <row r="64" spans="1:13" x14ac:dyDescent="0.3">
      <c r="A64" s="1">
        <v>37621</v>
      </c>
      <c r="B64" s="2">
        <v>0.39439155223880601</v>
      </c>
      <c r="C64" s="4">
        <f t="shared" si="13"/>
        <v>-1.1041099382705477E-2</v>
      </c>
      <c r="D64" s="8">
        <v>0</v>
      </c>
      <c r="E64" s="4">
        <f t="shared" si="9"/>
        <v>0</v>
      </c>
      <c r="F64" s="5">
        <f t="shared" si="14"/>
        <v>0</v>
      </c>
      <c r="G64" s="4">
        <f t="shared" si="8"/>
        <v>0</v>
      </c>
      <c r="H64">
        <f t="shared" si="15"/>
        <v>24.326509965416474</v>
      </c>
      <c r="I64" s="5">
        <f t="shared" si="10"/>
        <v>-23.932118413177669</v>
      </c>
      <c r="J64" s="3">
        <v>9.9999999999999395E-4</v>
      </c>
      <c r="K64" s="6">
        <f t="shared" si="11"/>
        <v>4.9019607843137341E-3</v>
      </c>
      <c r="L64" s="2">
        <v>0.2039999999999984</v>
      </c>
      <c r="M64" s="5">
        <f t="shared" si="12"/>
        <v>1.9332919227392602</v>
      </c>
    </row>
    <row r="65" spans="1:13" x14ac:dyDescent="0.3">
      <c r="A65" s="1">
        <v>37711</v>
      </c>
      <c r="B65" s="2">
        <v>0.38217972312703591</v>
      </c>
      <c r="C65" s="4">
        <f t="shared" si="13"/>
        <v>-3.0963718777565985E-2</v>
      </c>
      <c r="D65" s="8">
        <v>0</v>
      </c>
      <c r="E65" s="4">
        <f t="shared" si="9"/>
        <v>0</v>
      </c>
      <c r="F65" s="5">
        <f t="shared" si="14"/>
        <v>0</v>
      </c>
      <c r="G65" s="4">
        <f t="shared" si="8"/>
        <v>0</v>
      </c>
      <c r="H65">
        <f t="shared" si="15"/>
        <v>24.783769592906118</v>
      </c>
      <c r="I65" s="5">
        <f t="shared" si="10"/>
        <v>-24.401589869779084</v>
      </c>
      <c r="J65" s="3">
        <v>1.5000000000000013E-3</v>
      </c>
      <c r="K65" s="6">
        <f t="shared" si="11"/>
        <v>7.2992700729927638E-3</v>
      </c>
      <c r="L65" s="2">
        <v>0.20549999999999841</v>
      </c>
      <c r="M65" s="5">
        <f t="shared" si="12"/>
        <v>1.8597553436838874</v>
      </c>
    </row>
    <row r="66" spans="1:13" x14ac:dyDescent="0.3">
      <c r="A66" s="1">
        <v>37802</v>
      </c>
      <c r="B66" s="2">
        <v>0.51662602504082744</v>
      </c>
      <c r="C66" s="4">
        <f t="shared" si="13"/>
        <v>0.35178816085201303</v>
      </c>
      <c r="D66" s="8">
        <v>0</v>
      </c>
      <c r="E66" s="4">
        <f t="shared" si="9"/>
        <v>0</v>
      </c>
      <c r="F66" s="5">
        <f t="shared" si="14"/>
        <v>0</v>
      </c>
      <c r="G66" s="4">
        <f t="shared" si="8"/>
        <v>0</v>
      </c>
      <c r="H66">
        <f t="shared" si="15"/>
        <v>25.24962422096219</v>
      </c>
      <c r="I66" s="5">
        <f t="shared" si="10"/>
        <v>-24.732998195921361</v>
      </c>
      <c r="J66" s="3">
        <v>1.5000000000000013E-3</v>
      </c>
      <c r="K66" s="6">
        <f t="shared" si="11"/>
        <v>7.2463768115942654E-3</v>
      </c>
      <c r="L66" s="2">
        <v>0.20699999999999841</v>
      </c>
      <c r="M66" s="5">
        <f t="shared" si="12"/>
        <v>2.4957778987479777</v>
      </c>
    </row>
    <row r="67" spans="1:13" x14ac:dyDescent="0.3">
      <c r="A67" s="1">
        <v>37894</v>
      </c>
      <c r="B67" s="2">
        <v>0.5570018358531319</v>
      </c>
      <c r="C67" s="4">
        <f t="shared" si="13"/>
        <v>7.8152878204526433E-2</v>
      </c>
      <c r="D67" s="8">
        <v>0</v>
      </c>
      <c r="E67" s="4">
        <f t="shared" si="9"/>
        <v>0</v>
      </c>
      <c r="F67" s="5">
        <f t="shared" si="14"/>
        <v>0</v>
      </c>
      <c r="G67" s="4">
        <f t="shared" si="8"/>
        <v>0</v>
      </c>
      <c r="H67">
        <f t="shared" si="15"/>
        <v>25.724235407768038</v>
      </c>
      <c r="I67" s="5">
        <f t="shared" si="10"/>
        <v>-25.167233571914906</v>
      </c>
      <c r="J67" s="3">
        <v>1.5000000000000013E-3</v>
      </c>
      <c r="K67" s="6">
        <f t="shared" si="11"/>
        <v>7.1942446043166079E-3</v>
      </c>
      <c r="L67" s="2">
        <v>0.20849999999999841</v>
      </c>
      <c r="M67" s="5">
        <f t="shared" si="12"/>
        <v>2.6714716347872236</v>
      </c>
    </row>
    <row r="68" spans="1:13" x14ac:dyDescent="0.3">
      <c r="A68" s="1">
        <v>37986</v>
      </c>
      <c r="B68" s="2">
        <v>0.57726990341833961</v>
      </c>
      <c r="C68" s="4">
        <f t="shared" si="13"/>
        <v>3.6387793110527422E-2</v>
      </c>
      <c r="D68" s="8">
        <v>0</v>
      </c>
      <c r="E68" s="4">
        <f t="shared" si="9"/>
        <v>0</v>
      </c>
      <c r="F68" s="5">
        <f t="shared" si="14"/>
        <v>0</v>
      </c>
      <c r="G68" s="4">
        <f t="shared" si="8"/>
        <v>0</v>
      </c>
      <c r="H68">
        <f t="shared" si="15"/>
        <v>26.207767748277803</v>
      </c>
      <c r="I68" s="5">
        <f t="shared" si="10"/>
        <v>-25.630497844859462</v>
      </c>
      <c r="J68" s="3">
        <v>1.5000000000000013E-3</v>
      </c>
      <c r="K68" s="6">
        <f t="shared" si="11"/>
        <v>7.1428571428572033E-3</v>
      </c>
      <c r="L68" s="2">
        <v>0.20999999999999841</v>
      </c>
      <c r="M68" s="5">
        <f t="shared" si="12"/>
        <v>2.748904301992114</v>
      </c>
    </row>
    <row r="69" spans="1:13" x14ac:dyDescent="0.3">
      <c r="A69" s="1">
        <v>38077</v>
      </c>
      <c r="B69" s="2">
        <v>0.71842841942369273</v>
      </c>
      <c r="C69" s="4">
        <f t="shared" si="13"/>
        <v>0.24452775931929627</v>
      </c>
      <c r="D69" s="8">
        <v>0</v>
      </c>
      <c r="E69" s="4">
        <f t="shared" si="9"/>
        <v>0</v>
      </c>
      <c r="F69" s="5">
        <f t="shared" si="14"/>
        <v>0</v>
      </c>
      <c r="G69" s="4">
        <f t="shared" si="8"/>
        <v>0</v>
      </c>
      <c r="H69">
        <f t="shared" si="15"/>
        <v>26.700388931297859</v>
      </c>
      <c r="I69" s="5">
        <f t="shared" si="10"/>
        <v>-25.981960511874167</v>
      </c>
      <c r="J69" s="3">
        <v>6.0000000000000053E-3</v>
      </c>
      <c r="K69" s="6">
        <f t="shared" si="11"/>
        <v>2.7777777777778005E-2</v>
      </c>
      <c r="L69">
        <v>0.21599999999999842</v>
      </c>
      <c r="M69" s="5">
        <f t="shared" si="12"/>
        <v>3.3260574973319352</v>
      </c>
    </row>
    <row r="70" spans="1:13" x14ac:dyDescent="0.3">
      <c r="A70" s="1">
        <v>38168</v>
      </c>
      <c r="B70" s="2">
        <v>0.85404239430680018</v>
      </c>
      <c r="C70" s="4">
        <f t="shared" si="13"/>
        <v>0.18876476934458397</v>
      </c>
      <c r="D70" s="8">
        <v>0</v>
      </c>
      <c r="E70" s="4">
        <f t="shared" si="9"/>
        <v>0</v>
      </c>
      <c r="F70" s="5">
        <f t="shared" si="14"/>
        <v>0</v>
      </c>
      <c r="G70" s="4">
        <f t="shared" si="8"/>
        <v>0</v>
      </c>
      <c r="H70">
        <f t="shared" si="15"/>
        <v>27.202269797641229</v>
      </c>
      <c r="I70" s="5">
        <f t="shared" si="10"/>
        <v>-26.34822740333443</v>
      </c>
      <c r="J70" s="3">
        <v>6.0000000000000053E-3</v>
      </c>
      <c r="K70" s="6">
        <f t="shared" si="11"/>
        <v>2.7027027027027244E-2</v>
      </c>
      <c r="L70">
        <v>0.22199999999999842</v>
      </c>
      <c r="M70" s="5">
        <f t="shared" si="12"/>
        <v>3.8470378121928208</v>
      </c>
    </row>
    <row r="71" spans="1:13" x14ac:dyDescent="0.3">
      <c r="A71" s="1">
        <v>38260</v>
      </c>
      <c r="B71" s="2">
        <v>1.0159609478672986</v>
      </c>
      <c r="C71" s="4">
        <f t="shared" si="13"/>
        <v>0.18959076813970421</v>
      </c>
      <c r="D71" s="8">
        <v>0</v>
      </c>
      <c r="E71" s="4">
        <f t="shared" si="9"/>
        <v>0</v>
      </c>
      <c r="F71" s="5">
        <f t="shared" si="14"/>
        <v>0</v>
      </c>
      <c r="G71" s="4">
        <f t="shared" si="8"/>
        <v>0</v>
      </c>
      <c r="H71">
        <f t="shared" si="15"/>
        <v>27.713584399375108</v>
      </c>
      <c r="I71" s="5">
        <f t="shared" si="10"/>
        <v>-26.697623451507809</v>
      </c>
      <c r="J71" s="3">
        <v>6.0000000000000053E-3</v>
      </c>
      <c r="K71" s="6">
        <f t="shared" si="11"/>
        <v>2.6315789473684417E-2</v>
      </c>
      <c r="L71">
        <v>0.22799999999999843</v>
      </c>
      <c r="M71" s="5">
        <f t="shared" si="12"/>
        <v>4.4559690695934462</v>
      </c>
    </row>
    <row r="72" spans="1:13" x14ac:dyDescent="0.3">
      <c r="A72" s="1">
        <v>38352</v>
      </c>
      <c r="B72" s="2">
        <v>1.6848255386232263</v>
      </c>
      <c r="C72" s="4">
        <f t="shared" si="13"/>
        <v>0.65835659545773462</v>
      </c>
      <c r="D72" s="8">
        <v>0</v>
      </c>
      <c r="E72" s="4">
        <f t="shared" si="9"/>
        <v>0</v>
      </c>
      <c r="F72" s="5">
        <f t="shared" si="14"/>
        <v>0</v>
      </c>
      <c r="G72" s="4">
        <f t="shared" si="8"/>
        <v>0</v>
      </c>
      <c r="H72">
        <f t="shared" si="15"/>
        <v>28.234510060182043</v>
      </c>
      <c r="I72" s="5">
        <f t="shared" si="10"/>
        <v>-26.549684521558817</v>
      </c>
      <c r="J72" s="3">
        <v>6.0000000000000053E-3</v>
      </c>
      <c r="K72" s="6">
        <f t="shared" si="11"/>
        <v>2.5641025641025834E-2</v>
      </c>
      <c r="L72">
        <v>0.23399999999999843</v>
      </c>
      <c r="M72" s="5">
        <f t="shared" si="12"/>
        <v>7.2001091394155452</v>
      </c>
    </row>
    <row r="73" spans="1:13" x14ac:dyDescent="0.3">
      <c r="A73" s="1">
        <v>38442</v>
      </c>
      <c r="B73" s="2">
        <v>2.1464725111226075</v>
      </c>
      <c r="C73" s="4">
        <f t="shared" si="13"/>
        <v>0.27400283407184167</v>
      </c>
      <c r="D73" s="8">
        <v>0</v>
      </c>
      <c r="E73" s="4">
        <f t="shared" si="9"/>
        <v>0</v>
      </c>
      <c r="F73" s="5">
        <f t="shared" si="14"/>
        <v>0</v>
      </c>
      <c r="G73" s="4">
        <f t="shared" si="8"/>
        <v>0</v>
      </c>
      <c r="H73">
        <f t="shared" si="15"/>
        <v>28.765227436855699</v>
      </c>
      <c r="I73" s="5">
        <f t="shared" si="10"/>
        <v>-26.618754925733093</v>
      </c>
      <c r="J73" s="3">
        <v>2.4250000000000001E-2</v>
      </c>
      <c r="K73" s="6">
        <f t="shared" si="11"/>
        <v>9.3901258470474924E-2</v>
      </c>
      <c r="L73">
        <v>0.25824999999999843</v>
      </c>
      <c r="M73" s="5">
        <f t="shared" si="12"/>
        <v>8.3116070130595183</v>
      </c>
    </row>
    <row r="74" spans="1:13" x14ac:dyDescent="0.3">
      <c r="A74" s="1">
        <v>38533</v>
      </c>
      <c r="B74" s="2">
        <v>1.8843861655526994</v>
      </c>
      <c r="C74" s="4">
        <f t="shared" si="13"/>
        <v>-0.12210095596930637</v>
      </c>
      <c r="D74" s="8">
        <v>0</v>
      </c>
      <c r="E74" s="4">
        <f t="shared" si="9"/>
        <v>0</v>
      </c>
      <c r="F74" s="5">
        <f t="shared" si="14"/>
        <v>0</v>
      </c>
      <c r="G74" s="4">
        <f t="shared" si="8"/>
        <v>0</v>
      </c>
      <c r="H74">
        <f t="shared" si="15"/>
        <v>29.305920581952574</v>
      </c>
      <c r="I74" s="5">
        <f t="shared" si="10"/>
        <v>-27.421534416399876</v>
      </c>
      <c r="J74" s="3">
        <v>2.4250000000000001E-2</v>
      </c>
      <c r="K74" s="6">
        <f t="shared" si="11"/>
        <v>8.5840707964602248E-2</v>
      </c>
      <c r="L74">
        <v>0.28249999999999842</v>
      </c>
      <c r="M74" s="5">
        <f t="shared" si="12"/>
        <v>6.6703935063812745</v>
      </c>
    </row>
    <row r="75" spans="1:13" x14ac:dyDescent="0.3">
      <c r="A75" s="1">
        <v>38625</v>
      </c>
      <c r="B75" s="2">
        <v>2.6850820382293765</v>
      </c>
      <c r="C75" s="4">
        <f t="shared" si="13"/>
        <v>0.4249107148596738</v>
      </c>
      <c r="D75" s="8">
        <v>0</v>
      </c>
      <c r="E75" s="4">
        <f t="shared" si="9"/>
        <v>0</v>
      </c>
      <c r="F75" s="5">
        <f t="shared" si="14"/>
        <v>0</v>
      </c>
      <c r="G75" s="4">
        <f t="shared" si="8"/>
        <v>0</v>
      </c>
      <c r="H75">
        <f t="shared" si="15"/>
        <v>29.856777007621332</v>
      </c>
      <c r="I75" s="5">
        <f t="shared" si="10"/>
        <v>-27.171694969391957</v>
      </c>
      <c r="J75" s="3">
        <v>2.4250000000000001E-2</v>
      </c>
      <c r="K75" s="6">
        <f t="shared" si="11"/>
        <v>7.9054604726976771E-2</v>
      </c>
      <c r="L75">
        <v>0.30674999999999841</v>
      </c>
      <c r="M75" s="5">
        <f t="shared" si="12"/>
        <v>8.7533236780094228</v>
      </c>
    </row>
    <row r="76" spans="1:13" x14ac:dyDescent="0.3">
      <c r="A76" s="1">
        <v>38716</v>
      </c>
      <c r="B76" s="2">
        <v>3.6373177591463417</v>
      </c>
      <c r="C76" s="4">
        <f t="shared" si="13"/>
        <v>0.35463933964002758</v>
      </c>
      <c r="D76" s="8">
        <v>0</v>
      </c>
      <c r="E76" s="4">
        <f t="shared" si="9"/>
        <v>0</v>
      </c>
      <c r="F76" s="5">
        <f t="shared" si="14"/>
        <v>0</v>
      </c>
      <c r="G76" s="4">
        <f t="shared" si="8"/>
        <v>0</v>
      </c>
      <c r="H76">
        <f t="shared" si="15"/>
        <v>30.417987750631937</v>
      </c>
      <c r="I76" s="5">
        <f t="shared" si="10"/>
        <v>-26.780669991485595</v>
      </c>
      <c r="J76" s="3">
        <v>2.4250000000000001E-2</v>
      </c>
      <c r="K76" s="6">
        <f t="shared" si="11"/>
        <v>7.326283987915444E-2</v>
      </c>
      <c r="L76">
        <v>0.33099999999999841</v>
      </c>
      <c r="M76" s="5">
        <f t="shared" si="12"/>
        <v>10.98887540527601</v>
      </c>
    </row>
    <row r="77" spans="1:13" x14ac:dyDescent="0.3">
      <c r="A77" s="1">
        <v>38807</v>
      </c>
      <c r="B77" s="2">
        <v>3.1257081081081086</v>
      </c>
      <c r="C77" s="4">
        <f t="shared" si="13"/>
        <v>-0.14065574825068483</v>
      </c>
      <c r="D77" s="8">
        <v>0</v>
      </c>
      <c r="E77" s="4">
        <f t="shared" si="9"/>
        <v>0</v>
      </c>
      <c r="F77" s="5">
        <f t="shared" si="14"/>
        <v>0</v>
      </c>
      <c r="G77" s="4">
        <f t="shared" si="8"/>
        <v>0</v>
      </c>
      <c r="H77">
        <f t="shared" si="15"/>
        <v>30.989747438627131</v>
      </c>
      <c r="I77" s="5">
        <f t="shared" si="10"/>
        <v>-27.86403933051902</v>
      </c>
      <c r="J77" s="3">
        <v>2.7749999999999997E-2</v>
      </c>
      <c r="K77" s="6">
        <f t="shared" si="11"/>
        <v>7.7351916376306951E-2</v>
      </c>
      <c r="L77">
        <v>0.3587499999999984</v>
      </c>
      <c r="M77" s="5">
        <f t="shared" si="12"/>
        <v>8.7127752142386683</v>
      </c>
    </row>
    <row r="78" spans="1:13" x14ac:dyDescent="0.3">
      <c r="A78" s="1">
        <v>38898</v>
      </c>
      <c r="B78" s="2">
        <v>2.810555006407097</v>
      </c>
      <c r="C78" s="4">
        <f t="shared" si="13"/>
        <v>-0.10082614588467242</v>
      </c>
      <c r="D78" s="8">
        <v>0</v>
      </c>
      <c r="E78" s="4">
        <f t="shared" si="9"/>
        <v>0</v>
      </c>
      <c r="F78" s="5">
        <f t="shared" si="14"/>
        <v>0</v>
      </c>
      <c r="G78" s="4">
        <f t="shared" si="8"/>
        <v>0</v>
      </c>
      <c r="H78">
        <f t="shared" si="15"/>
        <v>31.572254357619208</v>
      </c>
      <c r="I78" s="5">
        <f t="shared" si="10"/>
        <v>-28.761699351212112</v>
      </c>
      <c r="J78" s="3">
        <v>2.7749999999999997E-2</v>
      </c>
      <c r="K78" s="6">
        <f t="shared" si="11"/>
        <v>7.1798188874515168E-2</v>
      </c>
      <c r="L78">
        <v>0.3864999999999984</v>
      </c>
      <c r="M78" s="5">
        <f t="shared" si="12"/>
        <v>7.2718111420623766</v>
      </c>
    </row>
    <row r="79" spans="1:13" x14ac:dyDescent="0.3">
      <c r="A79" s="1">
        <v>38989</v>
      </c>
      <c r="B79" s="2">
        <v>3.7777739704287829</v>
      </c>
      <c r="C79" s="4">
        <f t="shared" si="13"/>
        <v>0.34413806590397988</v>
      </c>
      <c r="D79" s="8">
        <v>0</v>
      </c>
      <c r="E79" s="4">
        <f t="shared" si="9"/>
        <v>0</v>
      </c>
      <c r="F79" s="5">
        <f t="shared" si="14"/>
        <v>0</v>
      </c>
      <c r="G79" s="4">
        <f t="shared" si="8"/>
        <v>0</v>
      </c>
      <c r="H79">
        <f t="shared" si="15"/>
        <v>32.165710520755518</v>
      </c>
      <c r="I79" s="5">
        <f t="shared" si="10"/>
        <v>-28.387936550326735</v>
      </c>
      <c r="J79" s="3">
        <v>2.7749999999999997E-2</v>
      </c>
      <c r="K79" s="6">
        <f t="shared" si="11"/>
        <v>6.6988533494267005E-2</v>
      </c>
      <c r="L79">
        <v>0.4142499999999984</v>
      </c>
      <c r="M79" s="5">
        <f t="shared" si="12"/>
        <v>9.1195509243905803</v>
      </c>
    </row>
    <row r="80" spans="1:13" x14ac:dyDescent="0.3">
      <c r="A80" s="1">
        <v>39080</v>
      </c>
      <c r="B80" s="2">
        <v>4.186174727452924</v>
      </c>
      <c r="C80" s="4">
        <f t="shared" si="13"/>
        <v>0.10810619169409619</v>
      </c>
      <c r="D80" s="8">
        <v>0</v>
      </c>
      <c r="E80" s="4">
        <f t="shared" si="9"/>
        <v>0</v>
      </c>
      <c r="F80" s="5">
        <f t="shared" si="14"/>
        <v>0</v>
      </c>
      <c r="G80" s="4">
        <f t="shared" si="8"/>
        <v>0</v>
      </c>
      <c r="H80">
        <f t="shared" si="15"/>
        <v>32.770321738376538</v>
      </c>
      <c r="I80" s="5">
        <f t="shared" si="10"/>
        <v>-28.584147010923616</v>
      </c>
      <c r="J80" s="3">
        <v>2.7749999999999997E-2</v>
      </c>
      <c r="K80" s="6">
        <f t="shared" si="11"/>
        <v>6.2782805429864474E-2</v>
      </c>
      <c r="L80">
        <v>0.44199999999999839</v>
      </c>
      <c r="M80" s="5">
        <f t="shared" si="12"/>
        <v>9.4709835462736187</v>
      </c>
    </row>
    <row r="81" spans="1:13" x14ac:dyDescent="0.3">
      <c r="A81" s="1">
        <v>39171</v>
      </c>
      <c r="B81" s="2">
        <v>4.5050488741283266</v>
      </c>
      <c r="C81" s="4">
        <f t="shared" si="13"/>
        <v>7.6173157461447261E-2</v>
      </c>
      <c r="D81" s="8">
        <v>0</v>
      </c>
      <c r="E81" s="4">
        <f t="shared" si="9"/>
        <v>0</v>
      </c>
      <c r="F81" s="5">
        <f t="shared" si="14"/>
        <v>0</v>
      </c>
      <c r="G81" s="4">
        <f t="shared" si="8"/>
        <v>0</v>
      </c>
      <c r="H81">
        <f t="shared" si="15"/>
        <v>33.386297689390823</v>
      </c>
      <c r="I81" s="5">
        <f t="shared" si="10"/>
        <v>-28.881248815262495</v>
      </c>
      <c r="J81" s="3">
        <v>6.0250000000000012E-2</v>
      </c>
      <c r="K81" s="6">
        <f t="shared" si="11"/>
        <v>0.11996017919362907</v>
      </c>
      <c r="L81">
        <v>0.50224999999999842</v>
      </c>
      <c r="M81" s="5">
        <f t="shared" si="12"/>
        <v>8.9697339455019236</v>
      </c>
    </row>
    <row r="82" spans="1:13" x14ac:dyDescent="0.3">
      <c r="A82" s="1">
        <v>39262</v>
      </c>
      <c r="B82" s="2">
        <v>5.8323721260175097</v>
      </c>
      <c r="C82" s="4">
        <f t="shared" si="13"/>
        <v>0.29463015584842123</v>
      </c>
      <c r="D82" s="8">
        <v>0</v>
      </c>
      <c r="E82" s="4">
        <f t="shared" si="9"/>
        <v>0</v>
      </c>
      <c r="F82" s="5">
        <f t="shared" si="14"/>
        <v>0</v>
      </c>
      <c r="G82" s="4">
        <f t="shared" si="8"/>
        <v>0</v>
      </c>
      <c r="H82">
        <f t="shared" si="15"/>
        <v>34.01385199399153</v>
      </c>
      <c r="I82" s="5">
        <f t="shared" si="10"/>
        <v>-28.181479867974019</v>
      </c>
      <c r="J82" s="3">
        <v>6.0250000000000012E-2</v>
      </c>
      <c r="K82" s="6">
        <f t="shared" si="11"/>
        <v>0.10711111111111143</v>
      </c>
      <c r="L82">
        <v>0.56249999999999845</v>
      </c>
      <c r="M82" s="5">
        <f t="shared" si="12"/>
        <v>10.36866155736449</v>
      </c>
    </row>
    <row r="83" spans="1:13" x14ac:dyDescent="0.3">
      <c r="A83" s="1">
        <v>39353</v>
      </c>
      <c r="B83" s="2">
        <v>7.3295680473883635</v>
      </c>
      <c r="C83" s="4">
        <f t="shared" si="13"/>
        <v>0.25670445729826508</v>
      </c>
      <c r="D83" s="8">
        <v>0</v>
      </c>
      <c r="E83" s="4">
        <f t="shared" si="9"/>
        <v>0</v>
      </c>
      <c r="F83" s="5">
        <f t="shared" si="14"/>
        <v>0</v>
      </c>
      <c r="G83" s="4">
        <f t="shared" si="8"/>
        <v>0</v>
      </c>
      <c r="H83">
        <f t="shared" si="15"/>
        <v>34.653202287739852</v>
      </c>
      <c r="I83" s="5">
        <f t="shared" si="10"/>
        <v>-27.323634240351488</v>
      </c>
      <c r="J83" s="3">
        <v>6.0250000000000012E-2</v>
      </c>
      <c r="K83" s="6">
        <f t="shared" si="11"/>
        <v>9.6748293857888648E-2</v>
      </c>
      <c r="L83">
        <v>0.62274999999999847</v>
      </c>
      <c r="M83" s="5">
        <f t="shared" si="12"/>
        <v>11.769679722823575</v>
      </c>
    </row>
    <row r="84" spans="1:13" x14ac:dyDescent="0.3">
      <c r="A84" s="1">
        <v>39447</v>
      </c>
      <c r="B84" s="2">
        <v>9.3904330143404007</v>
      </c>
      <c r="C84" s="4">
        <f t="shared" si="13"/>
        <v>0.28117140786848349</v>
      </c>
      <c r="D84" s="8">
        <v>0</v>
      </c>
      <c r="E84" s="4">
        <f t="shared" si="9"/>
        <v>0</v>
      </c>
      <c r="F84" s="5">
        <f t="shared" si="14"/>
        <v>0</v>
      </c>
      <c r="G84" s="4">
        <f t="shared" si="8"/>
        <v>0</v>
      </c>
      <c r="H84">
        <f t="shared" si="15"/>
        <v>35.30457029704089</v>
      </c>
      <c r="I84" s="5">
        <f t="shared" si="10"/>
        <v>-25.914137282700487</v>
      </c>
      <c r="J84" s="3">
        <v>6.0250000000000012E-2</v>
      </c>
      <c r="K84" s="6">
        <f t="shared" si="11"/>
        <v>8.8213762811127597E-2</v>
      </c>
      <c r="L84">
        <v>0.6829999999999985</v>
      </c>
      <c r="M84" s="5">
        <f t="shared" si="12"/>
        <v>13.748803827731217</v>
      </c>
    </row>
    <row r="85" spans="1:13" x14ac:dyDescent="0.3">
      <c r="A85" s="1">
        <v>39538</v>
      </c>
      <c r="B85" s="2">
        <v>6.6916762672811068</v>
      </c>
      <c r="C85" s="4">
        <f t="shared" si="13"/>
        <v>-0.28739428127946232</v>
      </c>
      <c r="D85" s="8">
        <v>0</v>
      </c>
      <c r="E85" s="4">
        <f t="shared" si="9"/>
        <v>0</v>
      </c>
      <c r="F85" s="5">
        <f t="shared" si="14"/>
        <v>0</v>
      </c>
      <c r="G85" s="4">
        <f t="shared" si="8"/>
        <v>0</v>
      </c>
      <c r="H85">
        <f t="shared" si="15"/>
        <v>35.968181916038311</v>
      </c>
      <c r="I85" s="5">
        <f t="shared" si="10"/>
        <v>-29.276505648757205</v>
      </c>
      <c r="J85" s="3">
        <v>5.4499999999999993E-2</v>
      </c>
      <c r="K85" s="6">
        <f t="shared" si="11"/>
        <v>7.3898305084745902E-2</v>
      </c>
      <c r="L85">
        <v>0.73749999999999849</v>
      </c>
      <c r="M85" s="5">
        <f t="shared" si="12"/>
        <v>9.0734593454659258</v>
      </c>
    </row>
    <row r="86" spans="1:13" x14ac:dyDescent="0.3">
      <c r="A86" s="1">
        <v>39629</v>
      </c>
      <c r="B86" s="2">
        <v>7.6193860567145775</v>
      </c>
      <c r="C86" s="4">
        <f t="shared" si="13"/>
        <v>0.13863638233210707</v>
      </c>
      <c r="D86" s="8">
        <v>0</v>
      </c>
      <c r="E86" s="4">
        <f t="shared" si="9"/>
        <v>0</v>
      </c>
      <c r="F86" s="5">
        <f t="shared" si="14"/>
        <v>0</v>
      </c>
      <c r="G86" s="4">
        <f t="shared" si="8"/>
        <v>0</v>
      </c>
      <c r="H86">
        <f t="shared" si="15"/>
        <v>36.644267284954317</v>
      </c>
      <c r="I86" s="5">
        <f t="shared" si="10"/>
        <v>-29.024881228239739</v>
      </c>
      <c r="J86" s="3">
        <v>5.4499999999999993E-2</v>
      </c>
      <c r="K86" s="6">
        <f t="shared" si="11"/>
        <v>6.8813131313131437E-2</v>
      </c>
      <c r="L86">
        <v>0.79199999999999848</v>
      </c>
      <c r="M86" s="5">
        <f t="shared" si="12"/>
        <v>9.6204369402962016</v>
      </c>
    </row>
    <row r="87" spans="1:13" x14ac:dyDescent="0.3">
      <c r="A87" s="1">
        <v>39721</v>
      </c>
      <c r="B87" s="2">
        <v>5.1728925858041999</v>
      </c>
      <c r="C87" s="4">
        <f t="shared" si="13"/>
        <v>-0.32108800534583848</v>
      </c>
      <c r="D87" s="8">
        <v>0</v>
      </c>
      <c r="E87" s="4">
        <f t="shared" si="9"/>
        <v>0</v>
      </c>
      <c r="F87" s="5">
        <f t="shared" si="14"/>
        <v>0</v>
      </c>
      <c r="G87" s="4">
        <f t="shared" si="8"/>
        <v>0</v>
      </c>
      <c r="H87">
        <f t="shared" si="15"/>
        <v>37.333060869902184</v>
      </c>
      <c r="I87" s="5">
        <f t="shared" si="10"/>
        <v>-32.160168284097985</v>
      </c>
      <c r="J87" s="3">
        <v>5.4499999999999993E-2</v>
      </c>
      <c r="K87" s="6">
        <f t="shared" si="11"/>
        <v>6.4382752510336788E-2</v>
      </c>
      <c r="L87">
        <v>0.84649999999999848</v>
      </c>
      <c r="M87" s="5">
        <f t="shared" si="12"/>
        <v>6.1109185892548243</v>
      </c>
    </row>
    <row r="88" spans="1:13" x14ac:dyDescent="0.3">
      <c r="A88" s="1">
        <v>39813</v>
      </c>
      <c r="B88" s="2">
        <v>4.0424884239968035</v>
      </c>
      <c r="C88" s="4">
        <f t="shared" si="13"/>
        <v>-0.21852457654147461</v>
      </c>
      <c r="D88" s="8">
        <v>0</v>
      </c>
      <c r="E88" s="4">
        <f t="shared" si="9"/>
        <v>0</v>
      </c>
      <c r="F88" s="5">
        <f t="shared" si="14"/>
        <v>0</v>
      </c>
      <c r="G88" s="4">
        <f t="shared" si="8"/>
        <v>0</v>
      </c>
      <c r="H88">
        <f t="shared" si="15"/>
        <v>38.034801544199006</v>
      </c>
      <c r="I88" s="5">
        <f t="shared" si="10"/>
        <v>-33.992313120202205</v>
      </c>
      <c r="J88" s="3">
        <v>5.4499999999999993E-2</v>
      </c>
      <c r="K88" s="6">
        <f t="shared" si="11"/>
        <v>6.0488346281909085E-2</v>
      </c>
      <c r="L88">
        <v>0.90099999999999847</v>
      </c>
      <c r="M88" s="5">
        <f t="shared" si="12"/>
        <v>4.4866686170885801</v>
      </c>
    </row>
    <row r="89" spans="1:13" x14ac:dyDescent="0.3">
      <c r="A89" s="1">
        <v>39903</v>
      </c>
      <c r="B89" s="2">
        <v>4.920837146524125</v>
      </c>
      <c r="C89" s="4">
        <f t="shared" si="13"/>
        <v>0.21727921774947201</v>
      </c>
      <c r="D89" s="8">
        <v>0</v>
      </c>
      <c r="E89" s="4">
        <f t="shared" si="9"/>
        <v>0</v>
      </c>
      <c r="F89" s="5">
        <f t="shared" si="14"/>
        <v>0</v>
      </c>
      <c r="G89" s="4">
        <f t="shared" si="8"/>
        <v>0</v>
      </c>
      <c r="H89">
        <f t="shared" si="15"/>
        <v>38.749732671206857</v>
      </c>
      <c r="I89" s="5">
        <f t="shared" si="10"/>
        <v>-33.828895524682736</v>
      </c>
      <c r="J89" s="3">
        <v>0.12074999999999997</v>
      </c>
      <c r="K89" s="6">
        <f t="shared" si="11"/>
        <v>0.11817959383410831</v>
      </c>
      <c r="L89">
        <v>1.0217499999999984</v>
      </c>
      <c r="M89" s="5">
        <f t="shared" si="12"/>
        <v>4.8160872488613977</v>
      </c>
    </row>
    <row r="90" spans="1:13" x14ac:dyDescent="0.3">
      <c r="A90" s="1">
        <v>39994</v>
      </c>
      <c r="B90" s="2">
        <v>6.5751323112015694</v>
      </c>
      <c r="C90" s="4">
        <f t="shared" si="13"/>
        <v>0.33618165271857658</v>
      </c>
      <c r="D90" s="8">
        <v>0</v>
      </c>
      <c r="E90" s="4">
        <f t="shared" si="9"/>
        <v>0</v>
      </c>
      <c r="F90" s="5">
        <f t="shared" si="14"/>
        <v>0</v>
      </c>
      <c r="G90" s="4">
        <f t="shared" si="8"/>
        <v>0</v>
      </c>
      <c r="H90">
        <f t="shared" si="15"/>
        <v>39.478102188731107</v>
      </c>
      <c r="I90" s="5">
        <f t="shared" si="10"/>
        <v>-32.902969877529536</v>
      </c>
      <c r="J90" s="3">
        <v>0.12074999999999997</v>
      </c>
      <c r="K90" s="6">
        <f t="shared" si="11"/>
        <v>0.10568927789934368</v>
      </c>
      <c r="L90">
        <v>1.1424999999999983</v>
      </c>
      <c r="M90" s="5">
        <f t="shared" si="12"/>
        <v>5.7550392220582749</v>
      </c>
    </row>
    <row r="91" spans="1:13" x14ac:dyDescent="0.3">
      <c r="A91" s="1">
        <v>40086</v>
      </c>
      <c r="B91" s="2">
        <v>8.5454751339312605</v>
      </c>
      <c r="C91" s="4">
        <f t="shared" si="13"/>
        <v>0.29966588191281907</v>
      </c>
      <c r="D91" s="8">
        <v>0</v>
      </c>
      <c r="E91" s="4">
        <f t="shared" si="9"/>
        <v>0</v>
      </c>
      <c r="F91" s="5">
        <f t="shared" si="14"/>
        <v>0</v>
      </c>
      <c r="G91" s="4">
        <f t="shared" si="8"/>
        <v>0</v>
      </c>
      <c r="H91">
        <f t="shared" si="15"/>
        <v>40.220162695005143</v>
      </c>
      <c r="I91" s="5">
        <f t="shared" si="10"/>
        <v>-31.674687561073881</v>
      </c>
      <c r="J91" s="3">
        <v>0.12074999999999997</v>
      </c>
      <c r="K91" s="6">
        <f t="shared" si="11"/>
        <v>9.5586780130615584E-2</v>
      </c>
      <c r="L91">
        <v>1.2632499999999982</v>
      </c>
      <c r="M91" s="5">
        <f t="shared" si="12"/>
        <v>6.764674556842488</v>
      </c>
    </row>
    <row r="92" spans="1:13" x14ac:dyDescent="0.3">
      <c r="A92" s="1">
        <v>40178</v>
      </c>
      <c r="B92" s="2">
        <v>9.7166077740577617</v>
      </c>
      <c r="C92" s="4">
        <f t="shared" si="13"/>
        <v>0.13704710642434859</v>
      </c>
      <c r="D92" s="8">
        <v>0</v>
      </c>
      <c r="E92" s="4">
        <f t="shared" si="9"/>
        <v>0</v>
      </c>
      <c r="F92" s="5">
        <f t="shared" si="14"/>
        <v>0</v>
      </c>
      <c r="G92" s="4">
        <f t="shared" si="8"/>
        <v>0</v>
      </c>
      <c r="H92">
        <f t="shared" si="15"/>
        <v>40.976171536291311</v>
      </c>
      <c r="I92" s="5">
        <f t="shared" si="10"/>
        <v>-31.259563762233547</v>
      </c>
      <c r="J92" s="3">
        <v>0.12074999999999997</v>
      </c>
      <c r="K92" s="6">
        <f t="shared" si="11"/>
        <v>8.7247109826589689E-2</v>
      </c>
      <c r="L92">
        <v>1.3839999999999981</v>
      </c>
      <c r="M92" s="5">
        <f t="shared" si="12"/>
        <v>7.0206703569781608</v>
      </c>
    </row>
    <row r="93" spans="1:13" x14ac:dyDescent="0.3">
      <c r="A93" s="1">
        <v>40268</v>
      </c>
      <c r="B93" s="2">
        <v>10.751948508254799</v>
      </c>
      <c r="C93" s="4">
        <f t="shared" si="13"/>
        <v>0.10655372309678679</v>
      </c>
      <c r="D93" s="8">
        <v>0</v>
      </c>
      <c r="E93" s="4">
        <f t="shared" si="9"/>
        <v>0</v>
      </c>
      <c r="F93" s="5">
        <f t="shared" si="14"/>
        <v>0</v>
      </c>
      <c r="G93" s="4">
        <f t="shared" si="8"/>
        <v>0</v>
      </c>
      <c r="H93">
        <f t="shared" si="15"/>
        <v>41.74639089612851</v>
      </c>
      <c r="I93" s="5">
        <f t="shared" si="10"/>
        <v>-30.994442387873711</v>
      </c>
      <c r="J93" s="3">
        <v>0.17349999999999999</v>
      </c>
      <c r="K93" s="6">
        <f t="shared" si="11"/>
        <v>0.11139646869983962</v>
      </c>
      <c r="L93">
        <v>1.5574999999999981</v>
      </c>
      <c r="M93" s="5">
        <f t="shared" si="12"/>
        <v>6.9033377260063</v>
      </c>
    </row>
    <row r="94" spans="1:13" x14ac:dyDescent="0.3">
      <c r="A94" s="1">
        <v>40359</v>
      </c>
      <c r="B94" s="2">
        <v>11.490533463629482</v>
      </c>
      <c r="C94" s="4">
        <f t="shared" si="13"/>
        <v>6.8693126162912233E-2</v>
      </c>
      <c r="D94" s="8">
        <v>0</v>
      </c>
      <c r="E94" s="4">
        <f t="shared" si="9"/>
        <v>0</v>
      </c>
      <c r="F94" s="5">
        <f t="shared" si="14"/>
        <v>0</v>
      </c>
      <c r="G94" s="4">
        <f t="shared" si="8"/>
        <v>0</v>
      </c>
      <c r="H94">
        <f t="shared" si="15"/>
        <v>42.531087886257318</v>
      </c>
      <c r="I94" s="5">
        <f t="shared" si="10"/>
        <v>-31.040554422627835</v>
      </c>
      <c r="J94" s="3">
        <v>0.17349999999999999</v>
      </c>
      <c r="K94" s="6">
        <f t="shared" si="11"/>
        <v>0.10023108030040449</v>
      </c>
      <c r="L94">
        <v>1.7309999999999981</v>
      </c>
      <c r="M94" s="5">
        <f t="shared" si="12"/>
        <v>6.6380898114555142</v>
      </c>
    </row>
    <row r="95" spans="1:13" x14ac:dyDescent="0.3">
      <c r="A95" s="1">
        <v>40451</v>
      </c>
      <c r="B95" s="2">
        <v>12.934281826047549</v>
      </c>
      <c r="C95" s="4">
        <f t="shared" si="13"/>
        <v>0.12564676539935271</v>
      </c>
      <c r="D95" s="8">
        <v>0</v>
      </c>
      <c r="E95" s="4">
        <f t="shared" si="9"/>
        <v>0</v>
      </c>
      <c r="F95" s="5">
        <f t="shared" si="14"/>
        <v>0</v>
      </c>
      <c r="G95" s="4">
        <f t="shared" si="8"/>
        <v>0</v>
      </c>
      <c r="H95">
        <f t="shared" si="15"/>
        <v>43.330534639254232</v>
      </c>
      <c r="I95" s="5">
        <f t="shared" si="10"/>
        <v>-30.396252813206683</v>
      </c>
      <c r="J95" s="3">
        <v>0.17349999999999999</v>
      </c>
      <c r="K95" s="6">
        <f t="shared" si="11"/>
        <v>9.1100026253609953E-2</v>
      </c>
      <c r="L95">
        <v>1.9044999999999981</v>
      </c>
      <c r="M95" s="5">
        <f t="shared" si="12"/>
        <v>6.7914317805447952</v>
      </c>
    </row>
    <row r="96" spans="1:13" x14ac:dyDescent="0.3">
      <c r="A96" s="1">
        <v>40543</v>
      </c>
      <c r="B96" s="2">
        <v>14.653771757330768</v>
      </c>
      <c r="C96" s="4">
        <f t="shared" si="13"/>
        <v>0.13294050295242865</v>
      </c>
      <c r="D96" s="8">
        <v>0</v>
      </c>
      <c r="E96" s="4">
        <f t="shared" si="9"/>
        <v>0</v>
      </c>
      <c r="F96" s="5">
        <f t="shared" si="14"/>
        <v>0</v>
      </c>
      <c r="G96" s="4">
        <f t="shared" si="8"/>
        <v>0</v>
      </c>
      <c r="H96">
        <f t="shared" si="15"/>
        <v>44.145008402907131</v>
      </c>
      <c r="I96" s="5">
        <f t="shared" si="10"/>
        <v>-29.491236645576365</v>
      </c>
      <c r="J96" s="3">
        <v>0.17349999999999999</v>
      </c>
      <c r="K96" s="6">
        <f t="shared" si="11"/>
        <v>8.3493743984600646E-2</v>
      </c>
      <c r="L96">
        <v>2.0779999999999981</v>
      </c>
      <c r="M96" s="5">
        <f t="shared" si="12"/>
        <v>7.0518632133449382</v>
      </c>
    </row>
    <row r="97" spans="1:13" x14ac:dyDescent="0.3">
      <c r="A97" s="1">
        <v>40633</v>
      </c>
      <c r="B97" s="2">
        <v>15.528757505134985</v>
      </c>
      <c r="C97" s="4">
        <f t="shared" si="13"/>
        <v>5.9710616644925718E-2</v>
      </c>
      <c r="D97" s="8">
        <v>0</v>
      </c>
      <c r="E97" s="4">
        <f t="shared" si="9"/>
        <v>0</v>
      </c>
      <c r="F97" s="5">
        <f t="shared" si="14"/>
        <v>0</v>
      </c>
      <c r="G97" s="4">
        <f t="shared" si="8"/>
        <v>0</v>
      </c>
      <c r="H97">
        <f t="shared" si="15"/>
        <v>44.974791636364678</v>
      </c>
      <c r="I97" s="5">
        <f t="shared" si="10"/>
        <v>-29.446034131229695</v>
      </c>
      <c r="J97" s="3">
        <v>0.34300000000000008</v>
      </c>
      <c r="K97" s="6">
        <f t="shared" si="11"/>
        <v>0.14167699297810837</v>
      </c>
      <c r="L97">
        <v>2.420999999999998</v>
      </c>
      <c r="M97" s="5">
        <f t="shared" si="12"/>
        <v>6.4141914519351495</v>
      </c>
    </row>
    <row r="98" spans="1:13" x14ac:dyDescent="0.3">
      <c r="A98" s="1">
        <v>40724</v>
      </c>
      <c r="B98" s="2">
        <v>14.80730339266886</v>
      </c>
      <c r="C98" s="4">
        <f t="shared" si="13"/>
        <v>-4.6459229737315311E-2</v>
      </c>
      <c r="D98" s="8">
        <v>0</v>
      </c>
      <c r="E98" s="4">
        <f t="shared" si="9"/>
        <v>0</v>
      </c>
      <c r="F98" s="5">
        <f t="shared" si="14"/>
        <v>0</v>
      </c>
      <c r="G98" s="4">
        <f t="shared" si="8"/>
        <v>0</v>
      </c>
      <c r="H98">
        <f t="shared" si="15"/>
        <v>45.82017210809304</v>
      </c>
      <c r="I98" s="5">
        <f t="shared" si="10"/>
        <v>-31.01286871542418</v>
      </c>
      <c r="J98" s="3">
        <v>0.34300000000000008</v>
      </c>
      <c r="K98" s="6">
        <f t="shared" si="11"/>
        <v>0.12409551374819115</v>
      </c>
      <c r="L98">
        <v>2.763999999999998</v>
      </c>
      <c r="M98" s="5">
        <f t="shared" si="12"/>
        <v>5.3572009380133396</v>
      </c>
    </row>
    <row r="99" spans="1:13" x14ac:dyDescent="0.3">
      <c r="A99" s="1">
        <v>40816</v>
      </c>
      <c r="B99" s="2">
        <v>16.73458350647233</v>
      </c>
      <c r="C99" s="4">
        <f t="shared" si="13"/>
        <v>0.13015740021627908</v>
      </c>
      <c r="D99" s="8">
        <v>0</v>
      </c>
      <c r="E99" s="4">
        <f t="shared" si="9"/>
        <v>0</v>
      </c>
      <c r="F99" s="5">
        <f t="shared" si="14"/>
        <v>0</v>
      </c>
      <c r="G99" s="4">
        <f t="shared" si="8"/>
        <v>0</v>
      </c>
      <c r="H99">
        <f t="shared" si="15"/>
        <v>46.681442995673862</v>
      </c>
      <c r="I99" s="5">
        <f t="shared" si="10"/>
        <v>-29.946859489201533</v>
      </c>
      <c r="J99" s="3">
        <v>0.34300000000000008</v>
      </c>
      <c r="K99" s="6">
        <f t="shared" si="11"/>
        <v>0.11039588027035735</v>
      </c>
      <c r="L99">
        <v>3.106999999999998</v>
      </c>
      <c r="M99" s="5">
        <f t="shared" si="12"/>
        <v>5.3860906039499001</v>
      </c>
    </row>
    <row r="100" spans="1:13" x14ac:dyDescent="0.3">
      <c r="A100" s="1">
        <v>40907</v>
      </c>
      <c r="B100" s="2">
        <v>17.869632779432095</v>
      </c>
      <c r="C100" s="4">
        <f t="shared" si="13"/>
        <v>6.7826562431073878E-2</v>
      </c>
      <c r="D100" s="8">
        <v>0</v>
      </c>
      <c r="E100" s="4">
        <f t="shared" si="9"/>
        <v>0</v>
      </c>
      <c r="F100" s="5">
        <f t="shared" si="14"/>
        <v>0</v>
      </c>
      <c r="G100" s="4">
        <f t="shared" si="8"/>
        <v>0</v>
      </c>
      <c r="H100">
        <f t="shared" si="15"/>
        <v>47.558902987478135</v>
      </c>
      <c r="I100" s="5">
        <f t="shared" si="10"/>
        <v>-29.68927020804604</v>
      </c>
      <c r="J100" s="3">
        <v>0.34300000000000008</v>
      </c>
      <c r="K100" s="6">
        <f t="shared" si="11"/>
        <v>9.9420289855072549E-2</v>
      </c>
      <c r="L100">
        <v>3.449999999999998</v>
      </c>
      <c r="M100" s="5">
        <f t="shared" si="12"/>
        <v>5.1796037041832186</v>
      </c>
    </row>
    <row r="101" spans="1:13" x14ac:dyDescent="0.3">
      <c r="A101" s="1">
        <v>40998</v>
      </c>
      <c r="B101" s="2">
        <v>26.024655720338988</v>
      </c>
      <c r="C101" s="4">
        <f>(B101/B100-1)</f>
        <v>0.45636208877740936</v>
      </c>
      <c r="D101" s="8">
        <v>0.46185028248587573</v>
      </c>
      <c r="E101" s="4">
        <f t="shared" si="9"/>
        <v>1.7746643315820196E-2</v>
      </c>
      <c r="F101" s="5">
        <f>D101-D100</f>
        <v>0.46185028248587573</v>
      </c>
      <c r="G101" s="4">
        <f>IF(D100=0,0,D101/D100-1)</f>
        <v>0</v>
      </c>
      <c r="H101">
        <f t="shared" si="15"/>
        <v>47.991006103765301</v>
      </c>
      <c r="I101" s="5">
        <f t="shared" si="10"/>
        <v>-21.966350383426313</v>
      </c>
      <c r="J101" s="3">
        <v>0.44350000000000001</v>
      </c>
      <c r="K101" s="6">
        <f t="shared" si="11"/>
        <v>0.11675661445307366</v>
      </c>
      <c r="L101">
        <v>3.7984999999999975</v>
      </c>
      <c r="M101" s="5">
        <f t="shared" si="12"/>
        <v>6.8512980703801514</v>
      </c>
    </row>
    <row r="102" spans="1:13" x14ac:dyDescent="0.3">
      <c r="A102" s="1">
        <v>41089</v>
      </c>
      <c r="B102" s="2">
        <v>25.340124954026095</v>
      </c>
      <c r="C102" s="4">
        <f t="shared" si="13"/>
        <v>-2.6303163187588852E-2</v>
      </c>
      <c r="D102" s="8">
        <v>0.46167719781416955</v>
      </c>
      <c r="E102" s="4">
        <f t="shared" si="9"/>
        <v>1.8219215518935999E-2</v>
      </c>
      <c r="F102" s="5">
        <f t="shared" si="14"/>
        <v>-1.7308467170618069E-4</v>
      </c>
      <c r="G102" s="4">
        <f t="shared" si="8"/>
        <v>-3.7476359389576608E-4</v>
      </c>
      <c r="H102">
        <f t="shared" si="15"/>
        <v>48.431404444327079</v>
      </c>
      <c r="I102" s="5">
        <f t="shared" si="10"/>
        <v>-23.091279490300984</v>
      </c>
      <c r="J102" s="3">
        <v>0.44350000000000001</v>
      </c>
      <c r="K102" s="6">
        <f t="shared" si="11"/>
        <v>0.10694477935857252</v>
      </c>
      <c r="L102">
        <v>4.1469999999999976</v>
      </c>
      <c r="M102" s="5">
        <f t="shared" si="12"/>
        <v>6.1104714140405374</v>
      </c>
    </row>
    <row r="103" spans="1:13" x14ac:dyDescent="0.3">
      <c r="A103" s="1">
        <v>41180</v>
      </c>
      <c r="B103" s="2">
        <v>28.704894019627755</v>
      </c>
      <c r="C103" s="4">
        <f t="shared" si="13"/>
        <v>0.13278423337320833</v>
      </c>
      <c r="D103" s="8">
        <v>3.1927525960753136</v>
      </c>
      <c r="E103" s="4">
        <f t="shared" si="9"/>
        <v>0.11122676829575409</v>
      </c>
      <c r="F103" s="5">
        <f t="shared" si="14"/>
        <v>2.7310753982611442</v>
      </c>
      <c r="G103" s="4">
        <f t="shared" si="8"/>
        <v>5.9155518426977496</v>
      </c>
      <c r="H103">
        <f t="shared" si="15"/>
        <v>46.149005449590241</v>
      </c>
      <c r="I103" s="5">
        <f t="shared" si="10"/>
        <v>-17.444111429962486</v>
      </c>
      <c r="J103" s="3">
        <v>0.44350000000000001</v>
      </c>
      <c r="K103" s="6">
        <f t="shared" si="11"/>
        <v>9.8654209765320924E-2</v>
      </c>
      <c r="L103">
        <v>4.4954999999999981</v>
      </c>
      <c r="M103" s="5">
        <f t="shared" si="12"/>
        <v>6.385250588283343</v>
      </c>
    </row>
    <row r="104" spans="1:13" x14ac:dyDescent="0.3">
      <c r="A104" s="1">
        <v>41274</v>
      </c>
      <c r="B104" s="2">
        <v>23.079022183701294</v>
      </c>
      <c r="C104" s="4">
        <f t="shared" si="13"/>
        <v>-0.19598998805150147</v>
      </c>
      <c r="D104" s="8">
        <v>3.2178662113840972</v>
      </c>
      <c r="E104" s="4">
        <f t="shared" si="9"/>
        <v>0.13942818659174375</v>
      </c>
      <c r="F104" s="5">
        <f t="shared" si="14"/>
        <v>2.5113615308783643E-2</v>
      </c>
      <c r="G104" s="4">
        <f t="shared" si="8"/>
        <v>7.8658193997414028E-3</v>
      </c>
      <c r="H104">
        <f t="shared" si="15"/>
        <v>43.798591127971534</v>
      </c>
      <c r="I104" s="5">
        <f t="shared" si="10"/>
        <v>-20.71956894427024</v>
      </c>
      <c r="J104" s="3">
        <v>0.44350000000000001</v>
      </c>
      <c r="K104" s="6">
        <f t="shared" si="11"/>
        <v>9.1556564822460801E-2</v>
      </c>
      <c r="L104">
        <v>4.8439999999999985</v>
      </c>
      <c r="M104" s="5">
        <f t="shared" si="12"/>
        <v>4.7644554466765694</v>
      </c>
    </row>
    <row r="105" spans="1:13" x14ac:dyDescent="0.3">
      <c r="A105" s="1">
        <v>41362</v>
      </c>
      <c r="B105" s="2">
        <v>18.935462697993326</v>
      </c>
      <c r="C105" s="4">
        <f t="shared" si="13"/>
        <v>-0.17953791337980529</v>
      </c>
      <c r="D105" s="8">
        <v>3.1740163163253476</v>
      </c>
      <c r="E105" s="4">
        <f t="shared" si="9"/>
        <v>0.16762285490186157</v>
      </c>
      <c r="F105" s="5">
        <f t="shared" si="14"/>
        <v>-4.3849895058749588E-2</v>
      </c>
      <c r="G105" s="4">
        <f t="shared" si="8"/>
        <v>-1.3627010005455853E-2</v>
      </c>
      <c r="H105">
        <f t="shared" si="15"/>
        <v>41.447846521900516</v>
      </c>
      <c r="I105" s="5">
        <f t="shared" si="10"/>
        <v>-22.512383823907189</v>
      </c>
      <c r="J105" s="3">
        <v>0.18150000000000002</v>
      </c>
      <c r="K105" s="6">
        <f t="shared" si="11"/>
        <v>3.681168238515365E-2</v>
      </c>
      <c r="L105">
        <v>4.9304999999999986</v>
      </c>
      <c r="M105" s="5">
        <f t="shared" si="12"/>
        <v>3.8404751441016796</v>
      </c>
    </row>
    <row r="106" spans="1:13" x14ac:dyDescent="0.3">
      <c r="A106" s="1">
        <v>41453</v>
      </c>
      <c r="B106" s="2">
        <v>16.90908148725504</v>
      </c>
      <c r="C106" s="4">
        <f t="shared" si="13"/>
        <v>-0.10701514101121123</v>
      </c>
      <c r="D106" s="8">
        <v>3.6416768021104562</v>
      </c>
      <c r="E106" s="4">
        <f t="shared" si="9"/>
        <v>0.21536810292476938</v>
      </c>
      <c r="F106" s="5">
        <f t="shared" si="14"/>
        <v>0.46766048578510855</v>
      </c>
      <c r="G106" s="4">
        <f t="shared" ref="G106:G140" si="16">IF(D105=0,0,D106/D105-1)</f>
        <v>0.14734029040106922</v>
      </c>
      <c r="H106">
        <f t="shared" si="15"/>
        <v>38.585255042254964</v>
      </c>
      <c r="I106" s="5">
        <f t="shared" si="10"/>
        <v>-21.676173554999924</v>
      </c>
      <c r="J106" s="3">
        <v>0.19650000000000001</v>
      </c>
      <c r="K106" s="6">
        <f t="shared" si="11"/>
        <v>3.9166832768586818E-2</v>
      </c>
      <c r="L106">
        <v>5.0169999999999986</v>
      </c>
      <c r="M106" s="5">
        <f t="shared" si="12"/>
        <v>3.3703570833675593</v>
      </c>
    </row>
    <row r="107" spans="1:13" x14ac:dyDescent="0.3">
      <c r="A107" s="1">
        <v>41547</v>
      </c>
      <c r="B107" s="2">
        <v>20.273867894374952</v>
      </c>
      <c r="C107" s="4">
        <f t="shared" si="13"/>
        <v>0.19899285538697464</v>
      </c>
      <c r="D107" s="8">
        <v>3.6316452344447336</v>
      </c>
      <c r="E107" s="4">
        <f t="shared" si="9"/>
        <v>0.17912937251861766</v>
      </c>
      <c r="F107" s="5">
        <f t="shared" si="14"/>
        <v>-1.0031567665722552E-2</v>
      </c>
      <c r="G107" s="4">
        <f t="shared" si="16"/>
        <v>-2.7546562231741678E-3</v>
      </c>
      <c r="H107">
        <f t="shared" si="15"/>
        <v>35.678887678425333</v>
      </c>
      <c r="I107" s="5">
        <f t="shared" si="10"/>
        <v>-15.405019784050381</v>
      </c>
      <c r="J107" s="3">
        <v>0.19650000000000001</v>
      </c>
      <c r="K107" s="6">
        <f t="shared" si="11"/>
        <v>3.8502988145390431E-2</v>
      </c>
      <c r="L107">
        <v>5.1034999999999986</v>
      </c>
      <c r="M107" s="5">
        <f t="shared" si="12"/>
        <v>3.9725419602968466</v>
      </c>
    </row>
    <row r="108" spans="1:13" x14ac:dyDescent="0.3">
      <c r="A108" s="1">
        <v>41639</v>
      </c>
      <c r="B108" s="2">
        <v>23.970016575055034</v>
      </c>
      <c r="C108" s="4">
        <f t="shared" si="13"/>
        <v>0.18231097785270611</v>
      </c>
      <c r="D108" s="8">
        <v>3.6487867358366692</v>
      </c>
      <c r="E108" s="4">
        <f t="shared" si="9"/>
        <v>0.15222295422331353</v>
      </c>
      <c r="F108" s="5">
        <f t="shared" si="14"/>
        <v>1.7141501391935599E-2</v>
      </c>
      <c r="G108" s="4">
        <f t="shared" si="16"/>
        <v>4.7200374170239812E-3</v>
      </c>
      <c r="H108">
        <f t="shared" si="15"/>
        <v>32.700748516460749</v>
      </c>
      <c r="I108" s="5">
        <f t="shared" si="10"/>
        <v>-8.7307319414057147</v>
      </c>
      <c r="J108" s="3">
        <v>0.19650000000000001</v>
      </c>
      <c r="K108" s="6">
        <f t="shared" si="11"/>
        <v>3.7861271676300587E-2</v>
      </c>
      <c r="L108">
        <v>5.1899999999999986</v>
      </c>
      <c r="M108" s="5">
        <f t="shared" si="12"/>
        <v>4.6185003034788128</v>
      </c>
    </row>
    <row r="109" spans="1:13" x14ac:dyDescent="0.3">
      <c r="A109" s="1">
        <v>41729</v>
      </c>
      <c r="B109" s="2">
        <v>22.617848089448273</v>
      </c>
      <c r="C109" s="4">
        <f t="shared" si="13"/>
        <v>-5.641082814326992E-2</v>
      </c>
      <c r="D109" s="8">
        <v>3.5986935711172143</v>
      </c>
      <c r="E109" s="4">
        <f t="shared" si="9"/>
        <v>0.15910857464800485</v>
      </c>
      <c r="F109" s="5">
        <f t="shared" si="14"/>
        <v>-5.0093164719454908E-2</v>
      </c>
      <c r="G109" s="4">
        <f t="shared" si="16"/>
        <v>-1.3728718159234488E-2</v>
      </c>
      <c r="H109">
        <f t="shared" si="15"/>
        <v>29.716723145037069</v>
      </c>
      <c r="I109" s="5">
        <f t="shared" si="10"/>
        <v>-7.0988750555887954</v>
      </c>
      <c r="J109" s="3">
        <v>0.13549999999999984</v>
      </c>
      <c r="K109" s="6">
        <f t="shared" si="11"/>
        <v>2.5980251174384027E-2</v>
      </c>
      <c r="L109">
        <v>5.2154999999999978</v>
      </c>
      <c r="M109" s="5">
        <f t="shared" si="12"/>
        <v>4.3366595895788098</v>
      </c>
    </row>
    <row r="110" spans="1:13" x14ac:dyDescent="0.3">
      <c r="A110" s="1">
        <v>41820</v>
      </c>
      <c r="B110" s="2">
        <v>27.176243753749851</v>
      </c>
      <c r="C110" s="4">
        <f t="shared" si="13"/>
        <v>0.20153975949764069</v>
      </c>
      <c r="D110" s="8">
        <v>3.84848130635261</v>
      </c>
      <c r="E110" s="4">
        <f t="shared" si="9"/>
        <v>0.14161196599591089</v>
      </c>
      <c r="F110" s="5">
        <f t="shared" si="14"/>
        <v>0.24978773523539566</v>
      </c>
      <c r="G110" s="4">
        <f t="shared" si="16"/>
        <v>6.9410670927963825E-2</v>
      </c>
      <c r="H110">
        <f t="shared" si="15"/>
        <v>26.426820022518889</v>
      </c>
      <c r="I110" s="5">
        <f t="shared" si="10"/>
        <v>0.74942373123096218</v>
      </c>
      <c r="J110" s="3">
        <v>0.14299999999999985</v>
      </c>
      <c r="K110" s="6">
        <f t="shared" si="11"/>
        <v>2.7284869299751938E-2</v>
      </c>
      <c r="L110">
        <v>5.2409999999999979</v>
      </c>
      <c r="M110" s="5">
        <f t="shared" si="12"/>
        <v>5.1853164956591993</v>
      </c>
    </row>
    <row r="111" spans="1:13" x14ac:dyDescent="0.3">
      <c r="A111" s="1">
        <v>41912</v>
      </c>
      <c r="B111" s="2">
        <v>29.501726140712766</v>
      </c>
      <c r="C111" s="4">
        <f t="shared" si="13"/>
        <v>8.5570412454150757E-2</v>
      </c>
      <c r="D111" s="8">
        <v>0.55050367389121591</v>
      </c>
      <c r="E111" s="4">
        <f t="shared" si="9"/>
        <v>1.8660049627791563E-2</v>
      </c>
      <c r="F111" s="5">
        <f t="shared" si="14"/>
        <v>-3.2979776324613939</v>
      </c>
      <c r="G111" s="4">
        <f t="shared" si="16"/>
        <v>-0.85695560662266679</v>
      </c>
      <c r="H111">
        <f t="shared" si="15"/>
        <v>26.373055005196651</v>
      </c>
      <c r="I111" s="5">
        <f t="shared" si="10"/>
        <v>3.1286711355161145</v>
      </c>
      <c r="J111" s="3">
        <v>0.14299999999999985</v>
      </c>
      <c r="K111" s="6">
        <f t="shared" si="11"/>
        <v>2.7152757998670826E-2</v>
      </c>
      <c r="L111">
        <v>5.266499999999998</v>
      </c>
      <c r="M111" s="5">
        <f t="shared" si="12"/>
        <v>5.6017708422505983</v>
      </c>
    </row>
    <row r="112" spans="1:13" x14ac:dyDescent="0.3">
      <c r="A112" s="1">
        <v>42004</v>
      </c>
      <c r="B112" s="2">
        <v>32.764684896853652</v>
      </c>
      <c r="C112" s="4">
        <f t="shared" si="13"/>
        <v>0.11060229969520186</v>
      </c>
      <c r="D112" s="8">
        <v>0.55805044035228191</v>
      </c>
      <c r="E112" s="4">
        <f t="shared" si="9"/>
        <v>1.7032071027360034E-2</v>
      </c>
      <c r="F112" s="5">
        <f t="shared" si="14"/>
        <v>7.5467664610660012E-3</v>
      </c>
      <c r="G112" s="4">
        <f t="shared" si="16"/>
        <v>1.3708839411955109E-2</v>
      </c>
      <c r="H112">
        <f t="shared" si="15"/>
        <v>26.310732613158088</v>
      </c>
      <c r="I112" s="5">
        <f t="shared" si="10"/>
        <v>6.4539522836955641</v>
      </c>
      <c r="J112" s="3">
        <v>0.14299999999999985</v>
      </c>
      <c r="K112" s="6">
        <f t="shared" si="11"/>
        <v>2.7021919879062717E-2</v>
      </c>
      <c r="L112">
        <v>5.291999999999998</v>
      </c>
      <c r="M112" s="5">
        <f t="shared" si="12"/>
        <v>6.1913614695490669</v>
      </c>
    </row>
    <row r="113" spans="1:13" x14ac:dyDescent="0.3">
      <c r="A113" s="1">
        <v>42094</v>
      </c>
      <c r="B113" s="2">
        <v>36.73077225890335</v>
      </c>
      <c r="C113" s="4">
        <f t="shared" si="13"/>
        <v>0.12104762717954776</v>
      </c>
      <c r="D113" s="8">
        <v>0.55496143893545213</v>
      </c>
      <c r="E113" s="4">
        <f t="shared" ref="E113:E140" si="17">D113/B113</f>
        <v>1.5108896568351685E-2</v>
      </c>
      <c r="F113" s="5">
        <f t="shared" si="14"/>
        <v>-3.089001416829773E-3</v>
      </c>
      <c r="G113" s="4">
        <f t="shared" si="16"/>
        <v>-5.5353444661377926E-3</v>
      </c>
      <c r="H113">
        <f t="shared" si="15"/>
        <v>26.250327763341904</v>
      </c>
      <c r="I113" s="5">
        <f t="shared" ref="I113:I140" si="18">B113-H113</f>
        <v>10.480444495561446</v>
      </c>
      <c r="J113" s="3">
        <v>0.24049999999999999</v>
      </c>
      <c r="K113" s="6">
        <f t="shared" ref="K113:K140" si="19">J113/L113</f>
        <v>4.4413665743305644E-2</v>
      </c>
      <c r="L113">
        <v>5.4149999999999983</v>
      </c>
      <c r="M113" s="5">
        <f t="shared" ref="M113:M139" si="20">B113/L113</f>
        <v>6.7831527717273064</v>
      </c>
    </row>
    <row r="114" spans="1:13" x14ac:dyDescent="0.3">
      <c r="A114" s="1">
        <v>42185</v>
      </c>
      <c r="B114" s="2">
        <v>36.633609368164336</v>
      </c>
      <c r="C114" s="4">
        <f t="shared" ref="C114:C140" si="21">(B114/B113-1)</f>
        <v>-2.645272199945703E-3</v>
      </c>
      <c r="D114" s="8">
        <v>0.6075186684434164</v>
      </c>
      <c r="E114" s="4">
        <f t="shared" si="17"/>
        <v>1.6583642150515686E-2</v>
      </c>
      <c r="F114" s="5">
        <f t="shared" ref="F114:F140" si="22">D114-D113</f>
        <v>5.2557229507964265E-2</v>
      </c>
      <c r="G114" s="4">
        <f t="shared" si="16"/>
        <v>9.4704290822046122E-2</v>
      </c>
      <c r="H114">
        <f t="shared" ref="H114:H138" si="23">(H115+D115)/POWER(1+2.23336489918119%+5.5%,0.25)</f>
        <v>26.136230268408827</v>
      </c>
      <c r="I114" s="5">
        <f t="shared" si="18"/>
        <v>10.497379099755509</v>
      </c>
      <c r="J114" s="3">
        <v>0.253</v>
      </c>
      <c r="K114" s="6">
        <f t="shared" si="19"/>
        <v>4.5684362585771049E-2</v>
      </c>
      <c r="L114">
        <v>5.5379999999999985</v>
      </c>
      <c r="M114" s="5">
        <f t="shared" si="20"/>
        <v>6.6149529375522471</v>
      </c>
    </row>
    <row r="115" spans="1:13" x14ac:dyDescent="0.3">
      <c r="A115" s="1">
        <v>42277</v>
      </c>
      <c r="B115" s="2">
        <v>32.309841139759186</v>
      </c>
      <c r="C115" s="4">
        <f t="shared" si="21"/>
        <v>-0.11802736074820486</v>
      </c>
      <c r="D115" s="8">
        <v>0.60928802874613885</v>
      </c>
      <c r="E115" s="4">
        <f t="shared" si="17"/>
        <v>1.8857660924750684E-2</v>
      </c>
      <c r="F115" s="5">
        <f t="shared" si="22"/>
        <v>1.7693603027224558E-3</v>
      </c>
      <c r="G115" s="4">
        <f t="shared" si="16"/>
        <v>2.9124377482192543E-3</v>
      </c>
      <c r="H115">
        <f t="shared" si="23"/>
        <v>26.018218749671984</v>
      </c>
      <c r="I115" s="5">
        <f t="shared" si="18"/>
        <v>6.2916223900872019</v>
      </c>
      <c r="J115" s="3">
        <v>0.253</v>
      </c>
      <c r="K115" s="6">
        <f t="shared" si="19"/>
        <v>4.4691750574103524E-2</v>
      </c>
      <c r="L115">
        <v>5.6609999999999987</v>
      </c>
      <c r="M115" s="5">
        <f t="shared" si="20"/>
        <v>5.7074441158380482</v>
      </c>
    </row>
    <row r="116" spans="1:13" x14ac:dyDescent="0.3">
      <c r="A116" s="1">
        <v>42369</v>
      </c>
      <c r="B116" s="2">
        <v>31.018601120388968</v>
      </c>
      <c r="C116" s="4">
        <f t="shared" si="21"/>
        <v>-3.9964294896556174E-2</v>
      </c>
      <c r="D116" s="8">
        <v>0.61294594651728151</v>
      </c>
      <c r="E116" s="4">
        <f t="shared" si="17"/>
        <v>1.9760592817784531E-2</v>
      </c>
      <c r="F116" s="5">
        <f t="shared" si="22"/>
        <v>3.6579177711426603E-3</v>
      </c>
      <c r="G116" s="4">
        <f t="shared" si="16"/>
        <v>6.003593700454557E-3</v>
      </c>
      <c r="H116">
        <f t="shared" si="23"/>
        <v>25.894331078687543</v>
      </c>
      <c r="I116" s="5">
        <f t="shared" si="18"/>
        <v>5.1242700417014255</v>
      </c>
      <c r="J116" s="3">
        <v>0.253</v>
      </c>
      <c r="K116" s="6">
        <f t="shared" si="19"/>
        <v>4.3741355463347176E-2</v>
      </c>
      <c r="L116">
        <v>5.7839999999999989</v>
      </c>
      <c r="M116" s="5">
        <f t="shared" si="20"/>
        <v>5.3628286860976786</v>
      </c>
    </row>
    <row r="117" spans="1:13" x14ac:dyDescent="0.3">
      <c r="A117" s="1">
        <v>42460</v>
      </c>
      <c r="B117" s="2">
        <v>31.901035959047924</v>
      </c>
      <c r="C117" s="4">
        <f t="shared" si="21"/>
        <v>2.8448569786692302E-2</v>
      </c>
      <c r="D117" s="8">
        <v>0.60880956780273132</v>
      </c>
      <c r="E117" s="4">
        <f t="shared" si="17"/>
        <v>1.9084319662354347E-2</v>
      </c>
      <c r="F117" s="5">
        <f t="shared" si="22"/>
        <v>-4.1363787145501929E-3</v>
      </c>
      <c r="G117" s="4">
        <f t="shared" si="16"/>
        <v>-6.7483580535164789E-3</v>
      </c>
      <c r="H117">
        <f t="shared" si="23"/>
        <v>25.772251099303659</v>
      </c>
      <c r="I117" s="5">
        <f t="shared" si="18"/>
        <v>6.1287848597442647</v>
      </c>
      <c r="J117" s="3">
        <v>0.25850000000000006</v>
      </c>
      <c r="K117" s="6">
        <f t="shared" si="19"/>
        <v>4.3720930232558158E-2</v>
      </c>
      <c r="L117">
        <v>5.9124999999999988</v>
      </c>
      <c r="M117" s="5">
        <f t="shared" si="20"/>
        <v>5.3955240522702628</v>
      </c>
    </row>
    <row r="118" spans="1:13" x14ac:dyDescent="0.3">
      <c r="A118" s="1">
        <v>42551</v>
      </c>
      <c r="B118" s="2">
        <v>27.646764142097272</v>
      </c>
      <c r="C118" s="4">
        <f t="shared" si="21"/>
        <v>-0.1333584220403361</v>
      </c>
      <c r="D118" s="8">
        <v>0.65935797326340762</v>
      </c>
      <c r="E118" s="4">
        <f t="shared" si="17"/>
        <v>2.3849372384937235E-2</v>
      </c>
      <c r="F118" s="5">
        <f t="shared" si="22"/>
        <v>5.0548405460676293E-2</v>
      </c>
      <c r="G118" s="4">
        <f t="shared" si="16"/>
        <v>8.3028270470701937E-2</v>
      </c>
      <c r="H118">
        <f t="shared" si="23"/>
        <v>25.597328006094589</v>
      </c>
      <c r="I118" s="5">
        <f t="shared" si="18"/>
        <v>2.0494361360026829</v>
      </c>
      <c r="J118" s="3">
        <v>0.27100000000000002</v>
      </c>
      <c r="K118" s="6">
        <f t="shared" si="19"/>
        <v>4.4860122496275467E-2</v>
      </c>
      <c r="L118">
        <v>6.0409999999999986</v>
      </c>
      <c r="M118" s="5">
        <f t="shared" si="20"/>
        <v>4.5765211292993344</v>
      </c>
    </row>
    <row r="119" spans="1:13" x14ac:dyDescent="0.3">
      <c r="A119" s="1">
        <v>42643</v>
      </c>
      <c r="B119" s="2">
        <v>32.637645695611113</v>
      </c>
      <c r="C119" s="4">
        <f t="shared" si="21"/>
        <v>0.180523171820832</v>
      </c>
      <c r="D119" s="8">
        <v>0.65823823251652658</v>
      </c>
      <c r="E119" s="4">
        <f t="shared" si="17"/>
        <v>2.0168067226890754E-2</v>
      </c>
      <c r="F119" s="5">
        <f t="shared" si="22"/>
        <v>-1.1197407468810372E-3</v>
      </c>
      <c r="G119" s="4">
        <f t="shared" si="16"/>
        <v>-1.6982288715475802E-3</v>
      </c>
      <c r="H119">
        <f t="shared" si="23"/>
        <v>25.420236665813601</v>
      </c>
      <c r="I119" s="5">
        <f t="shared" si="18"/>
        <v>7.217409029797512</v>
      </c>
      <c r="J119" s="3">
        <v>0.27100000000000002</v>
      </c>
      <c r="K119" s="6">
        <f t="shared" si="19"/>
        <v>4.3925763838236501E-2</v>
      </c>
      <c r="L119">
        <v>6.1694999999999984</v>
      </c>
      <c r="M119" s="5">
        <f t="shared" si="20"/>
        <v>5.2901605795625448</v>
      </c>
    </row>
    <row r="120" spans="1:13" x14ac:dyDescent="0.3">
      <c r="A120" s="1">
        <v>42734</v>
      </c>
      <c r="B120" s="2">
        <v>33.436793424235397</v>
      </c>
      <c r="C120" s="4">
        <f t="shared" si="21"/>
        <v>2.4485458788216174E-2</v>
      </c>
      <c r="D120" s="8">
        <v>0.65822732694920305</v>
      </c>
      <c r="E120" s="4">
        <f t="shared" si="17"/>
        <v>1.9685719219478499E-2</v>
      </c>
      <c r="F120" s="5">
        <f t="shared" si="22"/>
        <v>-1.0905567323526988E-5</v>
      </c>
      <c r="G120" s="4">
        <f t="shared" si="16"/>
        <v>-1.6567812054613107E-5</v>
      </c>
      <c r="H120">
        <f t="shared" si="23"/>
        <v>25.239827487256139</v>
      </c>
      <c r="I120" s="5">
        <f t="shared" si="18"/>
        <v>8.1969659369792574</v>
      </c>
      <c r="J120" s="3">
        <v>0.27100000000000002</v>
      </c>
      <c r="K120" s="6">
        <f t="shared" si="19"/>
        <v>4.3029533185138157E-2</v>
      </c>
      <c r="L120">
        <v>6.2979999999999983</v>
      </c>
      <c r="M120" s="5">
        <f t="shared" si="20"/>
        <v>5.3091129603422367</v>
      </c>
    </row>
    <row r="121" spans="1:13" x14ac:dyDescent="0.3">
      <c r="A121" s="1">
        <v>42825</v>
      </c>
      <c r="B121" s="2">
        <v>41.071094171065745</v>
      </c>
      <c r="C121" s="4">
        <f t="shared" si="21"/>
        <v>0.22832036104565323</v>
      </c>
      <c r="D121" s="8">
        <v>0.65183137066706043</v>
      </c>
      <c r="E121" s="4">
        <f t="shared" si="17"/>
        <v>1.5870806069887233E-2</v>
      </c>
      <c r="F121" s="5">
        <f t="shared" si="22"/>
        <v>-6.395956282142623E-3</v>
      </c>
      <c r="G121" s="4">
        <f t="shared" si="16"/>
        <v>-9.7169412758766338E-3</v>
      </c>
      <c r="H121">
        <f t="shared" si="23"/>
        <v>25.062423156519301</v>
      </c>
      <c r="I121" s="5">
        <f t="shared" si="18"/>
        <v>16.008671014546444</v>
      </c>
      <c r="J121" s="3">
        <v>0.29225000000000001</v>
      </c>
      <c r="K121" s="6">
        <f t="shared" si="19"/>
        <v>4.5325888875964497E-2</v>
      </c>
      <c r="L121">
        <v>6.4477499999999983</v>
      </c>
      <c r="M121" s="5">
        <f t="shared" si="20"/>
        <v>6.3698335343438801</v>
      </c>
    </row>
    <row r="122" spans="1:13" x14ac:dyDescent="0.3">
      <c r="A122" s="1">
        <v>42916</v>
      </c>
      <c r="B122" s="2">
        <v>40.980041272886858</v>
      </c>
      <c r="C122" s="4">
        <f t="shared" si="21"/>
        <v>-2.2169581798732185E-3</v>
      </c>
      <c r="D122" s="8">
        <v>0.71705113184054214</v>
      </c>
      <c r="E122" s="4">
        <f t="shared" si="17"/>
        <v>1.7497569781974726E-2</v>
      </c>
      <c r="F122" s="5">
        <f t="shared" si="22"/>
        <v>6.5219761173481716E-2</v>
      </c>
      <c r="G122" s="4">
        <f t="shared" si="16"/>
        <v>0.10005618647463721</v>
      </c>
      <c r="H122">
        <f t="shared" si="23"/>
        <v>24.816464437557954</v>
      </c>
      <c r="I122" s="5">
        <f t="shared" si="18"/>
        <v>16.163576835328904</v>
      </c>
      <c r="J122" s="3">
        <v>0.30725000000000002</v>
      </c>
      <c r="K122" s="6">
        <f t="shared" si="19"/>
        <v>4.6570670708601755E-2</v>
      </c>
      <c r="L122">
        <v>6.5974999999999984</v>
      </c>
      <c r="M122" s="5">
        <f t="shared" si="20"/>
        <v>6.2114499845224502</v>
      </c>
    </row>
    <row r="123" spans="1:13" x14ac:dyDescent="0.3">
      <c r="A123" s="1">
        <v>43007</v>
      </c>
      <c r="B123" s="2">
        <v>43.522747681499403</v>
      </c>
      <c r="C123" s="4">
        <f t="shared" si="21"/>
        <v>6.204743405895119E-2</v>
      </c>
      <c r="D123" s="8">
        <v>0.71163589512962944</v>
      </c>
      <c r="E123" s="4">
        <f t="shared" si="17"/>
        <v>1.6350895406177002E-2</v>
      </c>
      <c r="F123" s="5">
        <f t="shared" si="22"/>
        <v>-5.4152367109127075E-3</v>
      </c>
      <c r="G123" s="4">
        <f t="shared" si="16"/>
        <v>-7.5520928291581413E-3</v>
      </c>
      <c r="H123">
        <f t="shared" si="23"/>
        <v>24.571297727710551</v>
      </c>
      <c r="I123" s="5">
        <f t="shared" si="18"/>
        <v>18.951449953788853</v>
      </c>
      <c r="J123" s="3">
        <v>0.30725000000000002</v>
      </c>
      <c r="K123" s="6">
        <f t="shared" si="19"/>
        <v>4.5537070658416404E-2</v>
      </c>
      <c r="L123">
        <v>6.7472499999999984</v>
      </c>
      <c r="M123" s="5">
        <f t="shared" si="20"/>
        <v>6.4504424293600229</v>
      </c>
    </row>
    <row r="124" spans="1:13" x14ac:dyDescent="0.3">
      <c r="A124" s="1">
        <v>43098</v>
      </c>
      <c r="B124" s="2">
        <v>47.846926120783372</v>
      </c>
      <c r="C124" s="4">
        <f t="shared" si="21"/>
        <v>9.9354444965846778E-2</v>
      </c>
      <c r="D124" s="8">
        <v>0.71248746572341848</v>
      </c>
      <c r="E124" s="4">
        <f t="shared" si="17"/>
        <v>1.4890976777167169E-2</v>
      </c>
      <c r="F124" s="5">
        <f t="shared" si="22"/>
        <v>8.5157059378904165E-4</v>
      </c>
      <c r="G124" s="4">
        <f t="shared" si="16"/>
        <v>1.1966380555239464E-3</v>
      </c>
      <c r="H124">
        <f t="shared" si="23"/>
        <v>24.320671106879505</v>
      </c>
      <c r="I124" s="5">
        <f t="shared" si="18"/>
        <v>23.526255013903867</v>
      </c>
      <c r="J124" s="3">
        <v>0.30725000000000002</v>
      </c>
      <c r="K124" s="6">
        <f t="shared" si="19"/>
        <v>4.4548354356966809E-2</v>
      </c>
      <c r="L124">
        <v>6.8969999999999985</v>
      </c>
      <c r="M124" s="5">
        <f t="shared" si="20"/>
        <v>6.9373533595452201</v>
      </c>
    </row>
    <row r="125" spans="1:13" x14ac:dyDescent="0.3">
      <c r="A125" s="1">
        <v>43189</v>
      </c>
      <c r="B125" s="2">
        <v>46.860999583256536</v>
      </c>
      <c r="C125" s="4">
        <f t="shared" si="21"/>
        <v>-2.0605849057847347E-2</v>
      </c>
      <c r="D125" s="8">
        <v>0.70383668464540738</v>
      </c>
      <c r="E125" s="4">
        <f t="shared" si="17"/>
        <v>1.5019668613660744E-2</v>
      </c>
      <c r="F125" s="5">
        <f t="shared" si="22"/>
        <v>-8.6507810780110939E-3</v>
      </c>
      <c r="G125" s="4">
        <f t="shared" si="16"/>
        <v>-1.2141660722729486E-2</v>
      </c>
      <c r="H125">
        <f t="shared" si="23"/>
        <v>24.073984298087222</v>
      </c>
      <c r="I125" s="5">
        <f t="shared" si="18"/>
        <v>22.787015285169314</v>
      </c>
      <c r="J125" s="3">
        <v>-9.0000000000000913E-3</v>
      </c>
      <c r="K125" s="6">
        <f t="shared" si="19"/>
        <v>-1.3371963449966709E-3</v>
      </c>
      <c r="L125">
        <v>6.7304999999999984</v>
      </c>
      <c r="M125" s="5">
        <f t="shared" si="20"/>
        <v>6.9624841517356133</v>
      </c>
    </row>
    <row r="126" spans="1:13" x14ac:dyDescent="0.3">
      <c r="A126" s="1">
        <v>43280</v>
      </c>
      <c r="B126" s="2">
        <v>51.201677672438095</v>
      </c>
      <c r="C126" s="4">
        <f t="shared" si="21"/>
        <v>9.2628798527218947E-2</v>
      </c>
      <c r="D126" s="8">
        <v>0.80767596998281677</v>
      </c>
      <c r="E126" s="4">
        <f t="shared" si="17"/>
        <v>1.5774404408189724E-2</v>
      </c>
      <c r="F126" s="5">
        <f t="shared" si="22"/>
        <v>0.10383928533740938</v>
      </c>
      <c r="G126" s="4">
        <f t="shared" si="16"/>
        <v>0.14753320990894858</v>
      </c>
      <c r="H126">
        <f t="shared" si="23"/>
        <v>23.718821290629009</v>
      </c>
      <c r="I126" s="5">
        <f t="shared" si="18"/>
        <v>27.482856381809086</v>
      </c>
      <c r="J126" s="3">
        <v>1.5999999999999903E-2</v>
      </c>
      <c r="K126" s="6">
        <f t="shared" si="19"/>
        <v>2.4375380865325879E-3</v>
      </c>
      <c r="L126">
        <v>6.5639999999999983</v>
      </c>
      <c r="M126" s="5">
        <f t="shared" si="20"/>
        <v>7.8003774638083652</v>
      </c>
    </row>
    <row r="127" spans="1:13" x14ac:dyDescent="0.3">
      <c r="A127" s="1">
        <v>43371</v>
      </c>
      <c r="B127" s="2">
        <v>62.328684830790813</v>
      </c>
      <c r="C127" s="4">
        <f t="shared" si="21"/>
        <v>0.21731723771899758</v>
      </c>
      <c r="D127" s="8">
        <v>0.80623619963634785</v>
      </c>
      <c r="E127" s="4">
        <f t="shared" si="17"/>
        <v>1.2935235226366616E-2</v>
      </c>
      <c r="F127" s="5">
        <f t="shared" si="22"/>
        <v>-1.439770346468916E-3</v>
      </c>
      <c r="G127" s="4">
        <f t="shared" si="16"/>
        <v>-1.7826088678849494E-3</v>
      </c>
      <c r="H127">
        <f t="shared" si="23"/>
        <v>23.358422138857936</v>
      </c>
      <c r="I127" s="5">
        <f t="shared" si="18"/>
        <v>38.970262691932874</v>
      </c>
      <c r="J127" s="3">
        <v>1.5999999999999903E-2</v>
      </c>
      <c r="K127" s="6">
        <f t="shared" si="19"/>
        <v>2.5009769441187821E-3</v>
      </c>
      <c r="L127">
        <v>6.3974999999999982</v>
      </c>
      <c r="M127" s="5">
        <f t="shared" si="20"/>
        <v>9.7426627324409267</v>
      </c>
    </row>
    <row r="128" spans="1:13" x14ac:dyDescent="0.3">
      <c r="A128" s="1">
        <v>43465</v>
      </c>
      <c r="B128" s="2">
        <v>43.762391365783962</v>
      </c>
      <c r="C128" s="4">
        <f t="shared" si="21"/>
        <v>-0.29787718953817821</v>
      </c>
      <c r="D128" s="8">
        <v>0.81010639525858463</v>
      </c>
      <c r="E128" s="4">
        <f t="shared" si="17"/>
        <v>1.851147457842018E-2</v>
      </c>
      <c r="F128" s="5">
        <f t="shared" si="22"/>
        <v>3.8701956222367828E-3</v>
      </c>
      <c r="G128" s="4">
        <f t="shared" si="16"/>
        <v>4.8003247980956676E-3</v>
      </c>
      <c r="H128">
        <f t="shared" si="23"/>
        <v>22.98737845424483</v>
      </c>
      <c r="I128" s="5">
        <f t="shared" si="18"/>
        <v>20.775012911539132</v>
      </c>
      <c r="J128" s="3">
        <v>1.5999999999999903E-2</v>
      </c>
      <c r="K128" s="6">
        <f t="shared" si="19"/>
        <v>2.5678061306371219E-3</v>
      </c>
      <c r="L128">
        <v>6.2309999999999981</v>
      </c>
      <c r="M128" s="5">
        <f t="shared" si="20"/>
        <v>7.0233335525251128</v>
      </c>
    </row>
    <row r="129" spans="1:13" x14ac:dyDescent="0.3">
      <c r="A129" s="1">
        <v>43553</v>
      </c>
      <c r="B129" s="2">
        <v>52.083028359336275</v>
      </c>
      <c r="C129" s="4">
        <f t="shared" si="21"/>
        <v>0.1901321370673057</v>
      </c>
      <c r="D129" s="8">
        <v>0.8006446054712395</v>
      </c>
      <c r="E129" s="4">
        <f t="shared" si="17"/>
        <v>1.5372466438536458E-2</v>
      </c>
      <c r="F129" s="5">
        <f t="shared" si="22"/>
        <v>-9.4617897873451318E-3</v>
      </c>
      <c r="G129" s="4">
        <f t="shared" si="16"/>
        <v>-1.1679687807334194E-2</v>
      </c>
      <c r="H129">
        <f t="shared" si="23"/>
        <v>22.618822139444742</v>
      </c>
      <c r="I129" s="5">
        <f t="shared" si="18"/>
        <v>29.464206219891533</v>
      </c>
      <c r="J129" s="3">
        <v>-9.9249999999999949E-2</v>
      </c>
      <c r="K129" s="6">
        <f t="shared" si="19"/>
        <v>-1.668277513972349E-2</v>
      </c>
      <c r="L129">
        <v>5.9492499999999984</v>
      </c>
      <c r="M129" s="5">
        <f t="shared" si="20"/>
        <v>8.7545536595934426</v>
      </c>
    </row>
    <row r="130" spans="1:13" x14ac:dyDescent="0.3">
      <c r="A130" s="1">
        <v>43644</v>
      </c>
      <c r="B130" s="2">
        <v>53.857114814771442</v>
      </c>
      <c r="C130" s="4">
        <f t="shared" si="21"/>
        <v>3.406265939828268E-2</v>
      </c>
      <c r="D130" s="8">
        <v>0.83811597427999218</v>
      </c>
      <c r="E130" s="4">
        <f t="shared" si="17"/>
        <v>1.5561843168957156E-2</v>
      </c>
      <c r="F130" s="5">
        <f t="shared" si="22"/>
        <v>3.7471368808752681E-2</v>
      </c>
      <c r="G130" s="4">
        <f t="shared" si="16"/>
        <v>4.6801500381930428E-2</v>
      </c>
      <c r="H130">
        <f t="shared" si="23"/>
        <v>22.205866790360904</v>
      </c>
      <c r="I130" s="5">
        <f t="shared" si="18"/>
        <v>31.651248024410538</v>
      </c>
      <c r="J130" s="3">
        <v>-8.924999999999994E-2</v>
      </c>
      <c r="K130" s="6">
        <f t="shared" si="19"/>
        <v>-1.5747684164093508E-2</v>
      </c>
      <c r="L130">
        <v>5.6674999999999986</v>
      </c>
      <c r="M130" s="5">
        <f t="shared" si="20"/>
        <v>9.5027992615388541</v>
      </c>
    </row>
    <row r="131" spans="1:13" x14ac:dyDescent="0.3">
      <c r="A131" s="1">
        <v>43738</v>
      </c>
      <c r="B131" s="2">
        <v>60.799508430084238</v>
      </c>
      <c r="C131" s="4">
        <f t="shared" si="21"/>
        <v>0.12890392734905087</v>
      </c>
      <c r="D131" s="8">
        <v>0.83610521929124204</v>
      </c>
      <c r="E131" s="4">
        <f t="shared" si="17"/>
        <v>1.3751841764522037E-2</v>
      </c>
      <c r="F131" s="5">
        <f t="shared" si="22"/>
        <v>-2.0107549887501408E-3</v>
      </c>
      <c r="G131" s="4">
        <f t="shared" si="16"/>
        <v>-2.399136933856405E-3</v>
      </c>
      <c r="H131">
        <f t="shared" si="23"/>
        <v>21.787159972693249</v>
      </c>
      <c r="I131" s="5">
        <f t="shared" si="18"/>
        <v>39.012348457390985</v>
      </c>
      <c r="J131" s="3">
        <v>-8.924999999999994E-2</v>
      </c>
      <c r="K131" s="6">
        <f t="shared" si="19"/>
        <v>-1.6571508146497695E-2</v>
      </c>
      <c r="L131">
        <v>5.3857499999999989</v>
      </c>
      <c r="M131" s="5">
        <f t="shared" si="20"/>
        <v>11.288958535038621</v>
      </c>
    </row>
    <row r="132" spans="1:13" x14ac:dyDescent="0.3">
      <c r="A132" s="1">
        <v>43830</v>
      </c>
      <c r="B132" s="2">
        <v>79.64833728314926</v>
      </c>
      <c r="C132" s="4">
        <f t="shared" si="21"/>
        <v>0.3100161389419791</v>
      </c>
      <c r="D132" s="8">
        <v>0.8354056830652129</v>
      </c>
      <c r="E132" s="4">
        <f t="shared" si="17"/>
        <v>1.0488676996424317E-2</v>
      </c>
      <c r="F132" s="5">
        <f t="shared" si="22"/>
        <v>-6.9953622602914045E-4</v>
      </c>
      <c r="G132" s="4">
        <f t="shared" si="16"/>
        <v>-8.3666051818465093E-4</v>
      </c>
      <c r="H132">
        <f t="shared" si="23"/>
        <v>21.361282358690715</v>
      </c>
      <c r="I132" s="5">
        <f t="shared" si="18"/>
        <v>58.287054924458545</v>
      </c>
      <c r="J132" s="3">
        <v>-8.924999999999994E-2</v>
      </c>
      <c r="K132" s="6">
        <f t="shared" si="19"/>
        <v>-1.7486285266457673E-2</v>
      </c>
      <c r="L132">
        <v>5.1039999999999992</v>
      </c>
      <c r="M132" s="5">
        <f t="shared" si="20"/>
        <v>15.605081756102914</v>
      </c>
    </row>
    <row r="133" spans="1:13" x14ac:dyDescent="0.3">
      <c r="A133" s="1">
        <v>43921</v>
      </c>
      <c r="B133" s="2">
        <v>68.667609960676444</v>
      </c>
      <c r="C133" s="4">
        <f t="shared" si="21"/>
        <v>-0.13786511680007096</v>
      </c>
      <c r="D133" s="8">
        <v>0.8317127636906031</v>
      </c>
      <c r="E133" s="4">
        <f t="shared" si="17"/>
        <v>1.2112155413111015E-2</v>
      </c>
      <c r="F133" s="5">
        <f t="shared" si="22"/>
        <v>-3.6929193746098044E-3</v>
      </c>
      <c r="G133" s="4">
        <f t="shared" si="16"/>
        <v>-4.4205102376847494E-3</v>
      </c>
      <c r="H133">
        <f t="shared" si="23"/>
        <v>20.931092543747059</v>
      </c>
      <c r="I133" s="5">
        <f t="shared" si="18"/>
        <v>47.736517416929388</v>
      </c>
      <c r="J133" s="3">
        <v>-9.9500000000000033E-2</v>
      </c>
      <c r="K133" s="6">
        <f t="shared" si="19"/>
        <v>-2.067747298420616E-2</v>
      </c>
      <c r="L133">
        <v>4.8119999999999994</v>
      </c>
      <c r="M133" s="5">
        <f t="shared" si="20"/>
        <v>14.270076882933594</v>
      </c>
    </row>
    <row r="134" spans="1:13" x14ac:dyDescent="0.3">
      <c r="A134" s="1">
        <v>44012</v>
      </c>
      <c r="B134" s="2">
        <v>98.630870025640334</v>
      </c>
      <c r="C134" s="4">
        <f t="shared" si="21"/>
        <v>0.43635216198907756</v>
      </c>
      <c r="D134" s="8">
        <v>0.88681264716036245</v>
      </c>
      <c r="E134" s="4">
        <f t="shared" si="17"/>
        <v>8.9912280701754371E-3</v>
      </c>
      <c r="F134" s="5">
        <f t="shared" si="22"/>
        <v>5.5099883469759359E-2</v>
      </c>
      <c r="G134" s="4">
        <f t="shared" si="16"/>
        <v>6.6248692908428719E-2</v>
      </c>
      <c r="H134">
        <f t="shared" si="23"/>
        <v>20.437716669601464</v>
      </c>
      <c r="I134" s="5">
        <f t="shared" si="18"/>
        <v>78.193153356038863</v>
      </c>
      <c r="J134" s="3">
        <v>-8.700000000000005E-2</v>
      </c>
      <c r="K134" s="6">
        <f t="shared" si="19"/>
        <v>-1.9247787610619481E-2</v>
      </c>
      <c r="L134">
        <v>4.5199999999999996</v>
      </c>
      <c r="M134" s="5">
        <f t="shared" si="20"/>
        <v>21.820988943725741</v>
      </c>
    </row>
    <row r="135" spans="1:13" x14ac:dyDescent="0.3">
      <c r="A135" s="1">
        <v>44104</v>
      </c>
      <c r="B135" s="2">
        <v>124.05125103734443</v>
      </c>
      <c r="C135" s="4">
        <f t="shared" si="21"/>
        <v>0.25773250307024309</v>
      </c>
      <c r="D135" s="8">
        <v>0.87835269709543573</v>
      </c>
      <c r="E135" s="4">
        <f t="shared" si="17"/>
        <v>7.0805629911061211E-3</v>
      </c>
      <c r="F135" s="5">
        <f t="shared" si="22"/>
        <v>-8.4599500649267245E-3</v>
      </c>
      <c r="G135" s="4">
        <f t="shared" si="16"/>
        <v>-9.5397264484399225E-3</v>
      </c>
      <c r="H135">
        <f t="shared" si="23"/>
        <v>19.943526876447716</v>
      </c>
      <c r="I135" s="5">
        <f t="shared" si="18"/>
        <v>104.10772416089671</v>
      </c>
      <c r="J135" s="3">
        <v>-8.700000000000005E-2</v>
      </c>
      <c r="K135" s="6">
        <f t="shared" si="19"/>
        <v>-2.0577105014191119E-2</v>
      </c>
      <c r="L135">
        <v>4.2279999999999998</v>
      </c>
      <c r="M135" s="5">
        <f t="shared" si="20"/>
        <v>29.340409422266895</v>
      </c>
    </row>
    <row r="136" spans="1:13" x14ac:dyDescent="0.3">
      <c r="A136" s="1">
        <v>44196</v>
      </c>
      <c r="B136" s="2">
        <v>142.02660296229183</v>
      </c>
      <c r="C136" s="4">
        <f t="shared" si="21"/>
        <v>0.14490262512174179</v>
      </c>
      <c r="D136" s="8">
        <v>0.21942462587436751</v>
      </c>
      <c r="E136" s="4">
        <f t="shared" si="17"/>
        <v>1.5449544050041449E-3</v>
      </c>
      <c r="F136" s="5">
        <f t="shared" si="22"/>
        <v>-0.65892807122106822</v>
      </c>
      <c r="G136" s="4">
        <f t="shared" si="16"/>
        <v>-0.75018619900642669</v>
      </c>
      <c r="H136">
        <f t="shared" si="23"/>
        <v>20.098975986399765</v>
      </c>
      <c r="I136" s="5">
        <f t="shared" si="18"/>
        <v>121.92762697589207</v>
      </c>
      <c r="J136" s="3">
        <v>-8.700000000000005E-2</v>
      </c>
      <c r="K136" s="6">
        <f t="shared" si="19"/>
        <v>-2.2103658536585382E-2</v>
      </c>
      <c r="L136">
        <v>3.9359999999999995</v>
      </c>
      <c r="M136" s="5">
        <f t="shared" si="20"/>
        <v>36.083994655053822</v>
      </c>
    </row>
    <row r="137" spans="1:13" x14ac:dyDescent="0.3">
      <c r="A137" s="1">
        <v>44286</v>
      </c>
      <c r="B137" s="2">
        <v>128.57161739222357</v>
      </c>
      <c r="C137" s="4">
        <f t="shared" si="21"/>
        <v>-9.4735671271674149E-2</v>
      </c>
      <c r="D137" s="8">
        <v>0.21577717204589297</v>
      </c>
      <c r="E137" s="4">
        <f t="shared" si="17"/>
        <v>1.6782644289807609E-3</v>
      </c>
      <c r="F137" s="5">
        <f t="shared" si="22"/>
        <v>-3.6474538284745339E-3</v>
      </c>
      <c r="G137" s="4">
        <f t="shared" si="16"/>
        <v>-1.6622809832488428E-2</v>
      </c>
      <c r="H137">
        <f t="shared" si="23"/>
        <v>20.2609944901631</v>
      </c>
      <c r="I137" s="5">
        <f t="shared" si="18"/>
        <v>108.31062290206047</v>
      </c>
      <c r="J137" s="3">
        <v>0.32150000000000001</v>
      </c>
      <c r="K137" s="6">
        <f t="shared" si="19"/>
        <v>7.9333744602097481E-2</v>
      </c>
      <c r="L137">
        <v>4.0524999999999993</v>
      </c>
      <c r="M137" s="5">
        <f t="shared" si="20"/>
        <v>31.726494112825069</v>
      </c>
    </row>
    <row r="138" spans="1:13" x14ac:dyDescent="0.3">
      <c r="A138" s="1">
        <v>44377</v>
      </c>
      <c r="B138" s="2">
        <v>140.54208350509393</v>
      </c>
      <c r="C138" s="4">
        <f t="shared" si="21"/>
        <v>9.3103488589965977E-2</v>
      </c>
      <c r="D138" s="8">
        <v>0.22575393086390672</v>
      </c>
      <c r="E138" s="4">
        <f t="shared" si="17"/>
        <v>1.6063084112149532E-3</v>
      </c>
      <c r="F138" s="5">
        <f t="shared" si="22"/>
        <v>9.9767588180137423E-3</v>
      </c>
      <c r="G138" s="4">
        <f t="shared" si="16"/>
        <v>4.6236396201780883E-2</v>
      </c>
      <c r="H138">
        <f t="shared" si="23"/>
        <v>20.416081658425725</v>
      </c>
      <c r="I138" s="5">
        <f t="shared" si="18"/>
        <v>120.1260018466682</v>
      </c>
      <c r="J138" s="3">
        <v>0.33650000000000002</v>
      </c>
      <c r="K138" s="6">
        <f t="shared" si="19"/>
        <v>8.0714799712161209E-2</v>
      </c>
      <c r="L138">
        <v>4.1689999999999996</v>
      </c>
      <c r="M138" s="5">
        <f t="shared" si="20"/>
        <v>33.711221757038601</v>
      </c>
    </row>
    <row r="139" spans="1:13" x14ac:dyDescent="0.3">
      <c r="A139" s="1">
        <v>44469</v>
      </c>
      <c r="B139" s="2">
        <v>143.8171521271554</v>
      </c>
      <c r="C139" s="4">
        <f t="shared" si="21"/>
        <v>2.3303117047804189E-2</v>
      </c>
      <c r="D139" s="8">
        <v>0.22360263934964092</v>
      </c>
      <c r="E139" s="4">
        <f>AVERAGE(C2:C140)</f>
        <v>6.7983908918336416E-2</v>
      </c>
      <c r="F139" s="5">
        <f t="shared" si="22"/>
        <v>-2.1512915142657962E-3</v>
      </c>
      <c r="G139" s="4">
        <f t="shared" si="16"/>
        <v>-9.5293645875104138E-3</v>
      </c>
      <c r="H139">
        <f>(H140+D140)/POWER(1+2.23336489918119%+5.5%,0.25)</f>
        <v>20.576235254853497</v>
      </c>
      <c r="I139" s="5">
        <f t="shared" si="18"/>
        <v>123.2409168723019</v>
      </c>
      <c r="J139" s="3">
        <v>0.33650000000000002</v>
      </c>
      <c r="K139" s="6">
        <f t="shared" si="19"/>
        <v>7.8520592696301489E-2</v>
      </c>
      <c r="L139">
        <v>4.2854999999999999</v>
      </c>
      <c r="M139" s="5">
        <f t="shared" si="20"/>
        <v>33.55901344700861</v>
      </c>
    </row>
    <row r="140" spans="1:13" x14ac:dyDescent="0.3">
      <c r="A140" s="1">
        <v>44561</v>
      </c>
      <c r="B140" s="2">
        <v>177.57</v>
      </c>
      <c r="C140" s="4">
        <f t="shared" si="21"/>
        <v>0.23469278436971241</v>
      </c>
      <c r="D140" s="8">
        <v>0.22</v>
      </c>
      <c r="E140" s="4">
        <f t="shared" si="17"/>
        <v>1.2389480204989581E-3</v>
      </c>
      <c r="F140" s="5">
        <f t="shared" si="22"/>
        <v>-3.6026393496409181E-3</v>
      </c>
      <c r="G140" s="4">
        <f t="shared" si="16"/>
        <v>-1.6111792598331398E-2</v>
      </c>
      <c r="H140">
        <f>D140*4*(1+0.0261373024645948)/0.0435327939646956</f>
        <v>20.743001859728153</v>
      </c>
      <c r="I140" s="5">
        <f t="shared" si="18"/>
        <v>156.82699814027183</v>
      </c>
      <c r="J140" s="3">
        <v>0.33650000000000002</v>
      </c>
      <c r="K140" s="6">
        <f t="shared" si="19"/>
        <v>7.6442526124488874E-2</v>
      </c>
      <c r="L140">
        <v>4.4020000000000001</v>
      </c>
      <c r="M140" s="5">
        <f>B140/L140</f>
        <v>40.338482507950928</v>
      </c>
    </row>
    <row r="141" spans="1:13" x14ac:dyDescent="0.3">
      <c r="B141" s="2"/>
      <c r="D141" s="3"/>
    </row>
    <row r="142" spans="1:13" x14ac:dyDescent="0.3">
      <c r="B142" s="2"/>
      <c r="C142" s="7"/>
      <c r="G142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Palacios García</dc:creator>
  <cp:lastModifiedBy>Alejandro Palacios García</cp:lastModifiedBy>
  <dcterms:created xsi:type="dcterms:W3CDTF">2022-05-28T14:17:16Z</dcterms:created>
  <dcterms:modified xsi:type="dcterms:W3CDTF">2022-06-02T15:20:50Z</dcterms:modified>
</cp:coreProperties>
</file>