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6fada5bac88e40/Documents/EDHEC/Third Term/Tesis/Data/"/>
    </mc:Choice>
  </mc:AlternateContent>
  <xr:revisionPtr revIDLastSave="1" documentId="8_{CFE6BE65-C7F3-4042-B099-FCF5D73864D1}" xr6:coauthVersionLast="47" xr6:coauthVersionMax="47" xr10:uidLastSave="{5EAE9F45-8F21-483C-9190-EF712EBE8644}"/>
  <bookViews>
    <workbookView minimized="1" xWindow="1536" yWindow="1536" windowWidth="17280" windowHeight="8880" xr2:uid="{00000000-000D-0000-FFFF-FFFF00000000}"/>
  </bookViews>
  <sheets>
    <sheet name="S&amp;P" sheetId="2" r:id="rId1"/>
    <sheet name="TESLA" sheetId="3" r:id="rId2"/>
    <sheet name="CAMPBELL" sheetId="4" r:id="rId3"/>
    <sheet name="Economic 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35" i="2" l="1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36" i="2"/>
  <c r="E136" i="2"/>
  <c r="AA135" i="2"/>
  <c r="Z135" i="2" s="1"/>
  <c r="AC135" i="2"/>
  <c r="AC136" i="2" s="1"/>
  <c r="AD135" i="2"/>
  <c r="AD136" i="2" s="1"/>
  <c r="AF135" i="2"/>
  <c r="AE135" i="2" s="1"/>
  <c r="AE136" i="2" s="1"/>
  <c r="AI135" i="2"/>
  <c r="AH135" i="2" s="1"/>
  <c r="AJ135" i="2"/>
  <c r="AJ136" i="2" s="1"/>
  <c r="AK135" i="2"/>
  <c r="AK136" i="2" s="1"/>
  <c r="AL135" i="2"/>
  <c r="AL136" i="2" s="1"/>
  <c r="AM135" i="2"/>
  <c r="AM136" i="2" s="1"/>
  <c r="AN135" i="2"/>
  <c r="AN136" i="2" s="1"/>
  <c r="AP135" i="2"/>
  <c r="AP136" i="2" s="1"/>
  <c r="AF136" i="2"/>
  <c r="AI136" i="2"/>
  <c r="AO136" i="2"/>
  <c r="C127" i="2"/>
  <c r="P143" i="3"/>
  <c r="O143" i="3"/>
  <c r="N143" i="3"/>
  <c r="M143" i="3"/>
  <c r="L143" i="3"/>
  <c r="K143" i="3"/>
  <c r="J143" i="3"/>
  <c r="I143" i="3"/>
  <c r="H143" i="3"/>
  <c r="G143" i="3"/>
  <c r="F143" i="3"/>
  <c r="E143" i="3"/>
  <c r="C142" i="4"/>
  <c r="D142" i="4"/>
  <c r="AC141" i="4"/>
  <c r="AB141" i="4" s="1"/>
  <c r="AA141" i="4" s="1"/>
  <c r="Z141" i="4" s="1"/>
  <c r="Y141" i="4" s="1"/>
  <c r="X141" i="4" s="1"/>
  <c r="W141" i="4" s="1"/>
  <c r="V141" i="4" s="1"/>
  <c r="U141" i="4" s="1"/>
  <c r="T141" i="4" s="1"/>
  <c r="S141" i="4" s="1"/>
  <c r="R141" i="4" s="1"/>
  <c r="Q141" i="4" s="1"/>
  <c r="P141" i="4" s="1"/>
  <c r="O141" i="4" s="1"/>
  <c r="N141" i="4" s="1"/>
  <c r="M141" i="4" s="1"/>
  <c r="L141" i="4" s="1"/>
  <c r="K141" i="4" s="1"/>
  <c r="J141" i="4" s="1"/>
  <c r="I141" i="4" s="1"/>
  <c r="H141" i="4" s="1"/>
  <c r="G141" i="4" s="1"/>
  <c r="F141" i="4" s="1"/>
  <c r="E141" i="4" s="1"/>
  <c r="D141" i="4" s="1"/>
  <c r="C141" i="4" s="1"/>
  <c r="AD141" i="4"/>
  <c r="AE141" i="4"/>
  <c r="AF141" i="4"/>
  <c r="AG141" i="4"/>
  <c r="AH141" i="4"/>
  <c r="AI141" i="4"/>
  <c r="AJ141" i="4"/>
  <c r="AK141" i="4"/>
  <c r="C159" i="4"/>
  <c r="Y135" i="2" l="1"/>
  <c r="Z136" i="2"/>
  <c r="AB135" i="2"/>
  <c r="AG135" i="2"/>
  <c r="AG136" i="2" s="1"/>
  <c r="AH136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V144" i="4" s="1"/>
  <c r="T145" i="4"/>
  <c r="S145" i="4"/>
  <c r="R145" i="4"/>
  <c r="Q145" i="4"/>
  <c r="P145" i="4"/>
  <c r="O145" i="4"/>
  <c r="N145" i="4"/>
  <c r="M145" i="4"/>
  <c r="N144" i="4" s="1"/>
  <c r="L145" i="4"/>
  <c r="K145" i="4"/>
  <c r="J145" i="4"/>
  <c r="I145" i="4"/>
  <c r="H145" i="4"/>
  <c r="G145" i="4"/>
  <c r="F145" i="4"/>
  <c r="E145" i="4"/>
  <c r="F144" i="4" s="1"/>
  <c r="D145" i="4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C147" i="3"/>
  <c r="F145" i="3"/>
  <c r="G145" i="3"/>
  <c r="H145" i="3"/>
  <c r="I145" i="3"/>
  <c r="J145" i="3"/>
  <c r="K145" i="3"/>
  <c r="L145" i="3"/>
  <c r="M145" i="3"/>
  <c r="N145" i="3"/>
  <c r="O145" i="3"/>
  <c r="P145" i="3"/>
  <c r="E145" i="3"/>
  <c r="P135" i="3"/>
  <c r="O135" i="3"/>
  <c r="O148" i="3" s="1"/>
  <c r="N135" i="3"/>
  <c r="M135" i="3"/>
  <c r="L135" i="3"/>
  <c r="K135" i="3"/>
  <c r="K148" i="3" s="1"/>
  <c r="J135" i="3"/>
  <c r="J136" i="3" s="1"/>
  <c r="I135" i="3"/>
  <c r="H135" i="3"/>
  <c r="G135" i="3"/>
  <c r="F135" i="3"/>
  <c r="P140" i="3"/>
  <c r="O140" i="3"/>
  <c r="N140" i="3"/>
  <c r="M140" i="3"/>
  <c r="L140" i="3"/>
  <c r="K140" i="3"/>
  <c r="J140" i="3"/>
  <c r="I140" i="3"/>
  <c r="H140" i="3"/>
  <c r="G140" i="3"/>
  <c r="E140" i="3"/>
  <c r="D140" i="3"/>
  <c r="C140" i="3"/>
  <c r="E135" i="3"/>
  <c r="E148" i="3" s="1"/>
  <c r="AK143" i="4"/>
  <c r="AJ143" i="4"/>
  <c r="AI143" i="4"/>
  <c r="AH143" i="4"/>
  <c r="AH144" i="4" s="1"/>
  <c r="AG143" i="4"/>
  <c r="AF143" i="4"/>
  <c r="AF144" i="4" s="1"/>
  <c r="AE143" i="4"/>
  <c r="AD143" i="4"/>
  <c r="AC143" i="4"/>
  <c r="AB143" i="4"/>
  <c r="AA143" i="4"/>
  <c r="Z143" i="4"/>
  <c r="Y143" i="4"/>
  <c r="X143" i="4"/>
  <c r="X144" i="4" s="1"/>
  <c r="W143" i="4"/>
  <c r="V143" i="4"/>
  <c r="U143" i="4"/>
  <c r="T143" i="4"/>
  <c r="S143" i="4"/>
  <c r="R143" i="4"/>
  <c r="R144" i="4" s="1"/>
  <c r="Q143" i="4"/>
  <c r="P143" i="4"/>
  <c r="P144" i="4" s="1"/>
  <c r="O143" i="4"/>
  <c r="N143" i="4"/>
  <c r="M143" i="4"/>
  <c r="L143" i="4"/>
  <c r="K143" i="4"/>
  <c r="J143" i="4"/>
  <c r="J144" i="4" s="1"/>
  <c r="I143" i="4"/>
  <c r="H143" i="4"/>
  <c r="H144" i="4" s="1"/>
  <c r="G143" i="4"/>
  <c r="F143" i="4"/>
  <c r="E143" i="4"/>
  <c r="D143" i="4"/>
  <c r="C143" i="4"/>
  <c r="C14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C136" i="4"/>
  <c r="C133" i="4"/>
  <c r="D133" i="4"/>
  <c r="E133" i="4"/>
  <c r="E146" i="4" s="1"/>
  <c r="F133" i="4"/>
  <c r="G133" i="4"/>
  <c r="G146" i="4" s="1"/>
  <c r="H133" i="4"/>
  <c r="I133" i="4"/>
  <c r="I146" i="4" s="1"/>
  <c r="J133" i="4"/>
  <c r="K133" i="4"/>
  <c r="K146" i="4" s="1"/>
  <c r="L133" i="4"/>
  <c r="M133" i="4"/>
  <c r="M146" i="4" s="1"/>
  <c r="N133" i="4"/>
  <c r="O133" i="4"/>
  <c r="O146" i="4" s="1"/>
  <c r="P133" i="4"/>
  <c r="Q133" i="4"/>
  <c r="Q146" i="4" s="1"/>
  <c r="R133" i="4"/>
  <c r="S133" i="4"/>
  <c r="S146" i="4" s="1"/>
  <c r="T133" i="4"/>
  <c r="U133" i="4"/>
  <c r="U146" i="4" s="1"/>
  <c r="V133" i="4"/>
  <c r="W133" i="4"/>
  <c r="W146" i="4" s="1"/>
  <c r="X133" i="4"/>
  <c r="Y133" i="4"/>
  <c r="Y146" i="4" s="1"/>
  <c r="Z133" i="4"/>
  <c r="AA133" i="4"/>
  <c r="AA146" i="4" s="1"/>
  <c r="AB133" i="4"/>
  <c r="AC133" i="4"/>
  <c r="AC146" i="4" s="1"/>
  <c r="AD133" i="4"/>
  <c r="AE133" i="4"/>
  <c r="AE146" i="4" s="1"/>
  <c r="AF133" i="4"/>
  <c r="AG133" i="4"/>
  <c r="AG146" i="4" s="1"/>
  <c r="AH133" i="4"/>
  <c r="AI133" i="4"/>
  <c r="AI146" i="4" s="1"/>
  <c r="AJ133" i="4"/>
  <c r="AK133" i="4"/>
  <c r="AK146" i="4" s="1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K140" i="2"/>
  <c r="L139" i="2"/>
  <c r="M139" i="2"/>
  <c r="N139" i="2"/>
  <c r="O139" i="2"/>
  <c r="O137" i="2" s="1"/>
  <c r="P139" i="2"/>
  <c r="P137" i="2" s="1"/>
  <c r="Q139" i="2"/>
  <c r="R139" i="2"/>
  <c r="S139" i="2"/>
  <c r="T139" i="2"/>
  <c r="U139" i="2"/>
  <c r="V139" i="2"/>
  <c r="W139" i="2"/>
  <c r="W137" i="2" s="1"/>
  <c r="X139" i="2"/>
  <c r="X137" i="2" s="1"/>
  <c r="Y139" i="2"/>
  <c r="Z139" i="2"/>
  <c r="AA139" i="2"/>
  <c r="AB139" i="2"/>
  <c r="AC139" i="2"/>
  <c r="AD139" i="2"/>
  <c r="AE139" i="2"/>
  <c r="AE137" i="2" s="1"/>
  <c r="AF139" i="2"/>
  <c r="AF137" i="2" s="1"/>
  <c r="AG139" i="2"/>
  <c r="AH139" i="2"/>
  <c r="AI139" i="2"/>
  <c r="AJ139" i="2"/>
  <c r="AK139" i="2"/>
  <c r="AL139" i="2"/>
  <c r="AM139" i="2"/>
  <c r="AM137" i="2" s="1"/>
  <c r="AN139" i="2"/>
  <c r="AN137" i="2" s="1"/>
  <c r="AO139" i="2"/>
  <c r="AP139" i="2"/>
  <c r="K139" i="2"/>
  <c r="J137" i="2"/>
  <c r="I137" i="2"/>
  <c r="H137" i="2"/>
  <c r="G137" i="2"/>
  <c r="F137" i="2"/>
  <c r="AP138" i="2"/>
  <c r="AO138" i="2"/>
  <c r="AN138" i="2"/>
  <c r="AM138" i="2"/>
  <c r="AL138" i="2"/>
  <c r="AK138" i="2"/>
  <c r="AJ138" i="2"/>
  <c r="AI138" i="2"/>
  <c r="AH138" i="2"/>
  <c r="AH137" i="2" s="1"/>
  <c r="AG138" i="2"/>
  <c r="AF138" i="2"/>
  <c r="AE138" i="2"/>
  <c r="AD138" i="2"/>
  <c r="AC138" i="2"/>
  <c r="AB138" i="2"/>
  <c r="AA138" i="2"/>
  <c r="Z138" i="2"/>
  <c r="Z137" i="2" s="1"/>
  <c r="Y138" i="2"/>
  <c r="X138" i="2"/>
  <c r="W138" i="2"/>
  <c r="V138" i="2"/>
  <c r="U138" i="2"/>
  <c r="T138" i="2"/>
  <c r="S138" i="2"/>
  <c r="R138" i="2"/>
  <c r="R137" i="2" s="1"/>
  <c r="Q138" i="2"/>
  <c r="P138" i="2"/>
  <c r="O138" i="2"/>
  <c r="N138" i="2"/>
  <c r="M138" i="2"/>
  <c r="L138" i="2"/>
  <c r="K138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E131" i="2"/>
  <c r="F130" i="2"/>
  <c r="F131" i="2" s="1"/>
  <c r="D127" i="2"/>
  <c r="E127" i="2"/>
  <c r="E130" i="2" s="1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X135" i="2" l="1"/>
  <c r="Y136" i="2"/>
  <c r="AA136" i="2"/>
  <c r="AB136" i="2"/>
  <c r="AK137" i="2"/>
  <c r="AC137" i="2"/>
  <c r="U137" i="2"/>
  <c r="M137" i="2"/>
  <c r="AD146" i="4"/>
  <c r="V146" i="4"/>
  <c r="N146" i="4"/>
  <c r="F146" i="4"/>
  <c r="K144" i="4"/>
  <c r="S144" i="4"/>
  <c r="AA144" i="4"/>
  <c r="AI144" i="4"/>
  <c r="AD144" i="4"/>
  <c r="AB146" i="4"/>
  <c r="T146" i="4"/>
  <c r="L146" i="4"/>
  <c r="D146" i="4"/>
  <c r="E144" i="4"/>
  <c r="AC144" i="4"/>
  <c r="AK144" i="4"/>
  <c r="C146" i="4"/>
  <c r="AJ146" i="4"/>
  <c r="AH146" i="4"/>
  <c r="Z146" i="4"/>
  <c r="R146" i="4"/>
  <c r="J146" i="4"/>
  <c r="G144" i="4"/>
  <c r="O144" i="4"/>
  <c r="W144" i="4"/>
  <c r="I144" i="4"/>
  <c r="Q144" i="4"/>
  <c r="Y144" i="4"/>
  <c r="AG144" i="4"/>
  <c r="Z144" i="4"/>
  <c r="D144" i="4"/>
  <c r="M144" i="4"/>
  <c r="U144" i="4"/>
  <c r="L144" i="4"/>
  <c r="T144" i="4"/>
  <c r="AB144" i="4"/>
  <c r="AJ144" i="4"/>
  <c r="H146" i="4"/>
  <c r="P146" i="4"/>
  <c r="X146" i="4"/>
  <c r="AE144" i="4"/>
  <c r="AF146" i="4"/>
  <c r="M138" i="4"/>
  <c r="M139" i="4" s="1"/>
  <c r="L136" i="3"/>
  <c r="W138" i="4"/>
  <c r="W139" i="4" s="1"/>
  <c r="AK138" i="4"/>
  <c r="AK139" i="4" s="1"/>
  <c r="AC138" i="4"/>
  <c r="AC139" i="4" s="1"/>
  <c r="E138" i="4"/>
  <c r="E139" i="4" s="1"/>
  <c r="H136" i="3"/>
  <c r="P136" i="3"/>
  <c r="I136" i="3"/>
  <c r="J148" i="3"/>
  <c r="M136" i="3"/>
  <c r="F136" i="3"/>
  <c r="N136" i="3"/>
  <c r="I148" i="3"/>
  <c r="G136" i="3"/>
  <c r="O136" i="3"/>
  <c r="P148" i="3"/>
  <c r="H148" i="3"/>
  <c r="G148" i="3"/>
  <c r="N148" i="3"/>
  <c r="F148" i="3"/>
  <c r="M148" i="3"/>
  <c r="K136" i="3"/>
  <c r="L148" i="3"/>
  <c r="AK137" i="4"/>
  <c r="AC137" i="4"/>
  <c r="U137" i="4"/>
  <c r="N138" i="4"/>
  <c r="N139" i="4" s="1"/>
  <c r="V138" i="4"/>
  <c r="V139" i="4" s="1"/>
  <c r="Q134" i="4"/>
  <c r="U138" i="4"/>
  <c r="U139" i="4" s="1"/>
  <c r="AH138" i="4"/>
  <c r="AH139" i="4" s="1"/>
  <c r="Y134" i="4"/>
  <c r="AG134" i="4"/>
  <c r="F138" i="4"/>
  <c r="F139" i="4" s="1"/>
  <c r="V137" i="4"/>
  <c r="V134" i="4"/>
  <c r="F134" i="4"/>
  <c r="Z138" i="4"/>
  <c r="Z139" i="4" s="1"/>
  <c r="J138" i="4"/>
  <c r="J139" i="4" s="1"/>
  <c r="I134" i="4"/>
  <c r="AJ137" i="4"/>
  <c r="AB137" i="4"/>
  <c r="T137" i="4"/>
  <c r="L137" i="4"/>
  <c r="D137" i="4"/>
  <c r="AD134" i="4"/>
  <c r="C137" i="4"/>
  <c r="AD137" i="4"/>
  <c r="N137" i="4"/>
  <c r="F137" i="4"/>
  <c r="AD138" i="4"/>
  <c r="AD139" i="4" s="1"/>
  <c r="AE138" i="4"/>
  <c r="AE139" i="4" s="1"/>
  <c r="AH137" i="4"/>
  <c r="AF138" i="4"/>
  <c r="AF139" i="4" s="1"/>
  <c r="X138" i="4"/>
  <c r="X139" i="4" s="1"/>
  <c r="P138" i="4"/>
  <c r="P139" i="4" s="1"/>
  <c r="H138" i="4"/>
  <c r="H139" i="4" s="1"/>
  <c r="AI137" i="4"/>
  <c r="AA137" i="4"/>
  <c r="S137" i="4"/>
  <c r="K137" i="4"/>
  <c r="R137" i="4"/>
  <c r="M137" i="4"/>
  <c r="E137" i="4"/>
  <c r="AG137" i="4"/>
  <c r="Y137" i="4"/>
  <c r="Q137" i="4"/>
  <c r="I137" i="4"/>
  <c r="AE137" i="4"/>
  <c r="W137" i="4"/>
  <c r="AJ137" i="2"/>
  <c r="AB137" i="2"/>
  <c r="T137" i="2"/>
  <c r="L137" i="2"/>
  <c r="K137" i="2"/>
  <c r="AI137" i="2"/>
  <c r="AA137" i="2"/>
  <c r="S137" i="2"/>
  <c r="AP137" i="2"/>
  <c r="AM132" i="2"/>
  <c r="AM133" i="2" s="1"/>
  <c r="AE132" i="2"/>
  <c r="AE133" i="2" s="1"/>
  <c r="W132" i="2"/>
  <c r="W133" i="2" s="1"/>
  <c r="O132" i="2"/>
  <c r="O133" i="2" s="1"/>
  <c r="AO137" i="2"/>
  <c r="AG137" i="2"/>
  <c r="Y137" i="2"/>
  <c r="Q137" i="2"/>
  <c r="AJ132" i="2"/>
  <c r="AJ133" i="2" s="1"/>
  <c r="AB132" i="2"/>
  <c r="AB133" i="2" s="1"/>
  <c r="T132" i="2"/>
  <c r="T133" i="2" s="1"/>
  <c r="L132" i="2"/>
  <c r="L133" i="2" s="1"/>
  <c r="AL137" i="2"/>
  <c r="AD137" i="2"/>
  <c r="V137" i="2"/>
  <c r="N137" i="2"/>
  <c r="O138" i="4"/>
  <c r="O139" i="4" s="1"/>
  <c r="G138" i="4"/>
  <c r="G139" i="4" s="1"/>
  <c r="G137" i="4"/>
  <c r="O137" i="4"/>
  <c r="H137" i="4"/>
  <c r="P137" i="4"/>
  <c r="X137" i="4"/>
  <c r="AF137" i="4"/>
  <c r="J137" i="4"/>
  <c r="Z137" i="4"/>
  <c r="W134" i="4"/>
  <c r="O134" i="4"/>
  <c r="G134" i="4"/>
  <c r="R138" i="4"/>
  <c r="R139" i="4" s="1"/>
  <c r="AE134" i="4"/>
  <c r="N134" i="4"/>
  <c r="D134" i="4"/>
  <c r="L134" i="4"/>
  <c r="T134" i="4"/>
  <c r="AB134" i="4"/>
  <c r="AJ134" i="4"/>
  <c r="E134" i="4"/>
  <c r="M134" i="4"/>
  <c r="U134" i="4"/>
  <c r="AC134" i="4"/>
  <c r="AK134" i="4"/>
  <c r="I138" i="4"/>
  <c r="I139" i="4" s="1"/>
  <c r="Q138" i="4"/>
  <c r="Q139" i="4" s="1"/>
  <c r="Y138" i="4"/>
  <c r="Y139" i="4" s="1"/>
  <c r="AG138" i="4"/>
  <c r="AG139" i="4" s="1"/>
  <c r="S138" i="4"/>
  <c r="S139" i="4" s="1"/>
  <c r="K138" i="4"/>
  <c r="K139" i="4" s="1"/>
  <c r="AA138" i="4"/>
  <c r="AA139" i="4" s="1"/>
  <c r="AI138" i="4"/>
  <c r="AI139" i="4" s="1"/>
  <c r="H134" i="4"/>
  <c r="P134" i="4"/>
  <c r="X134" i="4"/>
  <c r="AF134" i="4"/>
  <c r="D138" i="4"/>
  <c r="D139" i="4" s="1"/>
  <c r="L138" i="4"/>
  <c r="L139" i="4" s="1"/>
  <c r="T138" i="4"/>
  <c r="T139" i="4" s="1"/>
  <c r="AB138" i="4"/>
  <c r="AB139" i="4" s="1"/>
  <c r="AJ138" i="4"/>
  <c r="AJ139" i="4" s="1"/>
  <c r="J134" i="4"/>
  <c r="R134" i="4"/>
  <c r="Z134" i="4"/>
  <c r="AH134" i="4"/>
  <c r="K134" i="4"/>
  <c r="S134" i="4"/>
  <c r="AA134" i="4"/>
  <c r="AI134" i="4"/>
  <c r="F140" i="3"/>
  <c r="AP132" i="2"/>
  <c r="AP133" i="2" s="1"/>
  <c r="AH132" i="2"/>
  <c r="AH133" i="2" s="1"/>
  <c r="Z132" i="2"/>
  <c r="Z133" i="2" s="1"/>
  <c r="R132" i="2"/>
  <c r="R133" i="2" s="1"/>
  <c r="J132" i="2"/>
  <c r="J133" i="2" s="1"/>
  <c r="AO132" i="2"/>
  <c r="AO133" i="2" s="1"/>
  <c r="AG132" i="2"/>
  <c r="AG133" i="2" s="1"/>
  <c r="Y132" i="2"/>
  <c r="Y133" i="2" s="1"/>
  <c r="Q132" i="2"/>
  <c r="Q133" i="2" s="1"/>
  <c r="I132" i="2"/>
  <c r="I133" i="2" s="1"/>
  <c r="G132" i="2"/>
  <c r="G133" i="2" s="1"/>
  <c r="AK132" i="2"/>
  <c r="AK133" i="2" s="1"/>
  <c r="AC132" i="2"/>
  <c r="AC133" i="2" s="1"/>
  <c r="U132" i="2"/>
  <c r="U133" i="2" s="1"/>
  <c r="M132" i="2"/>
  <c r="M133" i="2" s="1"/>
  <c r="AL132" i="2"/>
  <c r="AL133" i="2" s="1"/>
  <c r="AD132" i="2"/>
  <c r="AD133" i="2" s="1"/>
  <c r="V132" i="2"/>
  <c r="V133" i="2" s="1"/>
  <c r="N132" i="2"/>
  <c r="N133" i="2" s="1"/>
  <c r="AI132" i="2"/>
  <c r="AI133" i="2" s="1"/>
  <c r="AA132" i="2"/>
  <c r="AA133" i="2" s="1"/>
  <c r="S132" i="2"/>
  <c r="S133" i="2" s="1"/>
  <c r="K132" i="2"/>
  <c r="K133" i="2" s="1"/>
  <c r="AN132" i="2"/>
  <c r="AN133" i="2" s="1"/>
  <c r="AF132" i="2"/>
  <c r="AF133" i="2" s="1"/>
  <c r="X132" i="2"/>
  <c r="X133" i="2" s="1"/>
  <c r="P132" i="2"/>
  <c r="P133" i="2" s="1"/>
  <c r="H132" i="2"/>
  <c r="H133" i="2" s="1"/>
  <c r="AL128" i="2"/>
  <c r="AD128" i="2"/>
  <c r="V128" i="2"/>
  <c r="F128" i="2"/>
  <c r="AP128" i="2"/>
  <c r="AH128" i="2"/>
  <c r="Z128" i="2"/>
  <c r="R128" i="2"/>
  <c r="J128" i="2"/>
  <c r="AO128" i="2"/>
  <c r="AG128" i="2"/>
  <c r="Y128" i="2"/>
  <c r="Q128" i="2"/>
  <c r="I128" i="2"/>
  <c r="D128" i="2"/>
  <c r="AI128" i="2"/>
  <c r="AA128" i="2"/>
  <c r="S128" i="2"/>
  <c r="K128" i="2"/>
  <c r="AM128" i="2"/>
  <c r="AE128" i="2"/>
  <c r="W128" i="2"/>
  <c r="O128" i="2"/>
  <c r="G128" i="2"/>
  <c r="AN128" i="2"/>
  <c r="AF128" i="2"/>
  <c r="X128" i="2"/>
  <c r="P128" i="2"/>
  <c r="H128" i="2"/>
  <c r="N128" i="2"/>
  <c r="AK128" i="2"/>
  <c r="AC128" i="2"/>
  <c r="U128" i="2"/>
  <c r="M128" i="2"/>
  <c r="E128" i="2"/>
  <c r="AJ128" i="2"/>
  <c r="AB128" i="2"/>
  <c r="T128" i="2"/>
  <c r="L128" i="2"/>
  <c r="W135" i="2" l="1"/>
  <c r="X136" i="2"/>
  <c r="J137" i="3"/>
  <c r="K137" i="3"/>
  <c r="L137" i="3"/>
  <c r="M137" i="3"/>
  <c r="F137" i="3"/>
  <c r="N137" i="3"/>
  <c r="I137" i="3"/>
  <c r="E135" i="4"/>
  <c r="F135" i="4"/>
  <c r="G135" i="4"/>
  <c r="H135" i="4"/>
  <c r="D135" i="4"/>
  <c r="AD140" i="4"/>
  <c r="V140" i="4"/>
  <c r="N140" i="4"/>
  <c r="F140" i="4"/>
  <c r="AK140" i="4"/>
  <c r="AC140" i="4"/>
  <c r="U140" i="4"/>
  <c r="M140" i="4"/>
  <c r="E140" i="4"/>
  <c r="AJ140" i="4"/>
  <c r="AB140" i="4"/>
  <c r="T140" i="4"/>
  <c r="L140" i="4"/>
  <c r="D140" i="4"/>
  <c r="AI140" i="4"/>
  <c r="AA140" i="4"/>
  <c r="S140" i="4"/>
  <c r="K140" i="4"/>
  <c r="AH140" i="4"/>
  <c r="Z140" i="4"/>
  <c r="R140" i="4"/>
  <c r="J140" i="4"/>
  <c r="W140" i="4"/>
  <c r="AG140" i="4"/>
  <c r="Y140" i="4"/>
  <c r="Q140" i="4"/>
  <c r="I140" i="4"/>
  <c r="O140" i="4"/>
  <c r="AF140" i="4"/>
  <c r="X140" i="4"/>
  <c r="P140" i="4"/>
  <c r="H140" i="4"/>
  <c r="AE140" i="4"/>
  <c r="G140" i="4"/>
  <c r="AD135" i="4"/>
  <c r="V135" i="4"/>
  <c r="N135" i="4"/>
  <c r="AJ135" i="4"/>
  <c r="T135" i="4"/>
  <c r="AK135" i="4"/>
  <c r="AC135" i="4"/>
  <c r="U135" i="4"/>
  <c r="M135" i="4"/>
  <c r="AB135" i="4"/>
  <c r="L135" i="4"/>
  <c r="I135" i="4"/>
  <c r="Y135" i="4"/>
  <c r="AI135" i="4"/>
  <c r="AA135" i="4"/>
  <c r="S135" i="4"/>
  <c r="K135" i="4"/>
  <c r="Z135" i="4"/>
  <c r="J135" i="4"/>
  <c r="AH135" i="4"/>
  <c r="R135" i="4"/>
  <c r="AG135" i="4"/>
  <c r="AF135" i="4"/>
  <c r="X135" i="4"/>
  <c r="P135" i="4"/>
  <c r="AE135" i="4"/>
  <c r="W135" i="4"/>
  <c r="O135" i="4"/>
  <c r="Q135" i="4"/>
  <c r="H137" i="3"/>
  <c r="G137" i="3"/>
  <c r="P137" i="3"/>
  <c r="O137" i="3"/>
  <c r="AJ129" i="2"/>
  <c r="AB129" i="2"/>
  <c r="T129" i="2"/>
  <c r="L129" i="2"/>
  <c r="AI129" i="2"/>
  <c r="AA129" i="2"/>
  <c r="S129" i="2"/>
  <c r="K129" i="2"/>
  <c r="AP129" i="2"/>
  <c r="AH129" i="2"/>
  <c r="Z129" i="2"/>
  <c r="R129" i="2"/>
  <c r="J129" i="2"/>
  <c r="AK129" i="2"/>
  <c r="M129" i="2"/>
  <c r="AO129" i="2"/>
  <c r="AG129" i="2"/>
  <c r="Y129" i="2"/>
  <c r="Q129" i="2"/>
  <c r="I129" i="2"/>
  <c r="AN129" i="2"/>
  <c r="AF129" i="2"/>
  <c r="X129" i="2"/>
  <c r="P129" i="2"/>
  <c r="H129" i="2"/>
  <c r="U129" i="2"/>
  <c r="AM129" i="2"/>
  <c r="AE129" i="2"/>
  <c r="W129" i="2"/>
  <c r="O129" i="2"/>
  <c r="G129" i="2"/>
  <c r="AL129" i="2"/>
  <c r="AD129" i="2"/>
  <c r="V129" i="2"/>
  <c r="N129" i="2"/>
  <c r="F129" i="2"/>
  <c r="AC129" i="2"/>
  <c r="F132" i="2"/>
  <c r="F133" i="2" s="1"/>
  <c r="V135" i="2" l="1"/>
  <c r="W136" i="2"/>
  <c r="H134" i="2"/>
  <c r="C154" i="2"/>
  <c r="Q142" i="4"/>
  <c r="Z142" i="4"/>
  <c r="F142" i="4"/>
  <c r="T142" i="4"/>
  <c r="O142" i="4"/>
  <c r="AE142" i="4"/>
  <c r="Y142" i="4"/>
  <c r="M142" i="4"/>
  <c r="AD142" i="4"/>
  <c r="S142" i="4"/>
  <c r="J144" i="3"/>
  <c r="Z134" i="2"/>
  <c r="W134" i="2"/>
  <c r="AP134" i="2"/>
  <c r="R142" i="4"/>
  <c r="H142" i="4"/>
  <c r="X142" i="4"/>
  <c r="AF142" i="4"/>
  <c r="AC142" i="4"/>
  <c r="J142" i="4"/>
  <c r="P142" i="4"/>
  <c r="AK142" i="4"/>
  <c r="U142" i="4"/>
  <c r="AI142" i="4"/>
  <c r="AH142" i="4"/>
  <c r="I142" i="4"/>
  <c r="AJ142" i="4"/>
  <c r="G142" i="4"/>
  <c r="W142" i="4"/>
  <c r="N142" i="4"/>
  <c r="AB142" i="4"/>
  <c r="V142" i="4"/>
  <c r="E142" i="4"/>
  <c r="O134" i="2"/>
  <c r="K142" i="4"/>
  <c r="AG142" i="4"/>
  <c r="AA142" i="4"/>
  <c r="L142" i="4"/>
  <c r="AK134" i="2"/>
  <c r="AC134" i="2"/>
  <c r="M134" i="2"/>
  <c r="R134" i="2"/>
  <c r="AJ134" i="2"/>
  <c r="L134" i="2"/>
  <c r="Y134" i="2"/>
  <c r="AD134" i="2"/>
  <c r="I134" i="2"/>
  <c r="Q134" i="2"/>
  <c r="AN134" i="2"/>
  <c r="F134" i="2"/>
  <c r="AI134" i="2"/>
  <c r="AM134" i="2"/>
  <c r="U134" i="2"/>
  <c r="AH134" i="2"/>
  <c r="AE134" i="2"/>
  <c r="V134" i="2"/>
  <c r="AA134" i="2"/>
  <c r="J134" i="2"/>
  <c r="AF134" i="2"/>
  <c r="G134" i="2"/>
  <c r="S134" i="2"/>
  <c r="AL134" i="2"/>
  <c r="X134" i="2"/>
  <c r="AB134" i="2"/>
  <c r="AO134" i="2"/>
  <c r="P134" i="2"/>
  <c r="K134" i="2"/>
  <c r="T134" i="2"/>
  <c r="N134" i="2"/>
  <c r="AG134" i="2"/>
  <c r="V136" i="2" l="1"/>
  <c r="U135" i="2"/>
  <c r="M144" i="3"/>
  <c r="P144" i="3"/>
  <c r="I144" i="3"/>
  <c r="H144" i="3"/>
  <c r="F144" i="3"/>
  <c r="O144" i="3"/>
  <c r="L144" i="3"/>
  <c r="N144" i="3"/>
  <c r="G144" i="3"/>
  <c r="K144" i="3"/>
  <c r="U136" i="2" l="1"/>
  <c r="T135" i="2"/>
  <c r="T136" i="2" l="1"/>
  <c r="S135" i="2"/>
  <c r="R135" i="2" l="1"/>
  <c r="S136" i="2"/>
  <c r="R136" i="2" l="1"/>
  <c r="Q135" i="2"/>
  <c r="P135" i="2" l="1"/>
  <c r="Q136" i="2"/>
  <c r="O135" i="2" l="1"/>
  <c r="P136" i="2"/>
  <c r="O136" i="2" l="1"/>
  <c r="N135" i="2"/>
  <c r="M135" i="2" l="1"/>
  <c r="N136" i="2"/>
  <c r="M136" i="2" l="1"/>
  <c r="L135" i="2"/>
  <c r="L136" i="2" l="1"/>
  <c r="K135" i="2"/>
  <c r="J135" i="2" l="1"/>
  <c r="K136" i="2"/>
  <c r="J136" i="2" l="1"/>
  <c r="I135" i="2"/>
  <c r="H135" i="2" l="1"/>
  <c r="I136" i="2"/>
  <c r="G135" i="2" l="1"/>
  <c r="H136" i="2"/>
  <c r="G136" i="2" l="1"/>
  <c r="F135" i="2"/>
  <c r="E135" i="2" l="1"/>
  <c r="D135" i="2" s="1"/>
  <c r="F136" i="2"/>
</calcChain>
</file>

<file path=xl/sharedStrings.xml><?xml version="1.0" encoding="utf-8"?>
<sst xmlns="http://schemas.openxmlformats.org/spreadsheetml/2006/main" count="2304" uniqueCount="447">
  <si>
    <t>Revenue</t>
  </si>
  <si>
    <t>Cash &amp; Equivalents</t>
  </si>
  <si>
    <t>Reference Items</t>
  </si>
  <si>
    <t>Right click to show data transparency (not supported for all values)</t>
  </si>
  <si>
    <t>FY 2005</t>
  </si>
  <si>
    <t>S&amp;P 500 INDEX (SPX) - Cash Flow</t>
  </si>
  <si>
    <t>CY 1985</t>
  </si>
  <si>
    <t>CY 1986</t>
  </si>
  <si>
    <t>CY 1987</t>
  </si>
  <si>
    <t>CY 1988</t>
  </si>
  <si>
    <t>CY 1989</t>
  </si>
  <si>
    <t>CY 1990</t>
  </si>
  <si>
    <t>CY 1991</t>
  </si>
  <si>
    <t>CY 1992</t>
  </si>
  <si>
    <t>CY 1993</t>
  </si>
  <si>
    <t>CY 1994</t>
  </si>
  <si>
    <t>CY 1995</t>
  </si>
  <si>
    <t>CY 1996</t>
  </si>
  <si>
    <t>CY 1997</t>
  </si>
  <si>
    <t>CY 1998</t>
  </si>
  <si>
    <t>CY 1999</t>
  </si>
  <si>
    <t>CY 2000</t>
  </si>
  <si>
    <t>CY 2001</t>
  </si>
  <si>
    <t>CY 2002</t>
  </si>
  <si>
    <t>CY 2003</t>
  </si>
  <si>
    <t>CY 2004</t>
  </si>
  <si>
    <t>CY 2005</t>
  </si>
  <si>
    <t>CY 2006</t>
  </si>
  <si>
    <t>CY 2007</t>
  </si>
  <si>
    <t>CY 2008</t>
  </si>
  <si>
    <t>CY 2009</t>
  </si>
  <si>
    <t>CY 2010</t>
  </si>
  <si>
    <t>CY 2011</t>
  </si>
  <si>
    <t>CY 2012</t>
  </si>
  <si>
    <t>CY 2013</t>
  </si>
  <si>
    <t>CY 2014</t>
  </si>
  <si>
    <t>CY 2015</t>
  </si>
  <si>
    <t>CY 2016</t>
  </si>
  <si>
    <t>CY 2017</t>
  </si>
  <si>
    <t>CY 2018</t>
  </si>
  <si>
    <t>CY 2019</t>
  </si>
  <si>
    <t>CY 2020</t>
  </si>
  <si>
    <t>CY 2021</t>
  </si>
  <si>
    <t>Current</t>
  </si>
  <si>
    <t>CY 2022 Est</t>
  </si>
  <si>
    <t>CY 2023 Est</t>
  </si>
  <si>
    <t>12 Months Ending</t>
  </si>
  <si>
    <t>12/31/1985</t>
  </si>
  <si>
    <t>12/31/1986</t>
  </si>
  <si>
    <t>12/31/1987</t>
  </si>
  <si>
    <t>12/30/1988</t>
  </si>
  <si>
    <t>12/29/1989</t>
  </si>
  <si>
    <t>12/31/1990</t>
  </si>
  <si>
    <t>12/31/1991</t>
  </si>
  <si>
    <t>12/31/1992</t>
  </si>
  <si>
    <t>12/31/1993</t>
  </si>
  <si>
    <t>12/30/1994</t>
  </si>
  <si>
    <t>12/29/1995</t>
  </si>
  <si>
    <t>12/31/1996</t>
  </si>
  <si>
    <t>12/31/1997</t>
  </si>
  <si>
    <t>12/31/1998</t>
  </si>
  <si>
    <t>12/31/1999</t>
  </si>
  <si>
    <t>12/29/2000</t>
  </si>
  <si>
    <t>12/31/2001</t>
  </si>
  <si>
    <t>12/31/2002</t>
  </si>
  <si>
    <t>12/31/2003</t>
  </si>
  <si>
    <t>12/31/2004</t>
  </si>
  <si>
    <t>12/30/2005</t>
  </si>
  <si>
    <t>12/29/2006</t>
  </si>
  <si>
    <t>12/31/2007</t>
  </si>
  <si>
    <t>12/31/2008</t>
  </si>
  <si>
    <t>12/31/2009</t>
  </si>
  <si>
    <t>12/31/2010</t>
  </si>
  <si>
    <t>12/30/2011</t>
  </si>
  <si>
    <t>12/31/2012</t>
  </si>
  <si>
    <t>12/31/2013</t>
  </si>
  <si>
    <t>12/31/2014</t>
  </si>
  <si>
    <t>12/31/2015</t>
  </si>
  <si>
    <t>12/30/2016</t>
  </si>
  <si>
    <t>12/29/2017</t>
  </si>
  <si>
    <t>12/31/2018</t>
  </si>
  <si>
    <t>12/31/2019</t>
  </si>
  <si>
    <t>12/31/2020</t>
  </si>
  <si>
    <t>12/31/2021</t>
  </si>
  <si>
    <t>05/21/2022</t>
  </si>
  <si>
    <t>12/31/2022</t>
  </si>
  <si>
    <t>12/31/2023</t>
  </si>
  <si>
    <t>Cash Flow Items per Share</t>
  </si>
  <si>
    <t>Cash From Operations</t>
  </si>
  <si>
    <t>CASH_FLOW_PER_SH</t>
  </si>
  <si>
    <t>Cash Flow From Investing</t>
  </si>
  <si>
    <t>TRAIL_12M_CASH_FROM_INV_ACT</t>
  </si>
  <si>
    <t>Cash From Financing</t>
  </si>
  <si>
    <t>TRAIL_12M_CASH_FROM_FNC_ACT</t>
  </si>
  <si>
    <t>Capital Expenditures</t>
  </si>
  <si>
    <t>TRAIL_12M_CAP_EXPEND</t>
  </si>
  <si>
    <t>Free Cash Flow</t>
  </si>
  <si>
    <t>FCF_PER_SH_AGGTE</t>
  </si>
  <si>
    <t>Dividends</t>
  </si>
  <si>
    <t>DVD_SH_12M</t>
  </si>
  <si>
    <t>Dividends, Gross</t>
  </si>
  <si>
    <t>GROSS_DPS_12M_AGGTE</t>
  </si>
  <si>
    <t>Dividends, Net</t>
  </si>
  <si>
    <t>NET_DPS_12M_AGGTE</t>
  </si>
  <si>
    <t>Free Cash Flow Yield</t>
  </si>
  <si>
    <t>FREE_CASH_FLOW_YIELD</t>
  </si>
  <si>
    <t>Dividend Yield</t>
  </si>
  <si>
    <t>EQY_DVD_YLD_12M</t>
  </si>
  <si>
    <t>Dividend Yield (Gross)</t>
  </si>
  <si>
    <t>GROSS_AGGTE_DVD_YLD</t>
  </si>
  <si>
    <t>Dividend Yield (Net)</t>
  </si>
  <si>
    <t>NET_AGGTE_DVD_YLD</t>
  </si>
  <si>
    <t>Source: Bloomberg</t>
  </si>
  <si>
    <t>S&amp;P 500 INDEX (SPX) - Balance Sheet</t>
  </si>
  <si>
    <t>Assets per Share</t>
  </si>
  <si>
    <t>CASH_ST_INVESTMENTS_PER_SH</t>
  </si>
  <si>
    <t>Current Assets</t>
  </si>
  <si>
    <t>BS_CUR_ASSET_REPORT</t>
  </si>
  <si>
    <t>Goodwill</t>
  </si>
  <si>
    <t>BS_GOODWILL</t>
  </si>
  <si>
    <t>Total Assets</t>
  </si>
  <si>
    <t>BS_TOT_ASSET</t>
  </si>
  <si>
    <t>Liabilities &amp; Equity per Share</t>
  </si>
  <si>
    <t>Current Liabilities</t>
  </si>
  <si>
    <t>BS_CUR_LIAB</t>
  </si>
  <si>
    <t>Total Debt</t>
  </si>
  <si>
    <t>SHORT_AND_LONG_TERM_DEBT</t>
  </si>
  <si>
    <t>Total Liabilities</t>
  </si>
  <si>
    <t>BS_TOT_LIAB2</t>
  </si>
  <si>
    <t>Retained Earnings</t>
  </si>
  <si>
    <t>BS_RETAIN_EARN</t>
  </si>
  <si>
    <t>Book Value</t>
  </si>
  <si>
    <t>BOOK_VAL_PER_SH</t>
  </si>
  <si>
    <t>Tangible Book Value</t>
  </si>
  <si>
    <t>TANG_BOOK_VAL_PER_SH</t>
  </si>
  <si>
    <t>Total Equity</t>
  </si>
  <si>
    <t>TOTAL_EQUITY</t>
  </si>
  <si>
    <t>Enterprise Value per Share</t>
  </si>
  <si>
    <t>ENTERPRISE_VALUE</t>
  </si>
  <si>
    <t>Number of Employees</t>
  </si>
  <si>
    <t>NUM_OF_EMPLOYEES</t>
  </si>
  <si>
    <t>—</t>
  </si>
  <si>
    <t>S&amp;P 500 INDEX (SPX) - Income Statement</t>
  </si>
  <si>
    <t xml:space="preserve">    Income &amp; Expenses per Share</t>
  </si>
  <si>
    <t>Sales</t>
  </si>
  <si>
    <t>TRAIL_12M_SALES_PER_SH</t>
  </si>
  <si>
    <t xml:space="preserve">  Gross Margin %</t>
  </si>
  <si>
    <t>GROSS_MARGIN</t>
  </si>
  <si>
    <t>EBIT</t>
  </si>
  <si>
    <t>OPER_INC_PER_SH</t>
  </si>
  <si>
    <t xml:space="preserve">  Margin %</t>
  </si>
  <si>
    <t>OPER_MARGIN</t>
  </si>
  <si>
    <t>EBITDA</t>
  </si>
  <si>
    <t>TRAIL_12M_EBITDA_PER_SHARE</t>
  </si>
  <si>
    <t>EBITDA_MARGIN</t>
  </si>
  <si>
    <t>R&amp;D Expense</t>
  </si>
  <si>
    <t>TRAIL_12M_RD_EXPEND</t>
  </si>
  <si>
    <t>Earnings</t>
  </si>
  <si>
    <t>TRAIL_12M_EPS</t>
  </si>
  <si>
    <t>Earnings before XO</t>
  </si>
  <si>
    <t>TRAIL_12M_EPS_BEF_XO_ITEM</t>
  </si>
  <si>
    <t>Diluted Earnings from Cont. Ops</t>
  </si>
  <si>
    <t>T12M_DIL_EPS_CONT_OPS</t>
  </si>
  <si>
    <t>Earnings, Positive</t>
  </si>
  <si>
    <t>INDX_POS_ERN</t>
  </si>
  <si>
    <t>S&amp;P 500 INDEX (SPX) - Valuation</t>
  </si>
  <si>
    <t>CY 1984</t>
  </si>
  <si>
    <t>12/31/1984</t>
  </si>
  <si>
    <t>Price/Earnings</t>
  </si>
  <si>
    <t>PE_RATIO</t>
  </si>
  <si>
    <t>Price/Earnings before XO</t>
  </si>
  <si>
    <t>PE_BEF_XO_AGGTE</t>
  </si>
  <si>
    <t>Price/Earnings, Dil. Cont Ops</t>
  </si>
  <si>
    <t>T12M_DIL_PE_CONT_OPS</t>
  </si>
  <si>
    <t>Price/Earnings, Positive</t>
  </si>
  <si>
    <t>INDX_ADJ_POSITIVE_PE</t>
  </si>
  <si>
    <t>Price/Cash Flow</t>
  </si>
  <si>
    <t>PX_TO_CASH_FLOW</t>
  </si>
  <si>
    <t>Price/Sales</t>
  </si>
  <si>
    <t>PX_TO_SALES_RATIO</t>
  </si>
  <si>
    <t>Price/EBITDA</t>
  </si>
  <si>
    <t>PX_TO_EBITDA</t>
  </si>
  <si>
    <t>Price/Book Value</t>
  </si>
  <si>
    <t>PX_TO_BOOK_RATIO</t>
  </si>
  <si>
    <t>EV/Sales</t>
  </si>
  <si>
    <t>EV_TO_T12M_SALES</t>
  </si>
  <si>
    <t>EV/EBITDA</t>
  </si>
  <si>
    <t>EV_TO_T12M_EBITDA</t>
  </si>
  <si>
    <t>S&amp;P 500 INDEX (SPX) - Profitability</t>
  </si>
  <si>
    <t>Gross Margin</t>
  </si>
  <si>
    <t>TRAIL_12M_GROSS_MARGIN</t>
  </si>
  <si>
    <t>EBITDA Margin</t>
  </si>
  <si>
    <t>Operating Margin</t>
  </si>
  <si>
    <t>TRAIL_12M_OPER_MARGIN</t>
  </si>
  <si>
    <t>Profit Margin</t>
  </si>
  <si>
    <t>TRAIL_12M_PROF_MARGIN</t>
  </si>
  <si>
    <t>Return on Assets</t>
  </si>
  <si>
    <t>RETURN_ON_ASSET</t>
  </si>
  <si>
    <t>Return on Common Equity</t>
  </si>
  <si>
    <t>RETURN_COM_EQY</t>
  </si>
  <si>
    <t>Return on Capital</t>
  </si>
  <si>
    <t>RETURN_ON_CAP</t>
  </si>
  <si>
    <t>Dividend Payout Ratio</t>
  </si>
  <si>
    <t>DVD_PAYOUT_RATIO</t>
  </si>
  <si>
    <t>Sales Per Employee</t>
  </si>
  <si>
    <t>ACTUAL_SALES_PER_EMPL</t>
  </si>
  <si>
    <t>S&amp;P 500 INDEX (SPX) - Market Data</t>
  </si>
  <si>
    <t>CY 1982</t>
  </si>
  <si>
    <t>CY 1983</t>
  </si>
  <si>
    <t>12/31/1982</t>
  </si>
  <si>
    <t>12/30/1983</t>
  </si>
  <si>
    <t>Last Price</t>
  </si>
  <si>
    <t>PX_LAST</t>
  </si>
  <si>
    <t>High</t>
  </si>
  <si>
    <t>PX_HIGH</t>
  </si>
  <si>
    <t>Low</t>
  </si>
  <si>
    <t>PX_LOW</t>
  </si>
  <si>
    <t>Volume</t>
  </si>
  <si>
    <t>PX_VOLUME</t>
  </si>
  <si>
    <t>Total Market Cap</t>
  </si>
  <si>
    <t>CUR_MKT_CAP</t>
  </si>
  <si>
    <t>Free Float Market Cap</t>
  </si>
  <si>
    <t>FREE_FLOAT_MARKET_CAP</t>
  </si>
  <si>
    <t>Average Market Cap</t>
  </si>
  <si>
    <t>AVERAGE_MARKET_CAP</t>
  </si>
  <si>
    <t>SUSTAIN_GROWTH_RT</t>
  </si>
  <si>
    <t>Sustainable Growth Rate</t>
  </si>
  <si>
    <t>Dvd Payout Ratio</t>
  </si>
  <si>
    <t>EFF_TAX_RATE</t>
  </si>
  <si>
    <t>Effective Tax Rate</t>
  </si>
  <si>
    <t>Additional</t>
  </si>
  <si>
    <t>NET_INCOME_TO_COMMON_MARGIN</t>
  </si>
  <si>
    <t>Net Income to Common Margin</t>
  </si>
  <si>
    <t>PROF_MARGIN</t>
  </si>
  <si>
    <t>Net Income Margin</t>
  </si>
  <si>
    <t>INC_BEF_XO_ITEMS_TO_NET_SALES</t>
  </si>
  <si>
    <t>Income before XO Margin</t>
  </si>
  <si>
    <t>PRETAX_INC_TO_NET_SALES</t>
  </si>
  <si>
    <t>Pretax Margin</t>
  </si>
  <si>
    <t>INCREMENTAL_OPERATING_MARGIN</t>
  </si>
  <si>
    <t>Incremental Operating Margin</t>
  </si>
  <si>
    <t>EBITDA_TO_REVENUE</t>
  </si>
  <si>
    <t>Margins</t>
  </si>
  <si>
    <t>RETURN_ON_INV_CAPITAL</t>
  </si>
  <si>
    <t>Return on Invested Capital</t>
  </si>
  <si>
    <t>Returns</t>
  </si>
  <si>
    <t>12/31/2017</t>
  </si>
  <si>
    <t>12/31/2016</t>
  </si>
  <si>
    <t>12/31/2011</t>
  </si>
  <si>
    <t>FY 2021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</si>
  <si>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</si>
  <si>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</si>
  <si>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</si>
  <si>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</si>
  <si>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</si>
  <si>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</si>
  <si>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</si>
  <si>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</si>
  <si>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</si>
  <si>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</si>
  <si>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</si>
  <si>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</si>
  <si>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</si>
  <si>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FY 2007</t>
  </si>
  <si>
    <t>In Millions of USD except Per Share</t>
  </si>
  <si>
    <t>Tesla Inc (TSLA US) - Profitability</t>
  </si>
  <si>
    <t>EQY_FLOAT</t>
  </si>
  <si>
    <t xml:space="preserve">  Equity Float</t>
  </si>
  <si>
    <t>EQY_SH_OUT</t>
  </si>
  <si>
    <t xml:space="preserve">  Current Shares Outstanding</t>
  </si>
  <si>
    <t>HISTORICAL_MARKET_CAP</t>
  </si>
  <si>
    <t>Market Capitalization</t>
  </si>
  <si>
    <t>Low Price</t>
  </si>
  <si>
    <t>High Price</t>
  </si>
  <si>
    <t>PX_OPEN</t>
  </si>
  <si>
    <t>Open Price</t>
  </si>
  <si>
    <t>CHG_PCT_PERIOD</t>
  </si>
  <si>
    <t xml:space="preserve">  Period-over-Period % Change</t>
  </si>
  <si>
    <t>Tesla Inc (TSLA US) - Stock Value</t>
  </si>
  <si>
    <t>FREE_CASH_FLOW_PER_SH</t>
  </si>
  <si>
    <t>Cash Flow</t>
  </si>
  <si>
    <t>EQY_DPS</t>
  </si>
  <si>
    <t>IS_DIL_EPS_CONT_OPS</t>
  </si>
  <si>
    <t>Normalized Net Income - Diluted</t>
  </si>
  <si>
    <t>IS_DIL_EPS_BEF_XO</t>
  </si>
  <si>
    <t>Net Income before XO - Diluted</t>
  </si>
  <si>
    <t>IS_DILUTED_EPS</t>
  </si>
  <si>
    <t>Net Income to Common - Diluted</t>
  </si>
  <si>
    <t>IS_BASIC_EPS_CONT_OPS</t>
  </si>
  <si>
    <t>Normalized Net Income - Basic</t>
  </si>
  <si>
    <t>IS_EARN_BEF_XO_ITEMS_PER_SH</t>
  </si>
  <si>
    <t>Net Income before XO - Basic</t>
  </si>
  <si>
    <t>IS_EPS</t>
  </si>
  <si>
    <t>Net Income to Common - Basic</t>
  </si>
  <si>
    <t>Operating Income</t>
  </si>
  <si>
    <t>EBITDA_PER_SH</t>
  </si>
  <si>
    <t>REVENUE_PER_SH</t>
  </si>
  <si>
    <t>Per Share Data Items</t>
  </si>
  <si>
    <t>IS_AVG_NUM_SH_FOR_EPS</t>
  </si>
  <si>
    <t>Basic Weighted Avg Shares</t>
  </si>
  <si>
    <t>IS_SH_FOR_DILUTED_EPS</t>
  </si>
  <si>
    <t>Diluted Weighted Avg Shares</t>
  </si>
  <si>
    <t>BS_SH_OUT</t>
  </si>
  <si>
    <t>Basic Shares Outstanding</t>
  </si>
  <si>
    <t>03/31/2022</t>
  </si>
  <si>
    <t>FY 2023 Est</t>
  </si>
  <si>
    <t>FY 2022 Est</t>
  </si>
  <si>
    <t>Last 12M</t>
  </si>
  <si>
    <t>Tesla Inc (TSLA US) - Per Share</t>
  </si>
  <si>
    <t>LOW_ENTERPRISE_VALUE</t>
  </si>
  <si>
    <t xml:space="preserve">  Low</t>
  </si>
  <si>
    <t>HIGH_ENTERPRISE_VALUE</t>
  </si>
  <si>
    <t xml:space="preserve">  High</t>
  </si>
  <si>
    <t>AVERAGE_ENTERPRISE_VALUE</t>
  </si>
  <si>
    <t xml:space="preserve">  Average</t>
  </si>
  <si>
    <t>Enterprise Value</t>
  </si>
  <si>
    <t>Price/Share</t>
  </si>
  <si>
    <t>LOW_EV_TO_T12M_EBIT</t>
  </si>
  <si>
    <t>HIGH_EV_TO_T12M_EBIT</t>
  </si>
  <si>
    <t>AVERAGE_EV_TO_T12M_EBIT</t>
  </si>
  <si>
    <t>EV_TO_T12M_EBIT</t>
  </si>
  <si>
    <t>EV/EBIT</t>
  </si>
  <si>
    <t>LOW_EV_TO_T12M_EBITDA</t>
  </si>
  <si>
    <t>HIGH_EV_TO_T12M_EBITDA</t>
  </si>
  <si>
    <t>AVG_EV_TO_T12M_EBITDA</t>
  </si>
  <si>
    <t>LOW_EV_TO_T12M_SALES</t>
  </si>
  <si>
    <t>HIGH_EV_TO_T12M_SALES</t>
  </si>
  <si>
    <t>AVERAGE_EV_TO_T12M_SALES</t>
  </si>
  <si>
    <t>LOW_PRICE_TO_FREE_CASH_FLOW</t>
  </si>
  <si>
    <t>HIGH_PRICE_TO_FREE_CASH_FLOW</t>
  </si>
  <si>
    <t>AVERAGE_PRICE_TO_FREE_CASH_FLOW</t>
  </si>
  <si>
    <t>PX_TO_FREE_CASH_FLOW</t>
  </si>
  <si>
    <t>P/Free Cash Flow</t>
  </si>
  <si>
    <t>LOW_CLOSING_PRICE_TO_CASH_FLOW</t>
  </si>
  <si>
    <t>HIGH_CLOSING_PRICE_TO_CASH_FLOW</t>
  </si>
  <si>
    <t>AVERAGE_PRICE_TO_CASH_FLOW</t>
  </si>
  <si>
    <t>P/Cash Flow</t>
  </si>
  <si>
    <t>LOW_PX_TO_SALES_RATIO</t>
  </si>
  <si>
    <t>HIGH_PX_TO_SALES_RATIO</t>
  </si>
  <si>
    <t>AVERAGE_PRICE_TO_SALES_RATIO</t>
  </si>
  <si>
    <t>P/Sales</t>
  </si>
  <si>
    <t>LOW_PRICE_TO_TANGIBLE_BPS</t>
  </si>
  <si>
    <t>HIGH_PRICE_TO_TANGIBLE_BPS</t>
  </si>
  <si>
    <t>AVERAGE_PRICE_TO_TANGIBLE_BPS</t>
  </si>
  <si>
    <t>PX_TO_TANG_BV_PER_SH</t>
  </si>
  <si>
    <t>P/Tangible Book</t>
  </si>
  <si>
    <t>LOW_CLOSING_PRICE_TO_BOOK_RATIO</t>
  </si>
  <si>
    <t>HIGH_CLOSING_PRICE_TO_BOOK_RATIO</t>
  </si>
  <si>
    <t>AVERAGE_PRICE_TO_BOOK_RATIO</t>
  </si>
  <si>
    <t>P/Book</t>
  </si>
  <si>
    <t>PX_ERN_RATIO_WITH_LOW_CLOS_PX</t>
  </si>
  <si>
    <t>PX_ERN_RATIO_WITH_HIGH_CLOS_PX</t>
  </si>
  <si>
    <t>AVERAGE_PRICE_EARNINGS_RATIO</t>
  </si>
  <si>
    <t>P/E</t>
  </si>
  <si>
    <t>Tesla Inc (TSLA US) - Multiples</t>
  </si>
  <si>
    <t>08/01/2021</t>
  </si>
  <si>
    <t>08/02/2020</t>
  </si>
  <si>
    <t>07/28/2019</t>
  </si>
  <si>
    <t>07/29/2018</t>
  </si>
  <si>
    <t>07/30/2017</t>
  </si>
  <si>
    <t>07/31/2016</t>
  </si>
  <si>
    <t>08/02/2015</t>
  </si>
  <si>
    <t>08/03/2014</t>
  </si>
  <si>
    <t>07/28/2013</t>
  </si>
  <si>
    <t>07/29/2012</t>
  </si>
  <si>
    <t>07/31/2011</t>
  </si>
  <si>
    <t>08/01/2010</t>
  </si>
  <si>
    <t>08/02/2009</t>
  </si>
  <si>
    <t>08/03/2008</t>
  </si>
  <si>
    <t>07/29/2007</t>
  </si>
  <si>
    <t>07/30/2006</t>
  </si>
  <si>
    <t>07/31/2005</t>
  </si>
  <si>
    <t>08/01/2004</t>
  </si>
  <si>
    <t>08/03/2003</t>
  </si>
  <si>
    <t>07/28/2002</t>
  </si>
  <si>
    <t>07/29/2001</t>
  </si>
  <si>
    <t>07/30/2000</t>
  </si>
  <si>
    <t>08/01/1999</t>
  </si>
  <si>
    <t>08/02/1998</t>
  </si>
  <si>
    <t>08/03/1997</t>
  </si>
  <si>
    <t>07/28/1996</t>
  </si>
  <si>
    <t>07/30/1995</t>
  </si>
  <si>
    <t>07/31/1994</t>
  </si>
  <si>
    <t>08/01/1993</t>
  </si>
  <si>
    <t>08/02/1992</t>
  </si>
  <si>
    <t>07/28/1991</t>
  </si>
  <si>
    <t>07/29/1990</t>
  </si>
  <si>
    <t>07/30/1989</t>
  </si>
  <si>
    <t>07/31/1988</t>
  </si>
  <si>
    <t>08/02/1987</t>
  </si>
  <si>
    <t>FY 2006</t>
  </si>
  <si>
    <t>FY 2004</t>
  </si>
  <si>
    <t>FY 2003</t>
  </si>
  <si>
    <t>FY 2002</t>
  </si>
  <si>
    <t>FY 2001</t>
  </si>
  <si>
    <t>FY 2000</t>
  </si>
  <si>
    <t>FY 1999</t>
  </si>
  <si>
    <t>FY 1998</t>
  </si>
  <si>
    <t>FY 1997</t>
  </si>
  <si>
    <t>FY 1996</t>
  </si>
  <si>
    <t>FY 1995</t>
  </si>
  <si>
    <t>FY 1994</t>
  </si>
  <si>
    <t>FY 1993</t>
  </si>
  <si>
    <t>FY 1992</t>
  </si>
  <si>
    <t>FY 1991</t>
  </si>
  <si>
    <t>FY 1990</t>
  </si>
  <si>
    <t>FY 1989</t>
  </si>
  <si>
    <t>FY 1988</t>
  </si>
  <si>
    <t>FY 1987</t>
  </si>
  <si>
    <t>Campbell Soup Co (CPB US) - Profitability</t>
  </si>
  <si>
    <t>LISTED_SH_OUT</t>
  </si>
  <si>
    <t xml:space="preserve">  Listed Shares Outstanding</t>
  </si>
  <si>
    <t>MKT_CAP_LISTED</t>
  </si>
  <si>
    <t>Market Cap (Listed Shares)</t>
  </si>
  <si>
    <t>08/02/1986</t>
  </si>
  <si>
    <t>08/02/1985</t>
  </si>
  <si>
    <t>08/02/1984</t>
  </si>
  <si>
    <t>08/02/1983</t>
  </si>
  <si>
    <t>FY 1986</t>
  </si>
  <si>
    <t>FY 1985</t>
  </si>
  <si>
    <t>FY 1984</t>
  </si>
  <si>
    <t>FY 1983</t>
  </si>
  <si>
    <t>Campbell Soup Co (CPB US) - Stock Value</t>
  </si>
  <si>
    <t>07/31/2023</t>
  </si>
  <si>
    <t>07/31/2022</t>
  </si>
  <si>
    <t>01/30/2022</t>
  </si>
  <si>
    <t>Campbell Soup Co (CPB US) - Per Share</t>
  </si>
  <si>
    <t>Campbell Soup Co (CPB US) - Multiples</t>
  </si>
  <si>
    <t>Return</t>
  </si>
  <si>
    <t>Dividend</t>
  </si>
  <si>
    <t>Price</t>
  </si>
  <si>
    <t>Dividend Growth</t>
  </si>
  <si>
    <t>Fundamental Price</t>
  </si>
  <si>
    <t>Change in Dividend</t>
  </si>
  <si>
    <t>Rho</t>
  </si>
  <si>
    <t>ROE</t>
  </si>
  <si>
    <t>Average Dividend Growth</t>
  </si>
  <si>
    <t>Price to book Value</t>
  </si>
  <si>
    <t>Average Return</t>
  </si>
  <si>
    <t>Book Market Value</t>
  </si>
  <si>
    <t>Inflation rate</t>
  </si>
  <si>
    <t>Date</t>
  </si>
  <si>
    <t>GDP Growth</t>
  </si>
  <si>
    <t>Risk Free</t>
  </si>
  <si>
    <t>Real Growht</t>
  </si>
  <si>
    <t>Real Growth</t>
  </si>
  <si>
    <t>Risk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</si>
</sst>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5">
    <xf numFmtId="0" fontId="0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7" fillId="3" borderId="0" applyNumberFormat="0" applyBorder="0" applyAlignment="0" applyProtection="0"/>
    <xf numFmtId="0" fontId="2" fillId="33" borderId="0"/>
    <xf numFmtId="0" fontId="21" fillId="6" borderId="9" applyNumberFormat="0" applyAlignment="0" applyProtection="0"/>
    <xf numFmtId="0" fontId="23" fillId="7" borderId="12" applyNumberFormat="0" applyAlignment="0" applyProtection="0"/>
    <xf numFmtId="0" fontId="25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0" fillId="36" borderId="4" applyNumberFormat="0" applyAlignment="0" applyProtection="0"/>
    <xf numFmtId="0" fontId="8" fillId="34" borderId="5"/>
    <xf numFmtId="0" fontId="9" fillId="34" borderId="5"/>
    <xf numFmtId="0" fontId="16" fillId="2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9" fillId="5" borderId="9" applyNumberFormat="0" applyAlignment="0" applyProtection="0"/>
    <xf numFmtId="0" fontId="22" fillId="0" borderId="11" applyNumberFormat="0" applyFill="0" applyAlignment="0" applyProtection="0"/>
    <xf numFmtId="0" fontId="18" fillId="4" borderId="0" applyNumberFormat="0" applyBorder="0" applyAlignment="0" applyProtection="0"/>
    <xf numFmtId="0" fontId="11" fillId="8" borderId="13" applyNumberFormat="0" applyFont="0" applyAlignment="0" applyProtection="0"/>
    <xf numFmtId="0" fontId="20" fillId="6" borderId="10" applyNumberFormat="0" applyAlignment="0" applyProtection="0"/>
    <xf numFmtId="0" fontId="12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3" fontId="8" fillId="35" borderId="2">
      <alignment horizontal="right"/>
    </xf>
    <xf numFmtId="164" fontId="1" fillId="35" borderId="2">
      <alignment horizontal="right"/>
    </xf>
    <xf numFmtId="164" fontId="1" fillId="34" borderId="2">
      <alignment horizontal="right"/>
    </xf>
    <xf numFmtId="4" fontId="8" fillId="34" borderId="2">
      <alignment horizontal="right"/>
    </xf>
    <xf numFmtId="4" fontId="8" fillId="35" borderId="2">
      <alignment horizontal="right"/>
    </xf>
    <xf numFmtId="164" fontId="8" fillId="34" borderId="2">
      <alignment horizontal="right"/>
    </xf>
    <xf numFmtId="164" fontId="8" fillId="35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8" fillId="34" borderId="18"/>
    <xf numFmtId="0" fontId="3" fillId="34" borderId="18"/>
    <xf numFmtId="4" fontId="10" fillId="35" borderId="2">
      <alignment horizontal="right"/>
    </xf>
    <xf numFmtId="4" fontId="10" fillId="34" borderId="2">
      <alignment horizontal="right"/>
    </xf>
    <xf numFmtId="0" fontId="4" fillId="34" borderId="18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5">
    <xf numFmtId="0" fontId="0" fillId="0" borderId="0" xfId="0"/>
    <xf numFmtId="43" fontId="1" fillId="34" borderId="2" xfId="73" applyNumberFormat="1" applyFont="1" applyFill="1" applyBorder="1" applyAlignment="1" applyProtection="1">
      <alignment horizontal="right"/>
    </xf>
    <xf numFmtId="164" fontId="1" fillId="35" borderId="2" xfId="58" applyNumberFormat="1" applyFont="1" applyFill="1" applyBorder="1" applyAlignment="1" applyProtection="1">
      <alignment horizontal="right"/>
    </xf>
    <xf numFmtId="164" fontId="1" fillId="34" borderId="2" xfId="59" applyNumberFormat="1" applyFont="1" applyFill="1" applyBorder="1" applyAlignment="1" applyProtection="1">
      <alignment horizontal="right"/>
    </xf>
    <xf numFmtId="4" fontId="8" fillId="34" borderId="2" xfId="60" applyNumberFormat="1" applyFont="1" applyFill="1" applyBorder="1" applyAlignment="1" applyProtection="1">
      <alignment horizontal="right"/>
    </xf>
    <xf numFmtId="4" fontId="8" fillId="35" borderId="2" xfId="61" applyNumberFormat="1" applyFont="1" applyFill="1" applyBorder="1" applyAlignment="1" applyProtection="1">
      <alignment horizontal="right"/>
    </xf>
    <xf numFmtId="164" fontId="8" fillId="34" borderId="2" xfId="62" applyNumberFormat="1" applyFont="1" applyFill="1" applyBorder="1" applyAlignment="1" applyProtection="1">
      <alignment horizontal="right"/>
    </xf>
    <xf numFmtId="164" fontId="8" fillId="35" borderId="2" xfId="63" applyNumberFormat="1" applyFont="1" applyFill="1" applyBorder="1" applyAlignment="1" applyProtection="1">
      <alignment horizontal="right"/>
    </xf>
    <xf numFmtId="0" fontId="7" fillId="33" borderId="16" xfId="64" applyNumberFormat="1" applyFont="1" applyFill="1" applyBorder="1" applyAlignment="1" applyProtection="1">
      <alignment horizontal="left"/>
    </xf>
    <xf numFmtId="0" fontId="7" fillId="33" borderId="16" xfId="65" applyNumberFormat="1" applyFont="1" applyFill="1" applyBorder="1" applyAlignment="1" applyProtection="1">
      <alignment horizontal="right"/>
    </xf>
    <xf numFmtId="0" fontId="7" fillId="33" borderId="17" xfId="66">
      <alignment horizontal="left"/>
    </xf>
    <xf numFmtId="0" fontId="7" fillId="33" borderId="17" xfId="67" applyNumberFormat="1" applyFont="1" applyFill="1" applyBorder="1" applyAlignment="1" applyProtection="1">
      <alignment horizontal="right"/>
    </xf>
    <xf numFmtId="0" fontId="8" fillId="34" borderId="18" xfId="68" applyNumberFormat="1" applyFont="1" applyFill="1" applyBorder="1" applyAlignment="1" applyProtection="1"/>
    <xf numFmtId="0" fontId="3" fillId="34" borderId="18" xfId="69" applyNumberFormat="1" applyFont="1" applyFill="1" applyBorder="1" applyAlignment="1" applyProtection="1"/>
    <xf numFmtId="4" fontId="10" fillId="35" borderId="2" xfId="70" applyNumberFormat="1" applyFont="1" applyFill="1" applyBorder="1" applyAlignment="1" applyProtection="1">
      <alignment horizontal="right"/>
    </xf>
    <xf numFmtId="4" fontId="10" fillId="34" borderId="2" xfId="71" applyNumberFormat="1" applyFont="1" applyFill="1" applyBorder="1" applyAlignment="1" applyProtection="1">
      <alignment horizontal="right"/>
    </xf>
    <xf numFmtId="0" fontId="4" fillId="34" borderId="18" xfId="72" applyNumberFormat="1" applyFont="1" applyFill="1" applyBorder="1" applyAlignment="1" applyProtection="1"/>
    <xf numFmtId="0" fontId="3" fillId="34" borderId="18" xfId="36" applyNumberFormat="1" applyFont="1" applyFill="1" applyBorder="1" applyAlignment="1" applyProtection="1"/>
    <xf numFmtId="0" fontId="8" fillId="34" borderId="18" xfId="35" applyNumberFormat="1" applyFont="1" applyFill="1" applyBorder="1" applyAlignment="1" applyProtection="1"/>
    <xf numFmtId="0" fontId="7" fillId="33" borderId="17" xfId="30" applyNumberFormat="1" applyFont="1" applyFill="1" applyBorder="1" applyAlignment="1" applyProtection="1">
      <alignment horizontal="right"/>
    </xf>
    <xf numFmtId="0" fontId="7" fillId="33" borderId="16" xfId="32" applyNumberFormat="1" applyFont="1" applyFill="1" applyBorder="1" applyAlignment="1" applyProtection="1">
      <alignment horizontal="right"/>
    </xf>
    <xf numFmtId="0" fontId="7" fillId="33" borderId="16" xfId="33" applyNumberFormat="1" applyFont="1" applyFill="1" applyBorder="1" applyAlignment="1" applyProtection="1">
      <alignment horizontal="left"/>
    </xf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0" fillId="36" borderId="4" xfId="34" applyFont="1" applyFill="1" applyBorder="1"/>
    <xf numFmtId="0" fontId="5" fillId="33" borderId="15" xfId="50" applyFont="1" applyFill="1" applyBorder="1" applyAlignment="1">
      <alignment horizontal="left" vertical="center" readingOrder="1"/>
    </xf>
    <xf numFmtId="0" fontId="7" fillId="33" borderId="1" xfId="51">
      <alignment horizontal="left"/>
    </xf>
    <xf numFmtId="0" fontId="3" fillId="34" borderId="5" xfId="36" applyNumberFormat="1" applyFont="1" applyFill="1" applyBorder="1" applyAlignment="1" applyProtection="1"/>
    <xf numFmtId="3" fontId="1" fillId="34" borderId="2" xfId="52" applyNumberFormat="1" applyFont="1" applyFill="1" applyBorder="1" applyAlignment="1" applyProtection="1">
      <alignment horizontal="right"/>
    </xf>
    <xf numFmtId="4" fontId="1" fillId="34" borderId="2" xfId="53" applyNumberFormat="1" applyFont="1" applyFill="1" applyBorder="1" applyAlignment="1" applyProtection="1">
      <alignment horizontal="right"/>
    </xf>
    <xf numFmtId="3" fontId="1" fillId="35" borderId="2" xfId="54" applyNumberFormat="1" applyFont="1" applyFill="1" applyBorder="1" applyAlignment="1" applyProtection="1">
      <alignment horizontal="right"/>
    </xf>
    <xf numFmtId="4" fontId="1" fillId="35" borderId="2" xfId="55" applyNumberFormat="1" applyFont="1" applyFill="1" applyBorder="1" applyAlignment="1" applyProtection="1">
      <alignment horizontal="right"/>
    </xf>
    <xf numFmtId="3" fontId="8" fillId="34" borderId="2" xfId="56" applyNumberFormat="1" applyFont="1" applyFill="1" applyBorder="1" applyAlignment="1" applyProtection="1">
      <alignment horizontal="right"/>
    </xf>
    <xf numFmtId="3" fontId="8" fillId="35" borderId="2" xfId="57" applyNumberFormat="1" applyFont="1" applyFill="1" applyBorder="1" applyAlignment="1" applyProtection="1">
      <alignment horizontal="right"/>
    </xf>
    <xf numFmtId="4" fontId="0" fillId="0" borderId="0" xfId="0" applyNumberFormat="1"/>
    <xf numFmtId="165" fontId="0" fillId="0" borderId="0" xfId="74" applyNumberFormat="1" applyFont="1"/>
    <xf numFmtId="10" fontId="0" fillId="0" borderId="0" xfId="74" applyNumberFormat="1" applyFont="1"/>
    <xf numFmtId="2" fontId="0" fillId="0" borderId="0" xfId="0" applyNumberFormat="1"/>
    <xf numFmtId="2" fontId="0" fillId="0" borderId="0" xfId="74" applyNumberFormat="1" applyFont="1"/>
    <xf numFmtId="14" fontId="0" fillId="0" borderId="0" xfId="0" applyNumberFormat="1"/>
    <xf numFmtId="10" fontId="0" fillId="0" borderId="0" xfId="0" applyNumberFormat="1"/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Comma" xfId="73" builtinId="3"/>
    <cellStyle name="Explanatory Text" xfId="29" builtinId="53" customBuiltin="1"/>
    <cellStyle name="fa_column_header_bottom" xfId="30" xr:uid="{00000000-0005-0000-0000-00001F000000}"/>
    <cellStyle name="fa_column_header_bottom 2" xfId="67" xr:uid="{00000000-0005-0000-0000-000020000000}"/>
    <cellStyle name="fa_column_header_bottom_left" xfId="51" xr:uid="{00000000-0005-0000-0000-000021000000}"/>
    <cellStyle name="fa_column_header_bottom_left 2" xfId="66" xr:uid="{00000000-0005-0000-0000-000022000000}"/>
    <cellStyle name="fa_column_header_empty" xfId="31" xr:uid="{00000000-0005-0000-0000-000023000000}"/>
    <cellStyle name="fa_column_header_top" xfId="32" xr:uid="{00000000-0005-0000-0000-000024000000}"/>
    <cellStyle name="fa_column_header_top 2" xfId="65" xr:uid="{00000000-0005-0000-0000-000025000000}"/>
    <cellStyle name="fa_column_header_top_left" xfId="33" xr:uid="{00000000-0005-0000-0000-000026000000}"/>
    <cellStyle name="fa_column_header_top_left 2" xfId="64" xr:uid="{00000000-0005-0000-0000-000027000000}"/>
    <cellStyle name="fa_data_bold_0_grouped" xfId="56" xr:uid="{00000000-0005-0000-0000-000028000000}"/>
    <cellStyle name="fa_data_bold_1_grouped" xfId="62" xr:uid="{00000000-0005-0000-0000-000029000000}"/>
    <cellStyle name="fa_data_bold_2_grouped" xfId="60" xr:uid="{00000000-0005-0000-0000-00002A000000}"/>
    <cellStyle name="fa_data_current_bold_0_grouped" xfId="57" xr:uid="{00000000-0005-0000-0000-00002B000000}"/>
    <cellStyle name="fa_data_current_bold_1_grouped" xfId="63" xr:uid="{00000000-0005-0000-0000-00002C000000}"/>
    <cellStyle name="fa_data_current_bold_2_grouped" xfId="61" xr:uid="{00000000-0005-0000-0000-00002D000000}"/>
    <cellStyle name="fa_data_current_italic_2_grouped" xfId="70" xr:uid="{00000000-0005-0000-0000-00002E000000}"/>
    <cellStyle name="fa_data_current_standard_0_grouped" xfId="54" xr:uid="{00000000-0005-0000-0000-00002F000000}"/>
    <cellStyle name="fa_data_current_standard_1_grouped" xfId="58" xr:uid="{00000000-0005-0000-0000-000030000000}"/>
    <cellStyle name="fa_data_current_standard_2_grouped" xfId="55" xr:uid="{00000000-0005-0000-0000-000031000000}"/>
    <cellStyle name="fa_data_italic_2_grouped" xfId="71" xr:uid="{00000000-0005-0000-0000-000032000000}"/>
    <cellStyle name="fa_data_standard_0_grouped" xfId="52" xr:uid="{00000000-0005-0000-0000-000033000000}"/>
    <cellStyle name="fa_data_standard_1_grouped" xfId="59" xr:uid="{00000000-0005-0000-0000-000034000000}"/>
    <cellStyle name="fa_data_standard_2_grouped" xfId="53" xr:uid="{00000000-0005-0000-0000-000035000000}"/>
    <cellStyle name="fa_footer_italic" xfId="34" xr:uid="{00000000-0005-0000-0000-000036000000}"/>
    <cellStyle name="fa_row_header_bold" xfId="35" xr:uid="{00000000-0005-0000-0000-000037000000}"/>
    <cellStyle name="fa_row_header_bold 2" xfId="68" xr:uid="{00000000-0005-0000-0000-000038000000}"/>
    <cellStyle name="fa_row_header_italic" xfId="72" xr:uid="{00000000-0005-0000-0000-000039000000}"/>
    <cellStyle name="fa_row_header_standard" xfId="36" xr:uid="{00000000-0005-0000-0000-00003A000000}"/>
    <cellStyle name="fa_row_header_standard 2" xfId="69" xr:uid="{00000000-0005-0000-0000-00003B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74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'S&amp;P'!$A$127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'S&amp;P'!$B$127:$AP$127</c:f>
              <c:numCache>
                <c:formatCode>#,##0.00</c:formatCode>
                <c:ptCount val="40"/>
                <c:pt idx="0">
                  <c:v>140.63999999999999</c:v>
                </c:pt>
                <c:pt idx="1">
                  <c:v>164.93</c:v>
                </c:pt>
                <c:pt idx="2">
                  <c:v>167.24</c:v>
                </c:pt>
                <c:pt idx="3">
                  <c:v>211.28</c:v>
                </c:pt>
                <c:pt idx="4">
                  <c:v>242.17</c:v>
                </c:pt>
                <c:pt idx="5">
                  <c:v>247.08</c:v>
                </c:pt>
                <c:pt idx="6">
                  <c:v>277.72000000000003</c:v>
                </c:pt>
                <c:pt idx="7">
                  <c:v>353.4</c:v>
                </c:pt>
                <c:pt idx="8">
                  <c:v>330.22</c:v>
                </c:pt>
                <c:pt idx="9">
                  <c:v>417.09</c:v>
                </c:pt>
                <c:pt idx="10">
                  <c:v>435.71</c:v>
                </c:pt>
                <c:pt idx="11">
                  <c:v>466.45</c:v>
                </c:pt>
                <c:pt idx="12">
                  <c:v>459.27</c:v>
                </c:pt>
                <c:pt idx="13">
                  <c:v>615.92999999999995</c:v>
                </c:pt>
                <c:pt idx="14">
                  <c:v>740.74</c:v>
                </c:pt>
                <c:pt idx="15">
                  <c:v>970.43</c:v>
                </c:pt>
                <c:pt idx="16">
                  <c:v>1229.23</c:v>
                </c:pt>
                <c:pt idx="17">
                  <c:v>1469.25</c:v>
                </c:pt>
                <c:pt idx="18">
                  <c:v>1320.28</c:v>
                </c:pt>
                <c:pt idx="19">
                  <c:v>1148.08</c:v>
                </c:pt>
                <c:pt idx="20">
                  <c:v>879.82</c:v>
                </c:pt>
                <c:pt idx="21">
                  <c:v>1111.92</c:v>
                </c:pt>
                <c:pt idx="22">
                  <c:v>1211.92</c:v>
                </c:pt>
                <c:pt idx="23">
                  <c:v>1248.29</c:v>
                </c:pt>
                <c:pt idx="24">
                  <c:v>1418.3</c:v>
                </c:pt>
                <c:pt idx="25">
                  <c:v>1468.36</c:v>
                </c:pt>
                <c:pt idx="26">
                  <c:v>903.25</c:v>
                </c:pt>
                <c:pt idx="27">
                  <c:v>1115.0999999999999</c:v>
                </c:pt>
                <c:pt idx="28">
                  <c:v>1257.6400000000001</c:v>
                </c:pt>
                <c:pt idx="29">
                  <c:v>1257.6099999999999</c:v>
                </c:pt>
                <c:pt idx="30">
                  <c:v>1426.19</c:v>
                </c:pt>
                <c:pt idx="31">
                  <c:v>1848.36</c:v>
                </c:pt>
                <c:pt idx="32">
                  <c:v>2058.9</c:v>
                </c:pt>
                <c:pt idx="33">
                  <c:v>2043.94</c:v>
                </c:pt>
                <c:pt idx="34">
                  <c:v>2238.83</c:v>
                </c:pt>
                <c:pt idx="35">
                  <c:v>2673.61</c:v>
                </c:pt>
                <c:pt idx="36">
                  <c:v>2506.85</c:v>
                </c:pt>
                <c:pt idx="37">
                  <c:v>3230.78</c:v>
                </c:pt>
                <c:pt idx="38">
                  <c:v>3756.07</c:v>
                </c:pt>
                <c:pt idx="39">
                  <c:v>4766.18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1-45B8-81CC-E122EAC3AA20}"/>
            </c:ext>
          </c:extLst>
        </c:ser>
        <c:ser>
          <c:idx val="1"/>
          <c:order val="1"/>
          <c:tx>
            <c:strRef>
              <c:f>'S&amp;P'!$A$135</c:f>
              <c:strCache>
                <c:ptCount val="1"/>
                <c:pt idx="0">
                  <c:v>Fundamental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'S&amp;P'!$B$135:$AP$135</c:f>
              <c:numCache>
                <c:formatCode>#,##0.00</c:formatCode>
                <c:ptCount val="40"/>
                <c:pt idx="1">
                  <c:v>214.38110837920351</c:v>
                </c:pt>
                <c:pt idx="2">
                  <c:v>226.85811359850462</c:v>
                </c:pt>
                <c:pt idx="3">
                  <c:v>240.13950872196699</c:v>
                </c:pt>
                <c:pt idx="4">
                  <c:v>254.27038194691482</c:v>
                </c:pt>
                <c:pt idx="5">
                  <c:v>269.1900102991948</c:v>
                </c:pt>
                <c:pt idx="6">
                  <c:v>284.67300387011693</c:v>
                </c:pt>
                <c:pt idx="7">
                  <c:v>300.22193837519563</c:v>
                </c:pt>
                <c:pt idx="8">
                  <c:v>316.20166771190316</c:v>
                </c:pt>
                <c:pt idx="9">
                  <c:v>333.6401955452215</c:v>
                </c:pt>
                <c:pt idx="10">
                  <c:v>352.3395633553356</c:v>
                </c:pt>
                <c:pt idx="11">
                  <c:v>372.52863826427506</c:v>
                </c:pt>
                <c:pt idx="12">
                  <c:v>394.32864627867974</c:v>
                </c:pt>
                <c:pt idx="13">
                  <c:v>417.36962674834092</c:v>
                </c:pt>
                <c:pt idx="14">
                  <c:v>441.76419267095491</c:v>
                </c:pt>
                <c:pt idx="15">
                  <c:v>467.63606658356156</c:v>
                </c:pt>
                <c:pt idx="16">
                  <c:v>495.33981735352927</c:v>
                </c:pt>
                <c:pt idx="17">
                  <c:v>525.29030377157335</c:v>
                </c:pt>
                <c:pt idx="18">
                  <c:v>558.51630107208973</c:v>
                </c:pt>
                <c:pt idx="19">
                  <c:v>595.12829431092223</c:v>
                </c:pt>
                <c:pt idx="20">
                  <c:v>634.95537949438267</c:v>
                </c:pt>
                <c:pt idx="21">
                  <c:v>676.93940311778158</c:v>
                </c:pt>
                <c:pt idx="22">
                  <c:v>716.65366014581969</c:v>
                </c:pt>
                <c:pt idx="23">
                  <c:v>761.06652599498909</c:v>
                </c:pt>
                <c:pt idx="24">
                  <c:v>806.96199546851653</c:v>
                </c:pt>
                <c:pt idx="25">
                  <c:v>853.88283164561847</c:v>
                </c:pt>
                <c:pt idx="26">
                  <c:v>905.10892624868245</c:v>
                </c:pt>
                <c:pt idx="27">
                  <c:v>965.98506489515387</c:v>
                </c:pt>
                <c:pt idx="28">
                  <c:v>1032.5403320612104</c:v>
                </c:pt>
                <c:pt idx="29">
                  <c:v>1102.2853289530592</c:v>
                </c:pt>
                <c:pt idx="30">
                  <c:v>1173.1853351524028</c:v>
                </c:pt>
                <c:pt idx="31">
                  <c:v>1247.675341198589</c:v>
                </c:pt>
                <c:pt idx="32">
                  <c:v>1323.9559816383</c:v>
                </c:pt>
                <c:pt idx="33">
                  <c:v>1403.6493663344615</c:v>
                </c:pt>
                <c:pt idx="34">
                  <c:v>1487.9143875638649</c:v>
                </c:pt>
                <c:pt idx="35">
                  <c:v>1576.3002905183919</c:v>
                </c:pt>
                <c:pt idx="36">
                  <c:v>1669.546853972307</c:v>
                </c:pt>
                <c:pt idx="37">
                  <c:v>1766.6690961028978</c:v>
                </c:pt>
                <c:pt idx="38">
                  <c:v>1872.5949122594468</c:v>
                </c:pt>
                <c:pt idx="39" formatCode="0.00">
                  <c:v>1986.8184906198933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1-45B8-81CC-E122EAC3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59839"/>
        <c:axId val="1316754847"/>
      </c:lineChart>
      <c:catAx>
        <c:axId val="1316759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54847"/>
        <c:crosses val="autoZero"/>
        <c:auto val="1"/>
        <c:lblAlgn val="ctr"/>
        <c:lblOffset val="100"/>
        <c:noMultiLvlLbl val="0"/>
      </c:catAx>
      <c:valAx>
        <c:axId val="13167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TESLA!$A$135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TESLA!$B$135:$P$135</c:f>
              <c:numCache>
                <c:formatCode>#,##0.00</c:formatCode>
                <c:ptCount val="14"/>
                <c:pt idx="2">
                  <c:v>5.3259999999999996</c:v>
                </c:pt>
                <c:pt idx="3">
                  <c:v>5.7119999999999997</c:v>
                </c:pt>
                <c:pt idx="4">
                  <c:v>6.774</c:v>
                </c:pt>
                <c:pt idx="5">
                  <c:v>30.085999999999999</c:v>
                </c:pt>
                <c:pt idx="6">
                  <c:v>44.481999999999999</c:v>
                </c:pt>
                <c:pt idx="7">
                  <c:v>48.002000000000002</c:v>
                </c:pt>
                <c:pt idx="8">
                  <c:v>42.738</c:v>
                </c:pt>
                <c:pt idx="9">
                  <c:v>62.27</c:v>
                </c:pt>
                <c:pt idx="10">
                  <c:v>66.56</c:v>
                </c:pt>
                <c:pt idx="11">
                  <c:v>83.665999999999997</c:v>
                </c:pt>
                <c:pt idx="12">
                  <c:v>705.67</c:v>
                </c:pt>
                <c:pt idx="13">
                  <c:v>1056.78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B-4E6C-86A4-B0287179578F}"/>
            </c:ext>
          </c:extLst>
        </c:ser>
        <c:ser>
          <c:idx val="1"/>
          <c:order val="1"/>
          <c:tx>
            <c:strRef>
              <c:f>TESLA!$A$143</c:f>
              <c:strCache>
                <c:ptCount val="1"/>
                <c:pt idx="0">
                  <c:v>Fundamental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TESLA!$B$143:$P$143</c:f>
              <c:numCache>
                <c:formatCode>General</c:formatCode>
                <c:ptCount val="14"/>
                <c:pt idx="2" formatCode="0.00">
                  <c:v>3.6435250468517211</c:v>
                </c:pt>
                <c:pt idx="3" formatCode="0.00">
                  <c:v>3.0284046123270159</c:v>
                </c:pt>
                <c:pt idx="4" formatCode="0.00">
                  <c:v>1.9045778989782636</c:v>
                </c:pt>
                <c:pt idx="5" formatCode="0.00">
                  <c:v>7.3032569081024468</c:v>
                </c:pt>
                <c:pt idx="6" formatCode="0.00">
                  <c:v>7.7287079711471982</c:v>
                </c:pt>
                <c:pt idx="7" formatCode="0.00">
                  <c:v>11.128333464045788</c:v>
                </c:pt>
                <c:pt idx="8" formatCode="0.00">
                  <c:v>36.006043495091426</c:v>
                </c:pt>
                <c:pt idx="9" formatCode="0.00">
                  <c:v>29.233291292022408</c:v>
                </c:pt>
                <c:pt idx="10" formatCode="0.00">
                  <c:v>41.822023955379827</c:v>
                </c:pt>
                <c:pt idx="11" formatCode="0.00">
                  <c:v>69.689179176993235</c:v>
                </c:pt>
                <c:pt idx="12" formatCode="0.00">
                  <c:v>100.33524842349725</c:v>
                </c:pt>
                <c:pt idx="13" formatCode="0.00">
                  <c:v>116.51866175652538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B-4E6C-86A4-B0287179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84911"/>
        <c:axId val="1158086991"/>
      </c:lineChart>
      <c:catAx>
        <c:axId val="115808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86991"/>
        <c:crosses val="autoZero"/>
        <c:auto val="1"/>
        <c:lblAlgn val="ctr"/>
        <c:lblOffset val="100"/>
        <c:noMultiLvlLbl val="0"/>
      </c:catAx>
      <c:valAx>
        <c:axId val="11580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8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CAMPBELL!$A$133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CAMPBELL!$B$133:$AK$133</c:f>
              <c:numCache>
                <c:formatCode>#,##0.00</c:formatCode>
                <c:ptCount val="35"/>
                <c:pt idx="0">
                  <c:v>7.9706000000000001</c:v>
                </c:pt>
                <c:pt idx="1">
                  <c:v>6.3106999999999998</c:v>
                </c:pt>
                <c:pt idx="2">
                  <c:v>13.9971</c:v>
                </c:pt>
                <c:pt idx="3">
                  <c:v>12.770899999999999</c:v>
                </c:pt>
                <c:pt idx="4">
                  <c:v>18.2441</c:v>
                </c:pt>
                <c:pt idx="5">
                  <c:v>18.124500000000001</c:v>
                </c:pt>
                <c:pt idx="6">
                  <c:v>17.167400000000001</c:v>
                </c:pt>
                <c:pt idx="7">
                  <c:v>17.7058</c:v>
                </c:pt>
                <c:pt idx="8">
                  <c:v>22.371500000000001</c:v>
                </c:pt>
                <c:pt idx="9">
                  <c:v>32.061799999999998</c:v>
                </c:pt>
                <c:pt idx="10">
                  <c:v>49.169400000000003</c:v>
                </c:pt>
                <c:pt idx="11">
                  <c:v>54</c:v>
                </c:pt>
                <c:pt idx="12">
                  <c:v>44</c:v>
                </c:pt>
                <c:pt idx="13">
                  <c:v>26.4375</c:v>
                </c:pt>
                <c:pt idx="14">
                  <c:v>27.01</c:v>
                </c:pt>
                <c:pt idx="15">
                  <c:v>22.5</c:v>
                </c:pt>
                <c:pt idx="16">
                  <c:v>23.87</c:v>
                </c:pt>
                <c:pt idx="17">
                  <c:v>25.59</c:v>
                </c:pt>
                <c:pt idx="18">
                  <c:v>30.85</c:v>
                </c:pt>
                <c:pt idx="19">
                  <c:v>36.770000000000003</c:v>
                </c:pt>
                <c:pt idx="20">
                  <c:v>37.49</c:v>
                </c:pt>
                <c:pt idx="21">
                  <c:v>35.85</c:v>
                </c:pt>
                <c:pt idx="22">
                  <c:v>31.03</c:v>
                </c:pt>
                <c:pt idx="23">
                  <c:v>35.9</c:v>
                </c:pt>
                <c:pt idx="24">
                  <c:v>33.049999999999997</c:v>
                </c:pt>
                <c:pt idx="25">
                  <c:v>33.119999999999997</c:v>
                </c:pt>
                <c:pt idx="26">
                  <c:v>47.07</c:v>
                </c:pt>
                <c:pt idx="27">
                  <c:v>41.96</c:v>
                </c:pt>
                <c:pt idx="28">
                  <c:v>49.31</c:v>
                </c:pt>
                <c:pt idx="29">
                  <c:v>62.27</c:v>
                </c:pt>
                <c:pt idx="30">
                  <c:v>52.85</c:v>
                </c:pt>
                <c:pt idx="31">
                  <c:v>40.94</c:v>
                </c:pt>
                <c:pt idx="32">
                  <c:v>40.96</c:v>
                </c:pt>
                <c:pt idx="33">
                  <c:v>49.57</c:v>
                </c:pt>
                <c:pt idx="34">
                  <c:v>43.72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F-4D78-BF77-8572354F7824}"/>
            </c:ext>
          </c:extLst>
        </c:ser>
        <c:ser>
          <c:idx val="1"/>
          <c:order val="1"/>
          <c:tx>
            <c:strRef>
              <c:f>CAMPBELL!$A$141</c:f>
              <c:strCache>
                <c:ptCount val="1"/>
                <c:pt idx="0">
                  <c:v>Fundamental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CAMPBELL!$B$141:$AK$141</c:f>
              <c:numCache>
                <c:formatCode>0.00</c:formatCode>
                <c:ptCount val="35"/>
                <c:pt idx="0">
                  <c:v>7.8281405286243055</c:v>
                </c:pt>
                <c:pt idx="1">
                  <c:v>8.3561969702017489</c:v>
                </c:pt>
                <c:pt idx="2">
                  <c:v>8.911033957203772</c:v>
                </c:pt>
                <c:pt idx="3">
                  <c:v>9.4976507677025239</c:v>
                </c:pt>
                <c:pt idx="4">
                  <c:v>10.104013234347896</c:v>
                </c:pt>
                <c:pt idx="5">
                  <c:v>10.691964108459734</c:v>
                </c:pt>
                <c:pt idx="6">
                  <c:v>11.232285139391429</c:v>
                </c:pt>
                <c:pt idx="7">
                  <c:v>11.735531301070782</c:v>
                </c:pt>
                <c:pt idx="8">
                  <c:v>12.225742603931444</c:v>
                </c:pt>
                <c:pt idx="9">
                  <c:v>12.694202577722248</c:v>
                </c:pt>
                <c:pt idx="10">
                  <c:v>13.128881292920751</c:v>
                </c:pt>
                <c:pt idx="11">
                  <c:v>13.532126134167159</c:v>
                </c:pt>
                <c:pt idx="12">
                  <c:v>13.910003554341886</c:v>
                </c:pt>
                <c:pt idx="13">
                  <c:v>14.308146154341358</c:v>
                </c:pt>
                <c:pt idx="14">
                  <c:v>14.743445169715903</c:v>
                </c:pt>
                <c:pt idx="15">
                  <c:v>15.489368200274049</c:v>
                </c:pt>
                <c:pt idx="16">
                  <c:v>16.304904042827918</c:v>
                </c:pt>
                <c:pt idx="17">
                  <c:v>17.196549270610173</c:v>
                </c:pt>
                <c:pt idx="18">
                  <c:v>18.121406745589095</c:v>
                </c:pt>
                <c:pt idx="19">
                  <c:v>19.092575980482941</c:v>
                </c:pt>
                <c:pt idx="20">
                  <c:v>20.074378992046888</c:v>
                </c:pt>
                <c:pt idx="21">
                  <c:v>21.067808171004671</c:v>
                </c:pt>
                <c:pt idx="22">
                  <c:v>22.033948522339188</c:v>
                </c:pt>
                <c:pt idx="23">
                  <c:v>23.01525333285203</c:v>
                </c:pt>
                <c:pt idx="24">
                  <c:v>24.018137816449389</c:v>
                </c:pt>
                <c:pt idx="25">
                  <c:v>25.099615882963544</c:v>
                </c:pt>
                <c:pt idx="26">
                  <c:v>26.282022230597288</c:v>
                </c:pt>
                <c:pt idx="27">
                  <c:v>27.48677592964447</c:v>
                </c:pt>
                <c:pt idx="28">
                  <c:v>28.803962533049315</c:v>
                </c:pt>
                <c:pt idx="29">
                  <c:v>30.244074773054354</c:v>
                </c:pt>
                <c:pt idx="30">
                  <c:v>31.666584609740642</c:v>
                </c:pt>
                <c:pt idx="31">
                  <c:v>33.221849309551637</c:v>
                </c:pt>
                <c:pt idx="32">
                  <c:v>34.922258139140361</c:v>
                </c:pt>
                <c:pt idx="33">
                  <c:v>36.781356585915795</c:v>
                </c:pt>
                <c:pt idx="34">
                  <c:v>38.733954261639937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F-4D78-BF77-8572354F7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83247"/>
        <c:axId val="1158081167"/>
      </c:lineChart>
      <c:catAx>
        <c:axId val="11580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81167"/>
        <c:crosses val="autoZero"/>
        <c:auto val="1"/>
        <c:lblAlgn val="ctr"/>
        <c:lblOffset val="100"/>
        <c:noMultiLvlLbl val="0"/>
      </c:catAx>
      <c:valAx>
        <c:axId val="11580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8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68586</xdr:colOff>
      <xdr:row>146</xdr:row>
      <xdr:rowOff>140970</xdr:rowOff>
    </xdr:from>
    <xdr:to>
      <xdr:col>37</xdr:col>
      <xdr:colOff>182886</xdr:colOff>
      <xdr:row>161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DEC0B-24F3-CCFA-20DA-8978A2068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163</xdr:row>
      <xdr:rowOff>0</xdr:rowOff>
    </xdr:from>
    <xdr:to>
      <xdr:col>10</xdr:col>
      <xdr:colOff>533400</xdr:colOff>
      <xdr:row>178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722AA-3882-EA93-162E-A7C7BABAC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45726</xdr:colOff>
      <xdr:row>158</xdr:row>
      <xdr:rowOff>125730</xdr:rowOff>
    </xdr:from>
    <xdr:to>
      <xdr:col>32</xdr:col>
      <xdr:colOff>541026</xdr:colOff>
      <xdr:row>173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2E145-5165-299E-DCFB-A4CF77B10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4"/>
  <sheetViews>
    <sheetView tabSelected="1" workbookViewId="0">
      <pane xSplit="2" ySplit="5" topLeftCell="C138" activePane="bottomRight" state="frozen"/>
      <selection pane="topRight" activeCell="C1" sqref="C1"/>
      <selection pane="bottomLeft" activeCell="A6" sqref="A6"/>
      <selection pane="bottomRight" activeCell="C151" sqref="C151"/>
    </sheetView>
  </sheetViews>
  <sheetFormatPr defaultRowHeight="14.4" x14ac:dyDescent="0.3"/>
  <cols>
    <col min="1" max="1" width="35.109375" customWidth="1"/>
    <col min="2" max="2" width="0" hidden="1" customWidth="1"/>
    <col min="3" max="42" width="13" customWidth="1"/>
    <col min="43" max="43" width="10" bestFit="1" customWidth="1"/>
  </cols>
  <sheetData>
    <row r="1" spans="1:42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</row>
    <row r="2" spans="1:42" ht="21" x14ac:dyDescent="0.3">
      <c r="A2" s="29" t="s">
        <v>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</row>
    <row r="3" spans="1:42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spans="1:42" x14ac:dyDescent="0.3">
      <c r="A4" s="24"/>
      <c r="B4" s="24"/>
      <c r="C4" s="25" t="s">
        <v>6</v>
      </c>
      <c r="D4" s="25" t="s">
        <v>7</v>
      </c>
      <c r="E4" s="25" t="s">
        <v>8</v>
      </c>
      <c r="F4" s="25" t="s">
        <v>9</v>
      </c>
      <c r="G4" s="25" t="s">
        <v>10</v>
      </c>
      <c r="H4" s="25" t="s">
        <v>11</v>
      </c>
      <c r="I4" s="25" t="s">
        <v>12</v>
      </c>
      <c r="J4" s="25" t="s">
        <v>13</v>
      </c>
      <c r="K4" s="25" t="s">
        <v>14</v>
      </c>
      <c r="L4" s="25" t="s">
        <v>15</v>
      </c>
      <c r="M4" s="25" t="s">
        <v>16</v>
      </c>
      <c r="N4" s="25" t="s">
        <v>17</v>
      </c>
      <c r="O4" s="25" t="s">
        <v>18</v>
      </c>
      <c r="P4" s="25" t="s">
        <v>19</v>
      </c>
      <c r="Q4" s="25" t="s">
        <v>20</v>
      </c>
      <c r="R4" s="25" t="s">
        <v>21</v>
      </c>
      <c r="S4" s="25" t="s">
        <v>22</v>
      </c>
      <c r="T4" s="25" t="s">
        <v>23</v>
      </c>
      <c r="U4" s="25" t="s">
        <v>24</v>
      </c>
      <c r="V4" s="25" t="s">
        <v>25</v>
      </c>
      <c r="W4" s="25" t="s">
        <v>26</v>
      </c>
      <c r="X4" s="25" t="s">
        <v>27</v>
      </c>
      <c r="Y4" s="25" t="s">
        <v>28</v>
      </c>
      <c r="Z4" s="25" t="s">
        <v>29</v>
      </c>
      <c r="AA4" s="25" t="s">
        <v>30</v>
      </c>
      <c r="AB4" s="25" t="s">
        <v>31</v>
      </c>
      <c r="AC4" s="25" t="s">
        <v>32</v>
      </c>
      <c r="AD4" s="25" t="s">
        <v>33</v>
      </c>
      <c r="AE4" s="25" t="s">
        <v>34</v>
      </c>
      <c r="AF4" s="25" t="s">
        <v>35</v>
      </c>
      <c r="AG4" s="25" t="s">
        <v>36</v>
      </c>
      <c r="AH4" s="25" t="s">
        <v>37</v>
      </c>
      <c r="AI4" s="25" t="s">
        <v>38</v>
      </c>
      <c r="AJ4" s="25" t="s">
        <v>39</v>
      </c>
      <c r="AK4" s="25" t="s">
        <v>40</v>
      </c>
      <c r="AL4" s="25" t="s">
        <v>41</v>
      </c>
      <c r="AM4" s="25" t="s">
        <v>42</v>
      </c>
      <c r="AN4" s="25" t="s">
        <v>43</v>
      </c>
      <c r="AO4" s="25" t="s">
        <v>44</v>
      </c>
      <c r="AP4" s="25" t="s">
        <v>45</v>
      </c>
    </row>
    <row r="5" spans="1:42" x14ac:dyDescent="0.3">
      <c r="A5" s="30" t="s">
        <v>46</v>
      </c>
      <c r="B5" s="30"/>
      <c r="C5" s="26" t="s">
        <v>47</v>
      </c>
      <c r="D5" s="26" t="s">
        <v>48</v>
      </c>
      <c r="E5" s="26" t="s">
        <v>49</v>
      </c>
      <c r="F5" s="26" t="s">
        <v>50</v>
      </c>
      <c r="G5" s="26" t="s">
        <v>51</v>
      </c>
      <c r="H5" s="26" t="s">
        <v>52</v>
      </c>
      <c r="I5" s="26" t="s">
        <v>53</v>
      </c>
      <c r="J5" s="26" t="s">
        <v>54</v>
      </c>
      <c r="K5" s="26" t="s">
        <v>55</v>
      </c>
      <c r="L5" s="26" t="s">
        <v>56</v>
      </c>
      <c r="M5" s="26" t="s">
        <v>57</v>
      </c>
      <c r="N5" s="26" t="s">
        <v>58</v>
      </c>
      <c r="O5" s="26" t="s">
        <v>59</v>
      </c>
      <c r="P5" s="26" t="s">
        <v>60</v>
      </c>
      <c r="Q5" s="26" t="s">
        <v>61</v>
      </c>
      <c r="R5" s="26" t="s">
        <v>62</v>
      </c>
      <c r="S5" s="26" t="s">
        <v>63</v>
      </c>
      <c r="T5" s="26" t="s">
        <v>64</v>
      </c>
      <c r="U5" s="26" t="s">
        <v>65</v>
      </c>
      <c r="V5" s="26" t="s">
        <v>66</v>
      </c>
      <c r="W5" s="26" t="s">
        <v>67</v>
      </c>
      <c r="X5" s="26" t="s">
        <v>68</v>
      </c>
      <c r="Y5" s="26" t="s">
        <v>69</v>
      </c>
      <c r="Z5" s="26" t="s">
        <v>70</v>
      </c>
      <c r="AA5" s="26" t="s">
        <v>71</v>
      </c>
      <c r="AB5" s="26" t="s">
        <v>72</v>
      </c>
      <c r="AC5" s="26" t="s">
        <v>73</v>
      </c>
      <c r="AD5" s="26" t="s">
        <v>74</v>
      </c>
      <c r="AE5" s="26" t="s">
        <v>75</v>
      </c>
      <c r="AF5" s="26" t="s">
        <v>76</v>
      </c>
      <c r="AG5" s="26" t="s">
        <v>77</v>
      </c>
      <c r="AH5" s="26" t="s">
        <v>78</v>
      </c>
      <c r="AI5" s="26" t="s">
        <v>79</v>
      </c>
      <c r="AJ5" s="26" t="s">
        <v>80</v>
      </c>
      <c r="AK5" s="26" t="s">
        <v>81</v>
      </c>
      <c r="AL5" s="26" t="s">
        <v>82</v>
      </c>
      <c r="AM5" s="26" t="s">
        <v>83</v>
      </c>
      <c r="AN5" s="26" t="s">
        <v>84</v>
      </c>
      <c r="AO5" s="26" t="s">
        <v>85</v>
      </c>
      <c r="AP5" s="26" t="s">
        <v>86</v>
      </c>
    </row>
    <row r="6" spans="1:42" x14ac:dyDescent="0.3">
      <c r="A6" s="27" t="s">
        <v>87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7"/>
      <c r="AO6" s="36"/>
      <c r="AP6" s="36"/>
    </row>
    <row r="7" spans="1:42" x14ac:dyDescent="0.3">
      <c r="A7" s="31" t="s">
        <v>88</v>
      </c>
      <c r="B7" s="31" t="s">
        <v>89</v>
      </c>
      <c r="C7" s="33" t="s">
        <v>141</v>
      </c>
      <c r="D7" s="33" t="s">
        <v>141</v>
      </c>
      <c r="E7" s="33" t="s">
        <v>141</v>
      </c>
      <c r="F7" s="33" t="s">
        <v>141</v>
      </c>
      <c r="G7" s="33" t="s">
        <v>141</v>
      </c>
      <c r="H7" s="33">
        <v>52.27</v>
      </c>
      <c r="I7" s="33">
        <v>47.18</v>
      </c>
      <c r="J7" s="33">
        <v>49.96</v>
      </c>
      <c r="K7" s="33">
        <v>51.02</v>
      </c>
      <c r="L7" s="33">
        <v>60.38</v>
      </c>
      <c r="M7" s="33">
        <v>66.08</v>
      </c>
      <c r="N7" s="33">
        <v>68.19</v>
      </c>
      <c r="O7" s="33">
        <v>72.739999999999995</v>
      </c>
      <c r="P7" s="33">
        <v>77.42</v>
      </c>
      <c r="Q7" s="33">
        <v>89.18</v>
      </c>
      <c r="R7" s="33">
        <v>86.16</v>
      </c>
      <c r="S7" s="33">
        <v>86.95</v>
      </c>
      <c r="T7" s="33">
        <v>90.99</v>
      </c>
      <c r="U7" s="33">
        <v>104.9</v>
      </c>
      <c r="V7" s="33">
        <v>98.81</v>
      </c>
      <c r="W7" s="33">
        <v>100.27</v>
      </c>
      <c r="X7" s="33">
        <v>103.78</v>
      </c>
      <c r="Y7" s="33">
        <v>88.25</v>
      </c>
      <c r="Z7" s="33">
        <v>158.36000000000001</v>
      </c>
      <c r="AA7" s="33">
        <v>144.41999999999999</v>
      </c>
      <c r="AB7" s="33">
        <v>152.83000000000001</v>
      </c>
      <c r="AC7" s="33">
        <v>180.47</v>
      </c>
      <c r="AD7" s="33">
        <v>166.18</v>
      </c>
      <c r="AE7" s="33">
        <v>209.01</v>
      </c>
      <c r="AF7" s="33">
        <v>190.98</v>
      </c>
      <c r="AG7" s="33">
        <v>185.73</v>
      </c>
      <c r="AH7" s="33">
        <v>184.99</v>
      </c>
      <c r="AI7" s="33">
        <v>182.47</v>
      </c>
      <c r="AJ7" s="33">
        <v>232.25</v>
      </c>
      <c r="AK7" s="33">
        <v>239.59</v>
      </c>
      <c r="AL7" s="33">
        <v>209.66</v>
      </c>
      <c r="AM7" s="33">
        <v>273</v>
      </c>
      <c r="AN7" s="35">
        <v>272.00417499999998</v>
      </c>
      <c r="AO7" s="33">
        <v>304.21765599999998</v>
      </c>
      <c r="AP7" s="33">
        <v>336.37723099999999</v>
      </c>
    </row>
    <row r="8" spans="1:42" x14ac:dyDescent="0.3">
      <c r="A8" s="31" t="s">
        <v>90</v>
      </c>
      <c r="B8" s="31" t="s">
        <v>91</v>
      </c>
      <c r="C8" s="33" t="s">
        <v>141</v>
      </c>
      <c r="D8" s="33" t="s">
        <v>141</v>
      </c>
      <c r="E8" s="33" t="s">
        <v>141</v>
      </c>
      <c r="F8" s="33" t="s">
        <v>141</v>
      </c>
      <c r="G8" s="33" t="s">
        <v>141</v>
      </c>
      <c r="H8" s="33">
        <v>-46.35</v>
      </c>
      <c r="I8" s="33">
        <v>-40.49</v>
      </c>
      <c r="J8" s="33">
        <v>-44.1</v>
      </c>
      <c r="K8" s="33">
        <v>-58.1</v>
      </c>
      <c r="L8" s="33">
        <v>-70.319999999999993</v>
      </c>
      <c r="M8" s="33">
        <v>-73.91</v>
      </c>
      <c r="N8" s="33">
        <v>-72.849999999999994</v>
      </c>
      <c r="O8" s="33">
        <v>-83.01</v>
      </c>
      <c r="P8" s="33">
        <v>-123.45</v>
      </c>
      <c r="Q8" s="33">
        <v>-127.56</v>
      </c>
      <c r="R8" s="33">
        <v>-128.69</v>
      </c>
      <c r="S8" s="33">
        <v>-116.6</v>
      </c>
      <c r="T8" s="33">
        <v>-112.36</v>
      </c>
      <c r="U8" s="33">
        <v>-116.22</v>
      </c>
      <c r="V8" s="33">
        <v>-118.13</v>
      </c>
      <c r="W8" s="33">
        <v>-109.32</v>
      </c>
      <c r="X8" s="33">
        <v>-171.19</v>
      </c>
      <c r="Y8" s="33">
        <v>-170.31</v>
      </c>
      <c r="Z8" s="33">
        <v>-156.18</v>
      </c>
      <c r="AA8" s="33">
        <v>-13.65</v>
      </c>
      <c r="AB8" s="33">
        <v>-71.16</v>
      </c>
      <c r="AC8" s="33">
        <v>-124.06</v>
      </c>
      <c r="AD8" s="33">
        <v>-151.68</v>
      </c>
      <c r="AE8" s="33">
        <v>-158.66</v>
      </c>
      <c r="AF8" s="33">
        <v>-158.74</v>
      </c>
      <c r="AG8" s="33">
        <v>-147.80000000000001</v>
      </c>
      <c r="AH8" s="33">
        <v>-166.87</v>
      </c>
      <c r="AI8" s="33">
        <v>-140.13999999999999</v>
      </c>
      <c r="AJ8" s="33">
        <v>-172.87</v>
      </c>
      <c r="AK8" s="33">
        <v>-136.58000000000001</v>
      </c>
      <c r="AL8" s="33">
        <v>-225.17</v>
      </c>
      <c r="AM8" s="33">
        <v>-243.94</v>
      </c>
      <c r="AN8" s="35">
        <v>-252.50619399999999</v>
      </c>
      <c r="AO8" s="33"/>
      <c r="AP8" s="33"/>
    </row>
    <row r="9" spans="1:42" x14ac:dyDescent="0.3">
      <c r="A9" s="31" t="s">
        <v>92</v>
      </c>
      <c r="B9" s="31" t="s">
        <v>93</v>
      </c>
      <c r="C9" s="33" t="s">
        <v>141</v>
      </c>
      <c r="D9" s="33" t="s">
        <v>141</v>
      </c>
      <c r="E9" s="33" t="s">
        <v>141</v>
      </c>
      <c r="F9" s="33" t="s">
        <v>141</v>
      </c>
      <c r="G9" s="33" t="s">
        <v>141</v>
      </c>
      <c r="H9" s="33">
        <v>-5.84</v>
      </c>
      <c r="I9" s="33">
        <v>-5.71</v>
      </c>
      <c r="J9" s="33">
        <v>-3.54</v>
      </c>
      <c r="K9" s="33">
        <v>8.07</v>
      </c>
      <c r="L9" s="33">
        <v>13.33</v>
      </c>
      <c r="M9" s="33">
        <v>10.59</v>
      </c>
      <c r="N9" s="33">
        <v>12.17</v>
      </c>
      <c r="O9" s="33">
        <v>11.9</v>
      </c>
      <c r="P9" s="33">
        <v>46.25</v>
      </c>
      <c r="Q9" s="33">
        <v>46.53</v>
      </c>
      <c r="R9" s="33">
        <v>52.18</v>
      </c>
      <c r="S9" s="33">
        <v>41.44</v>
      </c>
      <c r="T9" s="33">
        <v>27.99</v>
      </c>
      <c r="U9" s="33">
        <v>26.49</v>
      </c>
      <c r="V9" s="33">
        <v>35.549999999999997</v>
      </c>
      <c r="W9" s="33">
        <v>15.21</v>
      </c>
      <c r="X9" s="33">
        <v>64.92</v>
      </c>
      <c r="Y9" s="33">
        <v>102</v>
      </c>
      <c r="Z9" s="33">
        <v>13.02</v>
      </c>
      <c r="AA9" s="33">
        <v>-112.35</v>
      </c>
      <c r="AB9" s="33">
        <v>-78.91</v>
      </c>
      <c r="AC9" s="33">
        <v>-35.39</v>
      </c>
      <c r="AD9" s="33">
        <v>-9.27</v>
      </c>
      <c r="AE9" s="33">
        <v>-39.880000000000003</v>
      </c>
      <c r="AF9" s="33">
        <v>-30.38</v>
      </c>
      <c r="AG9" s="33">
        <v>-34.82</v>
      </c>
      <c r="AH9" s="33">
        <v>-18.489999999999998</v>
      </c>
      <c r="AI9" s="33">
        <v>-16.52</v>
      </c>
      <c r="AJ9" s="33">
        <v>-86.37</v>
      </c>
      <c r="AK9" s="33">
        <v>-89.47</v>
      </c>
      <c r="AL9" s="33">
        <v>170.99</v>
      </c>
      <c r="AM9" s="33">
        <v>12.12</v>
      </c>
      <c r="AN9" s="35">
        <v>-20.306539999999998</v>
      </c>
      <c r="AO9" s="33"/>
      <c r="AP9" s="33"/>
    </row>
    <row r="10" spans="1:42" x14ac:dyDescent="0.3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4"/>
      <c r="AO10" s="32"/>
      <c r="AP10" s="32"/>
    </row>
    <row r="11" spans="1:42" x14ac:dyDescent="0.3">
      <c r="A11" s="31" t="s">
        <v>94</v>
      </c>
      <c r="B11" s="31" t="s">
        <v>95</v>
      </c>
      <c r="C11" s="33" t="s">
        <v>141</v>
      </c>
      <c r="D11" s="33" t="s">
        <v>141</v>
      </c>
      <c r="E11" s="33" t="s">
        <v>141</v>
      </c>
      <c r="F11" s="33" t="s">
        <v>141</v>
      </c>
      <c r="G11" s="33" t="s">
        <v>141</v>
      </c>
      <c r="H11" s="33">
        <v>-34.020000000000003</v>
      </c>
      <c r="I11" s="33">
        <v>-33.840000000000003</v>
      </c>
      <c r="J11" s="33">
        <v>-30.67</v>
      </c>
      <c r="K11" s="33">
        <v>-30.05</v>
      </c>
      <c r="L11" s="33">
        <v>-31.68</v>
      </c>
      <c r="M11" s="33">
        <v>-38.89</v>
      </c>
      <c r="N11" s="33">
        <v>-41.35</v>
      </c>
      <c r="O11" s="33">
        <v>-43.52</v>
      </c>
      <c r="P11" s="33">
        <v>-44.86</v>
      </c>
      <c r="Q11" s="33">
        <v>-48.25</v>
      </c>
      <c r="R11" s="33">
        <v>-51.4</v>
      </c>
      <c r="S11" s="33">
        <v>-51.7</v>
      </c>
      <c r="T11" s="33">
        <v>-41.65</v>
      </c>
      <c r="U11" s="33">
        <v>-38.159999999999997</v>
      </c>
      <c r="V11" s="33">
        <v>-40.64</v>
      </c>
      <c r="W11" s="33">
        <v>-44.57</v>
      </c>
      <c r="X11" s="33">
        <v>-56.26</v>
      </c>
      <c r="Y11" s="33">
        <v>-64.86</v>
      </c>
      <c r="Z11" s="33">
        <v>-66.77</v>
      </c>
      <c r="AA11" s="33">
        <v>-49.03</v>
      </c>
      <c r="AB11" s="33">
        <v>-52.39</v>
      </c>
      <c r="AC11" s="33">
        <v>-64.23</v>
      </c>
      <c r="AD11" s="33">
        <v>-71.75</v>
      </c>
      <c r="AE11" s="33">
        <v>-72.61</v>
      </c>
      <c r="AF11" s="33">
        <v>-76.900000000000006</v>
      </c>
      <c r="AG11" s="33">
        <v>-75.13</v>
      </c>
      <c r="AH11" s="33">
        <v>-70.55</v>
      </c>
      <c r="AI11" s="33">
        <v>-71.48</v>
      </c>
      <c r="AJ11" s="33">
        <v>-83.78</v>
      </c>
      <c r="AK11" s="33">
        <v>-90.35</v>
      </c>
      <c r="AL11" s="33">
        <v>-77.7</v>
      </c>
      <c r="AM11" s="33">
        <v>-86.6</v>
      </c>
      <c r="AN11" s="35">
        <v>-91.215639999999993</v>
      </c>
      <c r="AO11" s="33">
        <v>-101.52876999999999</v>
      </c>
      <c r="AP11" s="33">
        <v>-104.818225</v>
      </c>
    </row>
    <row r="12" spans="1:42" x14ac:dyDescent="0.3">
      <c r="A12" s="31" t="s">
        <v>96</v>
      </c>
      <c r="B12" s="31" t="s">
        <v>97</v>
      </c>
      <c r="C12" s="33" t="s">
        <v>141</v>
      </c>
      <c r="D12" s="33" t="s">
        <v>141</v>
      </c>
      <c r="E12" s="33" t="s">
        <v>141</v>
      </c>
      <c r="F12" s="33" t="s">
        <v>141</v>
      </c>
      <c r="G12" s="33" t="s">
        <v>141</v>
      </c>
      <c r="H12" s="33">
        <v>17.77</v>
      </c>
      <c r="I12" s="33">
        <v>13.18</v>
      </c>
      <c r="J12" s="33">
        <v>18.89</v>
      </c>
      <c r="K12" s="33">
        <v>20.32</v>
      </c>
      <c r="L12" s="33">
        <v>28.78</v>
      </c>
      <c r="M12" s="33">
        <v>26.84</v>
      </c>
      <c r="N12" s="33">
        <v>26.37</v>
      </c>
      <c r="O12" s="33">
        <v>30.04</v>
      </c>
      <c r="P12" s="33">
        <v>34.31</v>
      </c>
      <c r="Q12" s="33">
        <v>42.27</v>
      </c>
      <c r="R12" s="33">
        <v>32.840000000000003</v>
      </c>
      <c r="S12" s="33">
        <v>32.58</v>
      </c>
      <c r="T12" s="33">
        <v>45.78</v>
      </c>
      <c r="U12" s="33">
        <v>65.17</v>
      </c>
      <c r="V12" s="33">
        <v>61.71</v>
      </c>
      <c r="W12" s="33">
        <v>54.7</v>
      </c>
      <c r="X12" s="33">
        <v>45.43</v>
      </c>
      <c r="Y12" s="33">
        <v>23.56</v>
      </c>
      <c r="Z12" s="33">
        <v>91.41</v>
      </c>
      <c r="AA12" s="33">
        <v>94.77</v>
      </c>
      <c r="AB12" s="33">
        <v>100.29</v>
      </c>
      <c r="AC12" s="33">
        <v>116.6</v>
      </c>
      <c r="AD12" s="33">
        <v>94.55</v>
      </c>
      <c r="AE12" s="33">
        <v>136.59</v>
      </c>
      <c r="AF12" s="33">
        <v>114.32</v>
      </c>
      <c r="AG12" s="33">
        <v>110.46</v>
      </c>
      <c r="AH12" s="33">
        <v>114.27</v>
      </c>
      <c r="AI12" s="33">
        <v>110.92</v>
      </c>
      <c r="AJ12" s="33">
        <v>148.13</v>
      </c>
      <c r="AK12" s="33">
        <v>152.57</v>
      </c>
      <c r="AL12" s="33">
        <v>132.61000000000001</v>
      </c>
      <c r="AM12" s="33">
        <v>186.65</v>
      </c>
      <c r="AN12" s="35">
        <v>181.04832300000001</v>
      </c>
      <c r="AO12" s="33">
        <v>189.050465</v>
      </c>
      <c r="AP12" s="33">
        <v>215.198297</v>
      </c>
    </row>
    <row r="13" spans="1:42" x14ac:dyDescent="0.3">
      <c r="A13" s="31" t="s">
        <v>98</v>
      </c>
      <c r="B13" s="31" t="s">
        <v>99</v>
      </c>
      <c r="C13" s="33">
        <v>7.89</v>
      </c>
      <c r="D13" s="33">
        <v>8.2799999999999994</v>
      </c>
      <c r="E13" s="33">
        <v>8.81</v>
      </c>
      <c r="F13" s="33">
        <v>9.6389999999999993</v>
      </c>
      <c r="G13" s="33">
        <v>11.018000000000001</v>
      </c>
      <c r="H13" s="33">
        <v>12.0383</v>
      </c>
      <c r="I13" s="33">
        <v>12.0708</v>
      </c>
      <c r="J13" s="33">
        <v>12.4374</v>
      </c>
      <c r="K13" s="33">
        <v>12.6928</v>
      </c>
      <c r="L13" s="33">
        <v>12.965999999999999</v>
      </c>
      <c r="M13" s="33">
        <v>13.759499999999999</v>
      </c>
      <c r="N13" s="33">
        <v>14.5562</v>
      </c>
      <c r="O13" s="33">
        <v>15.355499999999999</v>
      </c>
      <c r="P13" s="33">
        <v>15.9381</v>
      </c>
      <c r="Q13" s="33">
        <v>16.276800000000001</v>
      </c>
      <c r="R13" s="33">
        <v>15.7964</v>
      </c>
      <c r="S13" s="33">
        <v>15.511200000000001</v>
      </c>
      <c r="T13" s="33">
        <v>15.712899999999999</v>
      </c>
      <c r="U13" s="33">
        <v>17.2728</v>
      </c>
      <c r="V13" s="33">
        <v>23.460699999999999</v>
      </c>
      <c r="W13" s="33">
        <v>22.468399999999999</v>
      </c>
      <c r="X13" s="33">
        <v>25.130600000000001</v>
      </c>
      <c r="Y13" s="33">
        <v>28.388400000000001</v>
      </c>
      <c r="Z13" s="33">
        <v>28.462</v>
      </c>
      <c r="AA13" s="33">
        <v>23.592600000000001</v>
      </c>
      <c r="AB13" s="33">
        <v>23.5947</v>
      </c>
      <c r="AC13" s="33">
        <v>26.616199999999999</v>
      </c>
      <c r="AD13" s="33">
        <v>31.970099999999999</v>
      </c>
      <c r="AE13" s="33">
        <v>34.9968</v>
      </c>
      <c r="AF13" s="33">
        <v>40.157899999999998</v>
      </c>
      <c r="AG13" s="33">
        <v>43.863999999999997</v>
      </c>
      <c r="AH13" s="33">
        <v>46.729700000000001</v>
      </c>
      <c r="AI13" s="33">
        <v>50.472799999999999</v>
      </c>
      <c r="AJ13" s="33">
        <v>53.860700000000001</v>
      </c>
      <c r="AK13" s="33">
        <v>58.687199999999997</v>
      </c>
      <c r="AL13" s="33">
        <v>58.947499999999998</v>
      </c>
      <c r="AM13" s="33">
        <v>60.535200000000003</v>
      </c>
      <c r="AN13" s="35">
        <v>62.900896000000003</v>
      </c>
      <c r="AO13" s="33">
        <v>64.632795000000002</v>
      </c>
      <c r="AP13" s="33">
        <v>69.525965999999997</v>
      </c>
    </row>
    <row r="14" spans="1:42" x14ac:dyDescent="0.3">
      <c r="A14" s="31" t="s">
        <v>100</v>
      </c>
      <c r="B14" s="31" t="s">
        <v>101</v>
      </c>
      <c r="C14" s="33" t="s">
        <v>141</v>
      </c>
      <c r="D14" s="33" t="s">
        <v>141</v>
      </c>
      <c r="E14" s="33" t="s">
        <v>141</v>
      </c>
      <c r="F14" s="33" t="s">
        <v>141</v>
      </c>
      <c r="G14" s="33" t="s">
        <v>141</v>
      </c>
      <c r="H14" s="33">
        <v>12.04</v>
      </c>
      <c r="I14" s="33">
        <v>12.07</v>
      </c>
      <c r="J14" s="33">
        <v>12.44</v>
      </c>
      <c r="K14" s="33">
        <v>12.69</v>
      </c>
      <c r="L14" s="33">
        <v>12.97</v>
      </c>
      <c r="M14" s="33">
        <v>13.76</v>
      </c>
      <c r="N14" s="33">
        <v>14.56</v>
      </c>
      <c r="O14" s="33">
        <v>15.36</v>
      </c>
      <c r="P14" s="33">
        <v>15.95</v>
      </c>
      <c r="Q14" s="33">
        <v>16.29</v>
      </c>
      <c r="R14" s="33">
        <v>15.82</v>
      </c>
      <c r="S14" s="33">
        <v>15.53</v>
      </c>
      <c r="T14" s="33">
        <v>15.71</v>
      </c>
      <c r="U14" s="33">
        <v>17.27</v>
      </c>
      <c r="V14" s="33">
        <v>23.46</v>
      </c>
      <c r="W14" s="33">
        <v>22.47</v>
      </c>
      <c r="X14" s="33">
        <v>25.13</v>
      </c>
      <c r="Y14" s="33">
        <v>28.39</v>
      </c>
      <c r="Z14" s="33">
        <v>28.46</v>
      </c>
      <c r="AA14" s="33">
        <v>23.59</v>
      </c>
      <c r="AB14" s="33">
        <v>23.59</v>
      </c>
      <c r="AC14" s="33">
        <v>26.62</v>
      </c>
      <c r="AD14" s="33">
        <v>31.97</v>
      </c>
      <c r="AE14" s="33">
        <v>35</v>
      </c>
      <c r="AF14" s="33">
        <v>40.159999999999997</v>
      </c>
      <c r="AG14" s="33">
        <v>43.86</v>
      </c>
      <c r="AH14" s="33">
        <v>46.73</v>
      </c>
      <c r="AI14" s="33">
        <v>50.47</v>
      </c>
      <c r="AJ14" s="33">
        <v>53.86</v>
      </c>
      <c r="AK14" s="33">
        <v>58.69</v>
      </c>
      <c r="AL14" s="33">
        <v>58.95</v>
      </c>
      <c r="AM14" s="33">
        <v>60.54</v>
      </c>
      <c r="AN14" s="35">
        <v>62.900896000000003</v>
      </c>
      <c r="AO14" s="33"/>
      <c r="AP14" s="33"/>
    </row>
    <row r="15" spans="1:42" x14ac:dyDescent="0.3">
      <c r="A15" s="31" t="s">
        <v>102</v>
      </c>
      <c r="B15" s="31" t="s">
        <v>103</v>
      </c>
      <c r="C15" s="33" t="s">
        <v>141</v>
      </c>
      <c r="D15" s="33" t="s">
        <v>141</v>
      </c>
      <c r="E15" s="33" t="s">
        <v>141</v>
      </c>
      <c r="F15" s="33" t="s">
        <v>141</v>
      </c>
      <c r="G15" s="33" t="s">
        <v>141</v>
      </c>
      <c r="H15" s="33">
        <v>12.04</v>
      </c>
      <c r="I15" s="33">
        <v>12.07</v>
      </c>
      <c r="J15" s="33">
        <v>12.44</v>
      </c>
      <c r="K15" s="33">
        <v>12.69</v>
      </c>
      <c r="L15" s="33">
        <v>12.97</v>
      </c>
      <c r="M15" s="33">
        <v>13.76</v>
      </c>
      <c r="N15" s="33">
        <v>14.56</v>
      </c>
      <c r="O15" s="33">
        <v>15.36</v>
      </c>
      <c r="P15" s="33">
        <v>15.83</v>
      </c>
      <c r="Q15" s="33">
        <v>16.18</v>
      </c>
      <c r="R15" s="33">
        <v>15.73</v>
      </c>
      <c r="S15" s="33">
        <v>15.43</v>
      </c>
      <c r="T15" s="33">
        <v>15.71</v>
      </c>
      <c r="U15" s="33">
        <v>17.27</v>
      </c>
      <c r="V15" s="33">
        <v>23.46</v>
      </c>
      <c r="W15" s="33">
        <v>22.47</v>
      </c>
      <c r="X15" s="33">
        <v>25.13</v>
      </c>
      <c r="Y15" s="33">
        <v>28.39</v>
      </c>
      <c r="Z15" s="33">
        <v>28.46</v>
      </c>
      <c r="AA15" s="33">
        <v>23.59</v>
      </c>
      <c r="AB15" s="33">
        <v>23.59</v>
      </c>
      <c r="AC15" s="33">
        <v>26.62</v>
      </c>
      <c r="AD15" s="33">
        <v>31.97</v>
      </c>
      <c r="AE15" s="33">
        <v>35</v>
      </c>
      <c r="AF15" s="33">
        <v>40.159999999999997</v>
      </c>
      <c r="AG15" s="33">
        <v>43.86</v>
      </c>
      <c r="AH15" s="33">
        <v>46.73</v>
      </c>
      <c r="AI15" s="33">
        <v>50.47</v>
      </c>
      <c r="AJ15" s="33">
        <v>53.86</v>
      </c>
      <c r="AK15" s="33">
        <v>58.69</v>
      </c>
      <c r="AL15" s="33">
        <v>58.95</v>
      </c>
      <c r="AM15" s="33">
        <v>60.54</v>
      </c>
      <c r="AN15" s="35">
        <v>62.900896000000003</v>
      </c>
      <c r="AO15" s="33"/>
      <c r="AP15" s="33"/>
    </row>
    <row r="16" spans="1:42" x14ac:dyDescent="0.3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4"/>
      <c r="AO16" s="32"/>
      <c r="AP16" s="32"/>
    </row>
    <row r="17" spans="1:42" x14ac:dyDescent="0.3">
      <c r="A17" s="27" t="s">
        <v>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7"/>
      <c r="AO17" s="36"/>
      <c r="AP17" s="36"/>
    </row>
    <row r="18" spans="1:42" x14ac:dyDescent="0.3">
      <c r="A18" s="31" t="s">
        <v>104</v>
      </c>
      <c r="B18" s="31" t="s">
        <v>105</v>
      </c>
      <c r="C18" s="33" t="s">
        <v>141</v>
      </c>
      <c r="D18" s="33" t="s">
        <v>141</v>
      </c>
      <c r="E18" s="33" t="s">
        <v>141</v>
      </c>
      <c r="F18" s="33" t="s">
        <v>141</v>
      </c>
      <c r="G18" s="33" t="s">
        <v>141</v>
      </c>
      <c r="H18" s="33">
        <v>5.38</v>
      </c>
      <c r="I18" s="33">
        <v>3.16</v>
      </c>
      <c r="J18" s="33">
        <v>4.33</v>
      </c>
      <c r="K18" s="33">
        <v>4.3600000000000003</v>
      </c>
      <c r="L18" s="33">
        <v>6.27</v>
      </c>
      <c r="M18" s="33">
        <v>4.3600000000000003</v>
      </c>
      <c r="N18" s="33">
        <v>3.56</v>
      </c>
      <c r="O18" s="33">
        <v>3.1</v>
      </c>
      <c r="P18" s="33">
        <v>2.79</v>
      </c>
      <c r="Q18" s="33">
        <v>2.88</v>
      </c>
      <c r="R18" s="33">
        <v>2.4900000000000002</v>
      </c>
      <c r="S18" s="33">
        <v>2.84</v>
      </c>
      <c r="T18" s="33">
        <v>5.2</v>
      </c>
      <c r="U18" s="33">
        <v>5.86</v>
      </c>
      <c r="V18" s="33">
        <v>5.09</v>
      </c>
      <c r="W18" s="33">
        <v>4.38</v>
      </c>
      <c r="X18" s="33">
        <v>3.2</v>
      </c>
      <c r="Y18" s="33">
        <v>1.6</v>
      </c>
      <c r="Z18" s="33">
        <v>10.119999999999999</v>
      </c>
      <c r="AA18" s="33">
        <v>8.5</v>
      </c>
      <c r="AB18" s="33">
        <v>7.97</v>
      </c>
      <c r="AC18" s="33">
        <v>9.27</v>
      </c>
      <c r="AD18" s="33">
        <v>6.63</v>
      </c>
      <c r="AE18" s="33">
        <v>7.39</v>
      </c>
      <c r="AF18" s="33">
        <v>5.55</v>
      </c>
      <c r="AG18" s="33">
        <v>5.4</v>
      </c>
      <c r="AH18" s="33">
        <v>5.0999999999999996</v>
      </c>
      <c r="AI18" s="33">
        <v>4.1500000000000004</v>
      </c>
      <c r="AJ18" s="33">
        <v>5.91</v>
      </c>
      <c r="AK18" s="33">
        <v>4.72</v>
      </c>
      <c r="AL18" s="33">
        <v>3.53</v>
      </c>
      <c r="AM18" s="33">
        <v>3.92</v>
      </c>
      <c r="AN18" s="35">
        <v>4.6406460000000003</v>
      </c>
      <c r="AO18" s="33"/>
      <c r="AP18" s="33"/>
    </row>
    <row r="19" spans="1:42" x14ac:dyDescent="0.3">
      <c r="A19" s="31" t="s">
        <v>106</v>
      </c>
      <c r="B19" s="31" t="s">
        <v>107</v>
      </c>
      <c r="C19" s="33">
        <v>3.7343999999999999</v>
      </c>
      <c r="D19" s="33">
        <v>3.4190999999999998</v>
      </c>
      <c r="E19" s="33">
        <v>3.5655999999999999</v>
      </c>
      <c r="F19" s="33">
        <v>3.4708000000000001</v>
      </c>
      <c r="G19" s="33">
        <v>3.1177000000000001</v>
      </c>
      <c r="H19" s="33">
        <v>3.6455000000000002</v>
      </c>
      <c r="I19" s="33">
        <v>2.8940999999999999</v>
      </c>
      <c r="J19" s="33">
        <v>2.8544999999999998</v>
      </c>
      <c r="K19" s="33">
        <v>2.7210999999999999</v>
      </c>
      <c r="L19" s="33">
        <v>2.8231999999999999</v>
      </c>
      <c r="M19" s="33">
        <v>2.2339000000000002</v>
      </c>
      <c r="N19" s="33">
        <v>1.9651000000000001</v>
      </c>
      <c r="O19" s="33">
        <v>1.5823</v>
      </c>
      <c r="P19" s="33">
        <v>1.2966</v>
      </c>
      <c r="Q19" s="33">
        <v>1.1077999999999999</v>
      </c>
      <c r="R19" s="33">
        <v>1.1963999999999999</v>
      </c>
      <c r="S19" s="33">
        <v>1.3511</v>
      </c>
      <c r="T19" s="33">
        <v>1.7859</v>
      </c>
      <c r="U19" s="33">
        <v>1.5533999999999999</v>
      </c>
      <c r="V19" s="33">
        <v>1.9358</v>
      </c>
      <c r="W19" s="33">
        <v>1.7999000000000001</v>
      </c>
      <c r="X19" s="33">
        <v>1.7719</v>
      </c>
      <c r="Y19" s="33">
        <v>1.9333</v>
      </c>
      <c r="Z19" s="33">
        <v>3.1511</v>
      </c>
      <c r="AA19" s="33">
        <v>2.1156999999999999</v>
      </c>
      <c r="AB19" s="33">
        <v>1.8761000000000001</v>
      </c>
      <c r="AC19" s="33">
        <v>2.1164000000000001</v>
      </c>
      <c r="AD19" s="33">
        <v>2.2416</v>
      </c>
      <c r="AE19" s="33">
        <v>1.8934</v>
      </c>
      <c r="AF19" s="33">
        <v>1.9504999999999999</v>
      </c>
      <c r="AG19" s="33">
        <v>2.1461000000000001</v>
      </c>
      <c r="AH19" s="33">
        <v>2.0872000000000002</v>
      </c>
      <c r="AI19" s="33">
        <v>1.8877999999999999</v>
      </c>
      <c r="AJ19" s="33">
        <v>2.1484999999999999</v>
      </c>
      <c r="AK19" s="33">
        <v>1.8165</v>
      </c>
      <c r="AL19" s="33">
        <v>1.5693999999999999</v>
      </c>
      <c r="AM19" s="33">
        <v>1.2701</v>
      </c>
      <c r="AN19" s="35">
        <v>1.6122810000000001</v>
      </c>
      <c r="AO19" s="33">
        <v>1.6566734420817399</v>
      </c>
      <c r="AP19" s="33">
        <v>1.7820956281911899</v>
      </c>
    </row>
    <row r="20" spans="1:42" x14ac:dyDescent="0.3">
      <c r="A20" s="31" t="s">
        <v>108</v>
      </c>
      <c r="B20" s="31" t="s">
        <v>109</v>
      </c>
      <c r="C20" s="33" t="s">
        <v>141</v>
      </c>
      <c r="D20" s="33" t="s">
        <v>141</v>
      </c>
      <c r="E20" s="33" t="s">
        <v>141</v>
      </c>
      <c r="F20" s="33" t="s">
        <v>141</v>
      </c>
      <c r="G20" s="33" t="s">
        <v>141</v>
      </c>
      <c r="H20" s="33">
        <v>3.65</v>
      </c>
      <c r="I20" s="33">
        <v>2.89</v>
      </c>
      <c r="J20" s="33">
        <v>2.85</v>
      </c>
      <c r="K20" s="33">
        <v>2.72</v>
      </c>
      <c r="L20" s="33">
        <v>2.82</v>
      </c>
      <c r="M20" s="33">
        <v>2.23</v>
      </c>
      <c r="N20" s="33">
        <v>1.97</v>
      </c>
      <c r="O20" s="33">
        <v>1.58</v>
      </c>
      <c r="P20" s="33">
        <v>1.3</v>
      </c>
      <c r="Q20" s="33">
        <v>1.1100000000000001</v>
      </c>
      <c r="R20" s="33">
        <v>1.2</v>
      </c>
      <c r="S20" s="33">
        <v>1.35</v>
      </c>
      <c r="T20" s="33">
        <v>1.79</v>
      </c>
      <c r="U20" s="33">
        <v>1.55</v>
      </c>
      <c r="V20" s="33">
        <v>1.94</v>
      </c>
      <c r="W20" s="33">
        <v>1.8</v>
      </c>
      <c r="X20" s="33">
        <v>1.77</v>
      </c>
      <c r="Y20" s="33">
        <v>1.93</v>
      </c>
      <c r="Z20" s="33">
        <v>3.15</v>
      </c>
      <c r="AA20" s="33">
        <v>2.12</v>
      </c>
      <c r="AB20" s="33">
        <v>1.88</v>
      </c>
      <c r="AC20" s="33">
        <v>2.12</v>
      </c>
      <c r="AD20" s="33">
        <v>2.2400000000000002</v>
      </c>
      <c r="AE20" s="33">
        <v>1.89</v>
      </c>
      <c r="AF20" s="33">
        <v>1.95</v>
      </c>
      <c r="AG20" s="33">
        <v>2.15</v>
      </c>
      <c r="AH20" s="33">
        <v>2.09</v>
      </c>
      <c r="AI20" s="33">
        <v>1.89</v>
      </c>
      <c r="AJ20" s="33">
        <v>2.15</v>
      </c>
      <c r="AK20" s="33">
        <v>1.82</v>
      </c>
      <c r="AL20" s="33">
        <v>1.57</v>
      </c>
      <c r="AM20" s="33">
        <v>1.27</v>
      </c>
      <c r="AN20" s="35">
        <v>1.6122810000000001</v>
      </c>
      <c r="AO20" s="33"/>
      <c r="AP20" s="33"/>
    </row>
    <row r="21" spans="1:42" x14ac:dyDescent="0.3">
      <c r="A21" s="31" t="s">
        <v>110</v>
      </c>
      <c r="B21" s="31" t="s">
        <v>111</v>
      </c>
      <c r="C21" s="33" t="s">
        <v>141</v>
      </c>
      <c r="D21" s="33" t="s">
        <v>141</v>
      </c>
      <c r="E21" s="33" t="s">
        <v>141</v>
      </c>
      <c r="F21" s="33" t="s">
        <v>141</v>
      </c>
      <c r="G21" s="33" t="s">
        <v>141</v>
      </c>
      <c r="H21" s="33">
        <v>3.65</v>
      </c>
      <c r="I21" s="33">
        <v>2.89</v>
      </c>
      <c r="J21" s="33">
        <v>2.85</v>
      </c>
      <c r="K21" s="33">
        <v>2.72</v>
      </c>
      <c r="L21" s="33">
        <v>2.82</v>
      </c>
      <c r="M21" s="33">
        <v>2.23</v>
      </c>
      <c r="N21" s="33">
        <v>1.97</v>
      </c>
      <c r="O21" s="33">
        <v>1.58</v>
      </c>
      <c r="P21" s="33">
        <v>1.29</v>
      </c>
      <c r="Q21" s="33">
        <v>1.1000000000000001</v>
      </c>
      <c r="R21" s="33">
        <v>1.19</v>
      </c>
      <c r="S21" s="33">
        <v>1.34</v>
      </c>
      <c r="T21" s="33">
        <v>1.79</v>
      </c>
      <c r="U21" s="33">
        <v>1.55</v>
      </c>
      <c r="V21" s="33">
        <v>1.94</v>
      </c>
      <c r="W21" s="33">
        <v>1.8</v>
      </c>
      <c r="X21" s="33">
        <v>1.77</v>
      </c>
      <c r="Y21" s="33">
        <v>1.93</v>
      </c>
      <c r="Z21" s="33">
        <v>3.15</v>
      </c>
      <c r="AA21" s="33">
        <v>2.12</v>
      </c>
      <c r="AB21" s="33">
        <v>1.88</v>
      </c>
      <c r="AC21" s="33">
        <v>2.12</v>
      </c>
      <c r="AD21" s="33">
        <v>2.2400000000000002</v>
      </c>
      <c r="AE21" s="33">
        <v>1.89</v>
      </c>
      <c r="AF21" s="33">
        <v>1.95</v>
      </c>
      <c r="AG21" s="33">
        <v>2.15</v>
      </c>
      <c r="AH21" s="33">
        <v>2.09</v>
      </c>
      <c r="AI21" s="33">
        <v>1.89</v>
      </c>
      <c r="AJ21" s="33">
        <v>2.15</v>
      </c>
      <c r="AK21" s="33">
        <v>1.82</v>
      </c>
      <c r="AL21" s="33">
        <v>1.57</v>
      </c>
      <c r="AM21" s="33">
        <v>1.27</v>
      </c>
      <c r="AN21" s="35">
        <v>1.6122810000000001</v>
      </c>
      <c r="AO21" s="33"/>
      <c r="AP21" s="33"/>
    </row>
    <row r="22" spans="1:42" x14ac:dyDescent="0.3">
      <c r="A22" s="28" t="s">
        <v>112</v>
      </c>
      <c r="B22" s="28"/>
      <c r="C22" s="28" t="s">
        <v>3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4" spans="1:42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spans="1:42" ht="21" x14ac:dyDescent="0.3">
      <c r="A25" s="29" t="s">
        <v>113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42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42" x14ac:dyDescent="0.3">
      <c r="A27" s="21"/>
      <c r="B27" s="21"/>
      <c r="C27" s="20" t="s">
        <v>11</v>
      </c>
      <c r="D27" s="20" t="s">
        <v>12</v>
      </c>
      <c r="E27" s="20" t="s">
        <v>13</v>
      </c>
      <c r="F27" s="20" t="s">
        <v>14</v>
      </c>
      <c r="G27" s="20" t="s">
        <v>15</v>
      </c>
      <c r="H27" s="20" t="s">
        <v>16</v>
      </c>
      <c r="I27" s="20" t="s">
        <v>17</v>
      </c>
      <c r="J27" s="20" t="s">
        <v>18</v>
      </c>
      <c r="K27" s="20" t="s">
        <v>19</v>
      </c>
      <c r="L27" s="20" t="s">
        <v>20</v>
      </c>
      <c r="M27" s="20" t="s">
        <v>21</v>
      </c>
      <c r="N27" s="20" t="s">
        <v>22</v>
      </c>
      <c r="O27" s="20" t="s">
        <v>23</v>
      </c>
      <c r="P27" s="20" t="s">
        <v>24</v>
      </c>
      <c r="Q27" s="20" t="s">
        <v>25</v>
      </c>
      <c r="R27" s="20" t="s">
        <v>26</v>
      </c>
      <c r="S27" s="20" t="s">
        <v>27</v>
      </c>
      <c r="T27" s="20" t="s">
        <v>28</v>
      </c>
      <c r="U27" s="20" t="s">
        <v>29</v>
      </c>
      <c r="V27" s="20" t="s">
        <v>30</v>
      </c>
      <c r="W27" s="20" t="s">
        <v>31</v>
      </c>
      <c r="X27" s="20" t="s">
        <v>32</v>
      </c>
      <c r="Y27" s="20" t="s">
        <v>33</v>
      </c>
      <c r="Z27" s="20" t="s">
        <v>34</v>
      </c>
      <c r="AA27" s="20" t="s">
        <v>35</v>
      </c>
      <c r="AB27" s="20" t="s">
        <v>36</v>
      </c>
      <c r="AC27" s="20" t="s">
        <v>37</v>
      </c>
      <c r="AD27" s="20" t="s">
        <v>38</v>
      </c>
      <c r="AE27" s="20" t="s">
        <v>39</v>
      </c>
      <c r="AF27" s="20" t="s">
        <v>40</v>
      </c>
      <c r="AG27" s="20" t="s">
        <v>41</v>
      </c>
      <c r="AH27" s="20" t="s">
        <v>42</v>
      </c>
      <c r="AI27" s="20" t="s">
        <v>44</v>
      </c>
      <c r="AJ27" s="20" t="s">
        <v>45</v>
      </c>
    </row>
    <row r="28" spans="1:42" x14ac:dyDescent="0.3">
      <c r="A28" s="30" t="s">
        <v>46</v>
      </c>
      <c r="B28" s="30"/>
      <c r="C28" s="19" t="s">
        <v>52</v>
      </c>
      <c r="D28" s="19" t="s">
        <v>53</v>
      </c>
      <c r="E28" s="19" t="s">
        <v>54</v>
      </c>
      <c r="F28" s="19" t="s">
        <v>55</v>
      </c>
      <c r="G28" s="19" t="s">
        <v>56</v>
      </c>
      <c r="H28" s="19" t="s">
        <v>57</v>
      </c>
      <c r="I28" s="19" t="s">
        <v>58</v>
      </c>
      <c r="J28" s="19" t="s">
        <v>59</v>
      </c>
      <c r="K28" s="19" t="s">
        <v>60</v>
      </c>
      <c r="L28" s="19" t="s">
        <v>61</v>
      </c>
      <c r="M28" s="19" t="s">
        <v>62</v>
      </c>
      <c r="N28" s="19" t="s">
        <v>63</v>
      </c>
      <c r="O28" s="19" t="s">
        <v>64</v>
      </c>
      <c r="P28" s="19" t="s">
        <v>65</v>
      </c>
      <c r="Q28" s="19" t="s">
        <v>66</v>
      </c>
      <c r="R28" s="19" t="s">
        <v>67</v>
      </c>
      <c r="S28" s="19" t="s">
        <v>68</v>
      </c>
      <c r="T28" s="19" t="s">
        <v>69</v>
      </c>
      <c r="U28" s="19" t="s">
        <v>70</v>
      </c>
      <c r="V28" s="19" t="s">
        <v>71</v>
      </c>
      <c r="W28" s="19" t="s">
        <v>72</v>
      </c>
      <c r="X28" s="19" t="s">
        <v>73</v>
      </c>
      <c r="Y28" s="19" t="s">
        <v>74</v>
      </c>
      <c r="Z28" s="19" t="s">
        <v>75</v>
      </c>
      <c r="AA28" s="19" t="s">
        <v>76</v>
      </c>
      <c r="AB28" s="19" t="s">
        <v>77</v>
      </c>
      <c r="AC28" s="19" t="s">
        <v>78</v>
      </c>
      <c r="AD28" s="19" t="s">
        <v>79</v>
      </c>
      <c r="AE28" s="19" t="s">
        <v>80</v>
      </c>
      <c r="AF28" s="19" t="s">
        <v>81</v>
      </c>
      <c r="AG28" s="19" t="s">
        <v>82</v>
      </c>
      <c r="AH28" s="19" t="s">
        <v>83</v>
      </c>
      <c r="AI28" s="19" t="s">
        <v>85</v>
      </c>
      <c r="AJ28" s="19" t="s">
        <v>86</v>
      </c>
    </row>
    <row r="29" spans="1:42" x14ac:dyDescent="0.3">
      <c r="A29" s="18" t="s">
        <v>114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42" x14ac:dyDescent="0.3">
      <c r="A30" s="17" t="s">
        <v>1</v>
      </c>
      <c r="B30" s="17" t="s">
        <v>115</v>
      </c>
      <c r="C30" s="33">
        <v>57.9</v>
      </c>
      <c r="D30" s="33">
        <v>64.56</v>
      </c>
      <c r="E30" s="33">
        <v>69.13</v>
      </c>
      <c r="F30" s="33">
        <v>66.48</v>
      </c>
      <c r="G30" s="33">
        <v>69.38</v>
      </c>
      <c r="H30" s="33">
        <v>68.92</v>
      </c>
      <c r="I30" s="33">
        <v>77.84</v>
      </c>
      <c r="J30" s="33">
        <v>97.41</v>
      </c>
      <c r="K30" s="33">
        <v>97.14</v>
      </c>
      <c r="L30" s="33">
        <v>105.67</v>
      </c>
      <c r="M30" s="33">
        <v>105.96</v>
      </c>
      <c r="N30" s="33">
        <v>120.46</v>
      </c>
      <c r="O30" s="33">
        <v>135.86000000000001</v>
      </c>
      <c r="P30" s="33">
        <v>148.66</v>
      </c>
      <c r="Q30" s="33">
        <v>162.6</v>
      </c>
      <c r="R30" s="33">
        <v>173.36</v>
      </c>
      <c r="S30" s="33">
        <v>176.02</v>
      </c>
      <c r="T30" s="33">
        <v>192.74</v>
      </c>
      <c r="U30" s="33">
        <v>231.31</v>
      </c>
      <c r="V30" s="33">
        <v>252.55</v>
      </c>
      <c r="W30" s="33">
        <v>268.06</v>
      </c>
      <c r="X30" s="33">
        <v>304.7</v>
      </c>
      <c r="Y30" s="33">
        <v>338.03</v>
      </c>
      <c r="Z30" s="33">
        <v>384.18</v>
      </c>
      <c r="AA30" s="33">
        <v>411.05</v>
      </c>
      <c r="AB30" s="33">
        <v>408.23</v>
      </c>
      <c r="AC30" s="33">
        <v>428.65</v>
      </c>
      <c r="AD30" s="33">
        <v>468.73</v>
      </c>
      <c r="AE30" s="33">
        <v>449.49</v>
      </c>
      <c r="AF30" s="33">
        <v>503.14</v>
      </c>
      <c r="AG30" s="33">
        <v>675.48</v>
      </c>
      <c r="AH30" s="33">
        <v>665.77</v>
      </c>
      <c r="AI30" s="33"/>
      <c r="AJ30" s="33"/>
    </row>
    <row r="31" spans="1:42" x14ac:dyDescent="0.3">
      <c r="A31" s="17" t="s">
        <v>116</v>
      </c>
      <c r="B31" s="17" t="s">
        <v>117</v>
      </c>
      <c r="C31" s="33">
        <v>194.9</v>
      </c>
      <c r="D31" s="33">
        <v>199.12</v>
      </c>
      <c r="E31" s="33">
        <v>198.01</v>
      </c>
      <c r="F31" s="33">
        <v>189.52</v>
      </c>
      <c r="G31" s="33">
        <v>183.97</v>
      </c>
      <c r="H31" s="33">
        <v>195.3</v>
      </c>
      <c r="I31" s="33">
        <v>214.28</v>
      </c>
      <c r="J31" s="33">
        <v>236.43</v>
      </c>
      <c r="K31" s="33">
        <v>236.76</v>
      </c>
      <c r="L31" s="33">
        <v>256.20999999999998</v>
      </c>
      <c r="M31" s="33">
        <v>286.75</v>
      </c>
      <c r="N31" s="33">
        <v>281.60000000000002</v>
      </c>
      <c r="O31" s="33">
        <v>289.48</v>
      </c>
      <c r="P31" s="33">
        <v>306.89999999999998</v>
      </c>
      <c r="Q31" s="33">
        <v>318.41000000000003</v>
      </c>
      <c r="R31" s="33">
        <v>346.21</v>
      </c>
      <c r="S31" s="33">
        <v>359.57</v>
      </c>
      <c r="T31" s="33">
        <v>353.21</v>
      </c>
      <c r="U31" s="33">
        <v>341.88</v>
      </c>
      <c r="V31" s="33">
        <v>347.3</v>
      </c>
      <c r="W31" s="33">
        <v>393.08</v>
      </c>
      <c r="X31" s="33">
        <v>415.94</v>
      </c>
      <c r="Y31" s="33">
        <v>450.52</v>
      </c>
      <c r="Z31" s="33">
        <v>498.88</v>
      </c>
      <c r="AA31" s="33">
        <v>507.74</v>
      </c>
      <c r="AB31" s="33">
        <v>522.74</v>
      </c>
      <c r="AC31" s="33">
        <v>556.33000000000004</v>
      </c>
      <c r="AD31" s="33">
        <v>616.61</v>
      </c>
      <c r="AE31" s="33">
        <v>606.82000000000005</v>
      </c>
      <c r="AF31" s="33">
        <v>737.14</v>
      </c>
      <c r="AG31" s="33">
        <v>767.68</v>
      </c>
      <c r="AH31" s="33">
        <v>749.34</v>
      </c>
      <c r="AI31" s="33"/>
      <c r="AJ31" s="33"/>
    </row>
    <row r="32" spans="1:42" x14ac:dyDescent="0.3">
      <c r="A32" s="17" t="s">
        <v>118</v>
      </c>
      <c r="B32" s="17" t="s">
        <v>119</v>
      </c>
      <c r="C32" s="33" t="s">
        <v>141</v>
      </c>
      <c r="D32" s="33" t="s">
        <v>141</v>
      </c>
      <c r="E32" s="33" t="s">
        <v>141</v>
      </c>
      <c r="F32" s="33" t="s">
        <v>141</v>
      </c>
      <c r="G32" s="33" t="s">
        <v>141</v>
      </c>
      <c r="H32" s="33" t="s">
        <v>141</v>
      </c>
      <c r="I32" s="33" t="s">
        <v>141</v>
      </c>
      <c r="J32" s="33" t="s">
        <v>141</v>
      </c>
      <c r="K32" s="33" t="s">
        <v>141</v>
      </c>
      <c r="L32" s="33">
        <v>83.29</v>
      </c>
      <c r="M32" s="33">
        <v>113.66</v>
      </c>
      <c r="N32" s="33">
        <v>127.5</v>
      </c>
      <c r="O32" s="33">
        <v>110.1</v>
      </c>
      <c r="P32" s="33">
        <v>115.05</v>
      </c>
      <c r="Q32" s="33">
        <v>147.53</v>
      </c>
      <c r="R32" s="33">
        <v>162.66999999999999</v>
      </c>
      <c r="S32" s="33">
        <v>194.12</v>
      </c>
      <c r="T32" s="33">
        <v>211.4</v>
      </c>
      <c r="U32" s="33">
        <v>204.75</v>
      </c>
      <c r="V32" s="33">
        <v>189.19</v>
      </c>
      <c r="W32" s="33">
        <v>200.21</v>
      </c>
      <c r="X32" s="33">
        <v>216.52</v>
      </c>
      <c r="Y32" s="33">
        <v>233.06</v>
      </c>
      <c r="Z32" s="33">
        <v>241.11</v>
      </c>
      <c r="AA32" s="33">
        <v>247.94</v>
      </c>
      <c r="AB32" s="33">
        <v>279.58999999999997</v>
      </c>
      <c r="AC32" s="33">
        <v>313.61</v>
      </c>
      <c r="AD32" s="33">
        <v>348.28</v>
      </c>
      <c r="AE32" s="33">
        <v>372.88</v>
      </c>
      <c r="AF32" s="33">
        <v>425.97</v>
      </c>
      <c r="AG32" s="33">
        <v>420.83</v>
      </c>
      <c r="AH32" s="33">
        <v>430.46</v>
      </c>
      <c r="AI32" s="33"/>
      <c r="AJ32" s="33"/>
    </row>
    <row r="33" spans="1:36" x14ac:dyDescent="0.3">
      <c r="A33" s="17" t="s">
        <v>120</v>
      </c>
      <c r="B33" s="17" t="s">
        <v>121</v>
      </c>
      <c r="C33" s="33">
        <v>824.11</v>
      </c>
      <c r="D33" s="33">
        <v>849.12</v>
      </c>
      <c r="E33" s="33">
        <v>886.67</v>
      </c>
      <c r="F33" s="33">
        <v>937.7</v>
      </c>
      <c r="G33" s="33">
        <v>994.06</v>
      </c>
      <c r="H33" s="33">
        <v>1105.93</v>
      </c>
      <c r="I33" s="33">
        <v>1268.19</v>
      </c>
      <c r="J33" s="33">
        <v>1437.61</v>
      </c>
      <c r="K33" s="33">
        <v>1612.39</v>
      </c>
      <c r="L33" s="33">
        <v>1735.22</v>
      </c>
      <c r="M33" s="33">
        <v>1820.63</v>
      </c>
      <c r="N33" s="33">
        <v>1916.77</v>
      </c>
      <c r="O33" s="33">
        <v>2068.63</v>
      </c>
      <c r="P33" s="33">
        <v>2214.7600000000002</v>
      </c>
      <c r="Q33" s="33">
        <v>2470.0300000000002</v>
      </c>
      <c r="R33" s="33">
        <v>2695.99</v>
      </c>
      <c r="S33" s="33">
        <v>2992.67</v>
      </c>
      <c r="T33" s="33">
        <v>3359.72</v>
      </c>
      <c r="U33" s="33">
        <v>2993.86</v>
      </c>
      <c r="V33" s="33">
        <v>2757.88</v>
      </c>
      <c r="W33" s="33">
        <v>2853.89</v>
      </c>
      <c r="X33" s="33">
        <v>2923.62</v>
      </c>
      <c r="Y33" s="33">
        <v>3145.05</v>
      </c>
      <c r="Z33" s="33">
        <v>3245.68</v>
      </c>
      <c r="AA33" s="33">
        <v>3395.68</v>
      </c>
      <c r="AB33" s="33">
        <v>3472.6</v>
      </c>
      <c r="AC33" s="33">
        <v>3680.62</v>
      </c>
      <c r="AD33" s="33">
        <v>3882.92</v>
      </c>
      <c r="AE33" s="33">
        <v>4005.45</v>
      </c>
      <c r="AF33" s="33">
        <v>4512.8100000000004</v>
      </c>
      <c r="AG33" s="33">
        <v>4847.8500000000004</v>
      </c>
      <c r="AH33" s="33">
        <v>4961.4799999999996</v>
      </c>
      <c r="AI33" s="33"/>
      <c r="AJ33" s="33"/>
    </row>
    <row r="34" spans="1:36" x14ac:dyDescent="0.3">
      <c r="A34" s="17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 x14ac:dyDescent="0.3">
      <c r="A35" s="18" t="s">
        <v>122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x14ac:dyDescent="0.3">
      <c r="A36" s="17" t="s">
        <v>123</v>
      </c>
      <c r="B36" s="17" t="s">
        <v>124</v>
      </c>
      <c r="C36" s="33">
        <v>177.18</v>
      </c>
      <c r="D36" s="33">
        <v>181.05</v>
      </c>
      <c r="E36" s="33">
        <v>189.03</v>
      </c>
      <c r="F36" s="33">
        <v>175.7</v>
      </c>
      <c r="G36" s="33">
        <v>166.45</v>
      </c>
      <c r="H36" s="33">
        <v>178.98</v>
      </c>
      <c r="I36" s="33">
        <v>195.7</v>
      </c>
      <c r="J36" s="33">
        <v>239.04</v>
      </c>
      <c r="K36" s="33">
        <v>213.8</v>
      </c>
      <c r="L36" s="33">
        <v>226.51</v>
      </c>
      <c r="M36" s="33">
        <v>274.64999999999998</v>
      </c>
      <c r="N36" s="33">
        <v>251.36</v>
      </c>
      <c r="O36" s="33">
        <v>247.03</v>
      </c>
      <c r="P36" s="33">
        <v>245.76</v>
      </c>
      <c r="Q36" s="33">
        <v>270.51</v>
      </c>
      <c r="R36" s="33">
        <v>284.39999999999998</v>
      </c>
      <c r="S36" s="33">
        <v>308.57</v>
      </c>
      <c r="T36" s="33">
        <v>308.56</v>
      </c>
      <c r="U36" s="33">
        <v>293.06</v>
      </c>
      <c r="V36" s="33">
        <v>257.11</v>
      </c>
      <c r="W36" s="33">
        <v>286.07</v>
      </c>
      <c r="X36" s="33">
        <v>307.8</v>
      </c>
      <c r="Y36" s="33">
        <v>322.54000000000002</v>
      </c>
      <c r="Z36" s="33">
        <v>345.89</v>
      </c>
      <c r="AA36" s="33">
        <v>363.72</v>
      </c>
      <c r="AB36" s="33">
        <v>376.35</v>
      </c>
      <c r="AC36" s="33">
        <v>407.87</v>
      </c>
      <c r="AD36" s="33">
        <v>446.71</v>
      </c>
      <c r="AE36" s="33">
        <v>471.31</v>
      </c>
      <c r="AF36" s="33">
        <v>578.71</v>
      </c>
      <c r="AG36" s="33">
        <v>556.5</v>
      </c>
      <c r="AH36" s="33">
        <v>573.32000000000005</v>
      </c>
      <c r="AI36" s="33"/>
      <c r="AJ36" s="33"/>
    </row>
    <row r="37" spans="1:36" x14ac:dyDescent="0.3">
      <c r="A37" s="17" t="s">
        <v>125</v>
      </c>
      <c r="B37" s="17" t="s">
        <v>126</v>
      </c>
      <c r="C37" s="33">
        <v>255.82</v>
      </c>
      <c r="D37" s="33">
        <v>258.06</v>
      </c>
      <c r="E37" s="33">
        <v>261.85000000000002</v>
      </c>
      <c r="F37" s="33">
        <v>283.70999999999998</v>
      </c>
      <c r="G37" s="33">
        <v>318.93</v>
      </c>
      <c r="H37" s="33">
        <v>357.46</v>
      </c>
      <c r="I37" s="33">
        <v>423.58</v>
      </c>
      <c r="J37" s="33">
        <v>484.38</v>
      </c>
      <c r="K37" s="33">
        <v>585.30999999999995</v>
      </c>
      <c r="L37" s="33">
        <v>655.55</v>
      </c>
      <c r="M37" s="33">
        <v>677.38</v>
      </c>
      <c r="N37" s="33">
        <v>714.71</v>
      </c>
      <c r="O37" s="33">
        <v>783.1</v>
      </c>
      <c r="P37" s="33">
        <v>828.51</v>
      </c>
      <c r="Q37" s="33">
        <v>924.56</v>
      </c>
      <c r="R37" s="33">
        <v>1004.05</v>
      </c>
      <c r="S37" s="33">
        <v>1115.27</v>
      </c>
      <c r="T37" s="33">
        <v>1297.1099999999999</v>
      </c>
      <c r="U37" s="33">
        <v>946.5</v>
      </c>
      <c r="V37" s="33">
        <v>782.19</v>
      </c>
      <c r="W37" s="33">
        <v>796.95</v>
      </c>
      <c r="X37" s="33">
        <v>745.83</v>
      </c>
      <c r="Y37" s="33">
        <v>764.81</v>
      </c>
      <c r="Z37" s="33">
        <v>757.41</v>
      </c>
      <c r="AA37" s="33">
        <v>802.33</v>
      </c>
      <c r="AB37" s="33">
        <v>836.5</v>
      </c>
      <c r="AC37" s="33">
        <v>904.04</v>
      </c>
      <c r="AD37" s="33">
        <v>970.75</v>
      </c>
      <c r="AE37" s="33">
        <v>994.99</v>
      </c>
      <c r="AF37" s="33">
        <v>1182.81</v>
      </c>
      <c r="AG37" s="33">
        <v>1215.6500000000001</v>
      </c>
      <c r="AH37" s="33">
        <v>1173.76</v>
      </c>
      <c r="AI37" s="33"/>
      <c r="AJ37" s="33"/>
    </row>
    <row r="38" spans="1:36" x14ac:dyDescent="0.3">
      <c r="A38" s="17" t="s">
        <v>127</v>
      </c>
      <c r="B38" s="17" t="s">
        <v>128</v>
      </c>
      <c r="C38" s="33">
        <v>636.21</v>
      </c>
      <c r="D38" s="33">
        <v>657.14</v>
      </c>
      <c r="E38" s="33">
        <v>700.7</v>
      </c>
      <c r="F38" s="33">
        <v>744.85</v>
      </c>
      <c r="G38" s="33">
        <v>763.75</v>
      </c>
      <c r="H38" s="33">
        <v>858.65</v>
      </c>
      <c r="I38" s="33">
        <v>988.49</v>
      </c>
      <c r="J38" s="33">
        <v>1134.67</v>
      </c>
      <c r="K38" s="33">
        <v>1278.83</v>
      </c>
      <c r="L38" s="33">
        <v>1357.22</v>
      </c>
      <c r="M38" s="33">
        <v>1404.1</v>
      </c>
      <c r="N38" s="33">
        <v>1444.16</v>
      </c>
      <c r="O38" s="33">
        <v>1681.96</v>
      </c>
      <c r="P38" s="33">
        <v>1788.9</v>
      </c>
      <c r="Q38" s="33">
        <v>1919.03</v>
      </c>
      <c r="R38" s="33">
        <v>2200.0100000000002</v>
      </c>
      <c r="S38" s="33">
        <v>2448.23</v>
      </c>
      <c r="T38" s="33">
        <v>2739.52</v>
      </c>
      <c r="U38" s="33">
        <v>2435.4899999999998</v>
      </c>
      <c r="V38" s="33">
        <v>2196.79</v>
      </c>
      <c r="W38" s="33">
        <v>2241.4</v>
      </c>
      <c r="X38" s="33">
        <v>2284.0500000000002</v>
      </c>
      <c r="Y38" s="33">
        <v>2450.9</v>
      </c>
      <c r="Z38" s="33">
        <v>2497.1799999999998</v>
      </c>
      <c r="AA38" s="33">
        <v>2637.17</v>
      </c>
      <c r="AB38" s="33">
        <v>2698.02</v>
      </c>
      <c r="AC38" s="33">
        <v>2875.14</v>
      </c>
      <c r="AD38" s="33">
        <v>3020.64</v>
      </c>
      <c r="AE38" s="33">
        <v>3111.29</v>
      </c>
      <c r="AF38" s="33">
        <v>3530.73</v>
      </c>
      <c r="AG38" s="33">
        <v>3854.05</v>
      </c>
      <c r="AH38" s="33">
        <v>3913.3</v>
      </c>
      <c r="AI38" s="33"/>
      <c r="AJ38" s="33"/>
    </row>
    <row r="39" spans="1:36" x14ac:dyDescent="0.3">
      <c r="A39" s="17" t="s">
        <v>129</v>
      </c>
      <c r="B39" s="17" t="s">
        <v>130</v>
      </c>
      <c r="C39" s="33">
        <v>121.77</v>
      </c>
      <c r="D39" s="33">
        <v>120.44</v>
      </c>
      <c r="E39" s="33">
        <v>106.65</v>
      </c>
      <c r="F39" s="33">
        <v>102.54</v>
      </c>
      <c r="G39" s="33">
        <v>112.14</v>
      </c>
      <c r="H39" s="33">
        <v>126.07</v>
      </c>
      <c r="I39" s="33">
        <v>139.36000000000001</v>
      </c>
      <c r="J39" s="33">
        <v>144.74</v>
      </c>
      <c r="K39" s="33">
        <v>149.77000000000001</v>
      </c>
      <c r="L39" s="33">
        <v>159.04</v>
      </c>
      <c r="M39" s="33">
        <v>163.54</v>
      </c>
      <c r="N39" s="33">
        <v>147.9</v>
      </c>
      <c r="O39" s="33">
        <v>119.07</v>
      </c>
      <c r="P39" s="33">
        <v>146</v>
      </c>
      <c r="Q39" s="33">
        <v>163.21</v>
      </c>
      <c r="R39" s="33">
        <v>179.42</v>
      </c>
      <c r="S39" s="33">
        <v>194.86</v>
      </c>
      <c r="T39" s="33">
        <v>198.21</v>
      </c>
      <c r="U39" s="33">
        <v>97.76</v>
      </c>
      <c r="V39" s="33">
        <v>162.6</v>
      </c>
      <c r="W39" s="33">
        <v>203.85</v>
      </c>
      <c r="X39" s="33">
        <v>228.42</v>
      </c>
      <c r="Y39" s="33">
        <v>256.64</v>
      </c>
      <c r="Z39" s="33">
        <v>304.75</v>
      </c>
      <c r="AA39" s="33">
        <v>304.01</v>
      </c>
      <c r="AB39" s="33">
        <v>285.64999999999998</v>
      </c>
      <c r="AC39" s="33">
        <v>277.31</v>
      </c>
      <c r="AD39" s="33">
        <v>298.92</v>
      </c>
      <c r="AE39" s="33">
        <v>318.36</v>
      </c>
      <c r="AF39" s="33">
        <v>343.23</v>
      </c>
      <c r="AG39" s="33">
        <v>347.81</v>
      </c>
      <c r="AH39" s="33">
        <v>400.25</v>
      </c>
      <c r="AI39" s="33"/>
      <c r="AJ39" s="33"/>
    </row>
    <row r="40" spans="1:36" x14ac:dyDescent="0.3">
      <c r="A40" s="17" t="s">
        <v>131</v>
      </c>
      <c r="B40" s="17" t="s">
        <v>132</v>
      </c>
      <c r="C40" s="33">
        <v>176.96</v>
      </c>
      <c r="D40" s="33">
        <v>179.29</v>
      </c>
      <c r="E40" s="33">
        <v>173.63</v>
      </c>
      <c r="F40" s="33">
        <v>177.11</v>
      </c>
      <c r="G40" s="33">
        <v>188.85</v>
      </c>
      <c r="H40" s="33">
        <v>210.38</v>
      </c>
      <c r="I40" s="33">
        <v>234.48</v>
      </c>
      <c r="J40" s="33">
        <v>249.45</v>
      </c>
      <c r="K40" s="33">
        <v>263.83</v>
      </c>
      <c r="L40" s="33">
        <v>291.77</v>
      </c>
      <c r="M40" s="33">
        <v>328.13</v>
      </c>
      <c r="N40" s="33">
        <v>333.56</v>
      </c>
      <c r="O40" s="33">
        <v>323.72000000000003</v>
      </c>
      <c r="P40" s="33">
        <v>357.73</v>
      </c>
      <c r="Q40" s="33">
        <v>416.34</v>
      </c>
      <c r="R40" s="33">
        <v>456.05</v>
      </c>
      <c r="S40" s="33">
        <v>498.67</v>
      </c>
      <c r="T40" s="33">
        <v>529.03</v>
      </c>
      <c r="U40" s="33">
        <v>451.02</v>
      </c>
      <c r="V40" s="33">
        <v>516.84</v>
      </c>
      <c r="W40" s="33">
        <v>576.91999999999996</v>
      </c>
      <c r="X40" s="33">
        <v>612.98</v>
      </c>
      <c r="Y40" s="33">
        <v>667.39</v>
      </c>
      <c r="Z40" s="33">
        <v>717.12</v>
      </c>
      <c r="AA40" s="33">
        <v>726.81</v>
      </c>
      <c r="AB40" s="33">
        <v>739.97</v>
      </c>
      <c r="AC40" s="33">
        <v>766.37</v>
      </c>
      <c r="AD40" s="33">
        <v>815.57</v>
      </c>
      <c r="AE40" s="33">
        <v>846.98</v>
      </c>
      <c r="AF40" s="33">
        <v>929.52</v>
      </c>
      <c r="AG40" s="33">
        <v>945.61</v>
      </c>
      <c r="AH40" s="33">
        <v>1001.13</v>
      </c>
      <c r="AI40" s="33">
        <v>1080.403965</v>
      </c>
      <c r="AJ40" s="33">
        <v>1200.6057060000001</v>
      </c>
    </row>
    <row r="41" spans="1:36" x14ac:dyDescent="0.3">
      <c r="A41" s="17" t="s">
        <v>133</v>
      </c>
      <c r="B41" s="17" t="s">
        <v>134</v>
      </c>
      <c r="C41" s="33" t="s">
        <v>141</v>
      </c>
      <c r="D41" s="33" t="s">
        <v>141</v>
      </c>
      <c r="E41" s="33" t="s">
        <v>141</v>
      </c>
      <c r="F41" s="33" t="s">
        <v>141</v>
      </c>
      <c r="G41" s="33" t="s">
        <v>141</v>
      </c>
      <c r="H41" s="33" t="s">
        <v>141</v>
      </c>
      <c r="I41" s="33" t="s">
        <v>141</v>
      </c>
      <c r="J41" s="33">
        <v>150.04</v>
      </c>
      <c r="K41" s="33">
        <v>154.6</v>
      </c>
      <c r="L41" s="33">
        <v>163.19</v>
      </c>
      <c r="M41" s="33">
        <v>185.1</v>
      </c>
      <c r="N41" s="33">
        <v>176.04</v>
      </c>
      <c r="O41" s="33">
        <v>178.85</v>
      </c>
      <c r="P41" s="33">
        <v>197.82</v>
      </c>
      <c r="Q41" s="33">
        <v>226.99</v>
      </c>
      <c r="R41" s="33">
        <v>244.47</v>
      </c>
      <c r="S41" s="33">
        <v>245.68</v>
      </c>
      <c r="T41" s="33">
        <v>238.76</v>
      </c>
      <c r="U41" s="33">
        <v>177.12</v>
      </c>
      <c r="V41" s="33">
        <v>232.4</v>
      </c>
      <c r="W41" s="33">
        <v>275.36</v>
      </c>
      <c r="X41" s="33">
        <v>286.47000000000003</v>
      </c>
      <c r="Y41" s="33">
        <v>315.89999999999998</v>
      </c>
      <c r="Z41" s="33">
        <v>359.09</v>
      </c>
      <c r="AA41" s="33">
        <v>360.19</v>
      </c>
      <c r="AB41" s="33">
        <v>305.23</v>
      </c>
      <c r="AC41" s="33">
        <v>276.60000000000002</v>
      </c>
      <c r="AD41" s="33">
        <v>279.57</v>
      </c>
      <c r="AE41" s="33">
        <v>274.89</v>
      </c>
      <c r="AF41" s="33">
        <v>275.95</v>
      </c>
      <c r="AG41" s="33">
        <v>288.19</v>
      </c>
      <c r="AH41" s="33">
        <v>329.03</v>
      </c>
      <c r="AI41" s="33"/>
      <c r="AJ41" s="33"/>
    </row>
    <row r="42" spans="1:36" x14ac:dyDescent="0.3">
      <c r="A42" s="17" t="s">
        <v>135</v>
      </c>
      <c r="B42" s="17" t="s">
        <v>136</v>
      </c>
      <c r="C42" s="33">
        <v>186.53</v>
      </c>
      <c r="D42" s="33">
        <v>190.17</v>
      </c>
      <c r="E42" s="33">
        <v>186.07</v>
      </c>
      <c r="F42" s="33">
        <v>189.2</v>
      </c>
      <c r="G42" s="33">
        <v>201.82</v>
      </c>
      <c r="H42" s="33">
        <v>223.36</v>
      </c>
      <c r="I42" s="33">
        <v>251.97</v>
      </c>
      <c r="J42" s="33">
        <v>268.7</v>
      </c>
      <c r="K42" s="33">
        <v>285.79000000000002</v>
      </c>
      <c r="L42" s="33">
        <v>313.82</v>
      </c>
      <c r="M42" s="33">
        <v>346.87</v>
      </c>
      <c r="N42" s="33">
        <v>356.42</v>
      </c>
      <c r="O42" s="33">
        <v>334.12</v>
      </c>
      <c r="P42" s="33">
        <v>374.13</v>
      </c>
      <c r="Q42" s="33">
        <v>433.68</v>
      </c>
      <c r="R42" s="33">
        <v>474.26</v>
      </c>
      <c r="S42" s="33">
        <v>523.64</v>
      </c>
      <c r="T42" s="33">
        <v>554</v>
      </c>
      <c r="U42" s="33">
        <v>511.44</v>
      </c>
      <c r="V42" s="33">
        <v>561.09</v>
      </c>
      <c r="W42" s="33">
        <v>612.49</v>
      </c>
      <c r="X42" s="33">
        <v>639.55999999999995</v>
      </c>
      <c r="Y42" s="33">
        <v>699.39</v>
      </c>
      <c r="Z42" s="33">
        <v>748.33</v>
      </c>
      <c r="AA42" s="33">
        <v>758.5</v>
      </c>
      <c r="AB42" s="33">
        <v>774.65</v>
      </c>
      <c r="AC42" s="33">
        <v>805.48</v>
      </c>
      <c r="AD42" s="33">
        <v>862.28</v>
      </c>
      <c r="AE42" s="33">
        <v>894.15</v>
      </c>
      <c r="AF42" s="33">
        <v>982.1</v>
      </c>
      <c r="AG42" s="33">
        <v>993.79</v>
      </c>
      <c r="AH42" s="33">
        <v>1048.18</v>
      </c>
      <c r="AI42" s="33"/>
      <c r="AJ42" s="33"/>
    </row>
    <row r="43" spans="1:36" x14ac:dyDescent="0.3">
      <c r="A43" s="17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spans="1:36" x14ac:dyDescent="0.3">
      <c r="A44" s="18" t="s">
        <v>2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</row>
    <row r="45" spans="1:36" x14ac:dyDescent="0.3">
      <c r="A45" s="17" t="s">
        <v>137</v>
      </c>
      <c r="B45" s="17" t="s">
        <v>138</v>
      </c>
      <c r="C45" s="33">
        <v>524.38</v>
      </c>
      <c r="D45" s="33">
        <v>616.95000000000005</v>
      </c>
      <c r="E45" s="33">
        <v>639.57000000000005</v>
      </c>
      <c r="F45" s="33">
        <v>689.47</v>
      </c>
      <c r="G45" s="33">
        <v>717.15</v>
      </c>
      <c r="H45" s="33">
        <v>901.01</v>
      </c>
      <c r="I45" s="33">
        <v>1079.05</v>
      </c>
      <c r="J45" s="33">
        <v>1356.42</v>
      </c>
      <c r="K45" s="33">
        <v>1661.2</v>
      </c>
      <c r="L45" s="33">
        <v>1935.88</v>
      </c>
      <c r="M45" s="33">
        <v>1856.03</v>
      </c>
      <c r="N45" s="33">
        <v>1703.08</v>
      </c>
      <c r="O45" s="33">
        <v>1438.23</v>
      </c>
      <c r="P45" s="33">
        <v>1754.41</v>
      </c>
      <c r="Q45" s="33">
        <v>1847.86</v>
      </c>
      <c r="R45" s="33">
        <v>1952.72</v>
      </c>
      <c r="S45" s="33">
        <v>2151.9899999999998</v>
      </c>
      <c r="T45" s="33">
        <v>2322.04</v>
      </c>
      <c r="U45" s="33">
        <v>1365.48</v>
      </c>
      <c r="V45" s="33">
        <v>1389.69</v>
      </c>
      <c r="W45" s="33">
        <v>1541.05</v>
      </c>
      <c r="X45" s="33">
        <v>1510.4</v>
      </c>
      <c r="Y45" s="33">
        <v>1705.28</v>
      </c>
      <c r="Z45" s="33">
        <v>2093.4499999999998</v>
      </c>
      <c r="AA45" s="33">
        <v>2335.09</v>
      </c>
      <c r="AB45" s="33">
        <v>2377.42</v>
      </c>
      <c r="AC45" s="33">
        <v>2615.7600000000002</v>
      </c>
      <c r="AD45" s="33">
        <v>3088.6</v>
      </c>
      <c r="AE45" s="33">
        <v>2959.81</v>
      </c>
      <c r="AF45" s="33">
        <v>3857.13</v>
      </c>
      <c r="AG45" s="33">
        <v>4367.38</v>
      </c>
      <c r="AH45" s="33">
        <v>5278.45</v>
      </c>
      <c r="AI45" s="33">
        <v>4421.4255370000001</v>
      </c>
      <c r="AJ45" s="33">
        <v>4372.478666</v>
      </c>
    </row>
    <row r="46" spans="1:36" x14ac:dyDescent="0.3">
      <c r="A46" s="17" t="s">
        <v>139</v>
      </c>
      <c r="B46" s="17" t="s">
        <v>140</v>
      </c>
      <c r="C46" s="33">
        <v>16679805</v>
      </c>
      <c r="D46" s="33">
        <v>16461587</v>
      </c>
      <c r="E46" s="33">
        <v>16933233</v>
      </c>
      <c r="F46" s="33">
        <v>16505395</v>
      </c>
      <c r="G46" s="33">
        <v>16629853</v>
      </c>
      <c r="H46" s="33">
        <v>17689746</v>
      </c>
      <c r="I46" s="33">
        <v>17816320</v>
      </c>
      <c r="J46" s="33">
        <v>19102282</v>
      </c>
      <c r="K46" s="33">
        <v>19492949</v>
      </c>
      <c r="L46" s="33">
        <v>19045045</v>
      </c>
      <c r="M46" s="33">
        <v>19991267</v>
      </c>
      <c r="N46" s="33">
        <v>19815055</v>
      </c>
      <c r="O46" s="33">
        <v>20328876</v>
      </c>
      <c r="P46" s="33">
        <v>20251532</v>
      </c>
      <c r="Q46" s="33">
        <v>19564840</v>
      </c>
      <c r="R46" s="33">
        <v>19808746</v>
      </c>
      <c r="S46" s="33">
        <v>20393760</v>
      </c>
      <c r="T46" s="33">
        <v>20970459</v>
      </c>
      <c r="U46" s="33">
        <v>22246753</v>
      </c>
      <c r="V46" s="33">
        <v>19266280</v>
      </c>
      <c r="W46" s="33">
        <v>20546997</v>
      </c>
      <c r="X46" s="33">
        <v>20031025</v>
      </c>
      <c r="Y46" s="33">
        <v>22100198</v>
      </c>
      <c r="Z46" s="33">
        <v>22614411</v>
      </c>
      <c r="AA46" s="33">
        <v>24324050</v>
      </c>
      <c r="AB46" s="33">
        <v>25518173</v>
      </c>
      <c r="AC46" s="33">
        <v>24887707</v>
      </c>
      <c r="AD46" s="33">
        <v>25393676</v>
      </c>
      <c r="AE46" s="33">
        <v>25969555</v>
      </c>
      <c r="AF46" s="33">
        <v>26429721</v>
      </c>
      <c r="AG46" s="33">
        <v>26713941</v>
      </c>
      <c r="AH46" s="33">
        <v>28160069</v>
      </c>
      <c r="AI46" s="33"/>
      <c r="AJ46" s="33"/>
    </row>
    <row r="47" spans="1:36" x14ac:dyDescent="0.3">
      <c r="A47" s="28" t="s">
        <v>112</v>
      </c>
      <c r="B47" s="28"/>
      <c r="C47" s="28" t="s">
        <v>3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</row>
    <row r="49" spans="1:42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 ht="21" x14ac:dyDescent="0.3">
      <c r="A50" s="29" t="s">
        <v>142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</row>
    <row r="51" spans="1:42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</row>
    <row r="52" spans="1:42" x14ac:dyDescent="0.3">
      <c r="A52" s="21"/>
      <c r="B52" s="21"/>
      <c r="C52" s="20" t="s">
        <v>6</v>
      </c>
      <c r="D52" s="20" t="s">
        <v>7</v>
      </c>
      <c r="E52" s="20" t="s">
        <v>8</v>
      </c>
      <c r="F52" s="20" t="s">
        <v>9</v>
      </c>
      <c r="G52" s="20" t="s">
        <v>10</v>
      </c>
      <c r="H52" s="20" t="s">
        <v>11</v>
      </c>
      <c r="I52" s="20" t="s">
        <v>12</v>
      </c>
      <c r="J52" s="20" t="s">
        <v>13</v>
      </c>
      <c r="K52" s="20" t="s">
        <v>14</v>
      </c>
      <c r="L52" s="20" t="s">
        <v>15</v>
      </c>
      <c r="M52" s="20" t="s">
        <v>16</v>
      </c>
      <c r="N52" s="20" t="s">
        <v>17</v>
      </c>
      <c r="O52" s="20" t="s">
        <v>18</v>
      </c>
      <c r="P52" s="20" t="s">
        <v>19</v>
      </c>
      <c r="Q52" s="20" t="s">
        <v>20</v>
      </c>
      <c r="R52" s="20" t="s">
        <v>21</v>
      </c>
      <c r="S52" s="20" t="s">
        <v>22</v>
      </c>
      <c r="T52" s="20" t="s">
        <v>23</v>
      </c>
      <c r="U52" s="20" t="s">
        <v>24</v>
      </c>
      <c r="V52" s="20" t="s">
        <v>25</v>
      </c>
      <c r="W52" s="20" t="s">
        <v>26</v>
      </c>
      <c r="X52" s="20" t="s">
        <v>27</v>
      </c>
      <c r="Y52" s="20" t="s">
        <v>28</v>
      </c>
      <c r="Z52" s="20" t="s">
        <v>29</v>
      </c>
      <c r="AA52" s="20" t="s">
        <v>30</v>
      </c>
      <c r="AB52" s="20" t="s">
        <v>31</v>
      </c>
      <c r="AC52" s="20" t="s">
        <v>32</v>
      </c>
      <c r="AD52" s="20" t="s">
        <v>33</v>
      </c>
      <c r="AE52" s="20" t="s">
        <v>34</v>
      </c>
      <c r="AF52" s="20" t="s">
        <v>35</v>
      </c>
      <c r="AG52" s="20" t="s">
        <v>36</v>
      </c>
      <c r="AH52" s="20" t="s">
        <v>37</v>
      </c>
      <c r="AI52" s="20" t="s">
        <v>38</v>
      </c>
      <c r="AJ52" s="20" t="s">
        <v>39</v>
      </c>
      <c r="AK52" s="20" t="s">
        <v>40</v>
      </c>
      <c r="AL52" s="20" t="s">
        <v>41</v>
      </c>
      <c r="AM52" s="20" t="s">
        <v>42</v>
      </c>
      <c r="AN52" s="20" t="s">
        <v>43</v>
      </c>
      <c r="AO52" s="20" t="s">
        <v>44</v>
      </c>
      <c r="AP52" s="20" t="s">
        <v>45</v>
      </c>
    </row>
    <row r="53" spans="1:42" x14ac:dyDescent="0.3">
      <c r="A53" s="30" t="s">
        <v>46</v>
      </c>
      <c r="B53" s="30"/>
      <c r="C53" s="19" t="s">
        <v>47</v>
      </c>
      <c r="D53" s="19" t="s">
        <v>48</v>
      </c>
      <c r="E53" s="19" t="s">
        <v>49</v>
      </c>
      <c r="F53" s="19" t="s">
        <v>50</v>
      </c>
      <c r="G53" s="19" t="s">
        <v>51</v>
      </c>
      <c r="H53" s="19" t="s">
        <v>52</v>
      </c>
      <c r="I53" s="19" t="s">
        <v>53</v>
      </c>
      <c r="J53" s="19" t="s">
        <v>54</v>
      </c>
      <c r="K53" s="19" t="s">
        <v>55</v>
      </c>
      <c r="L53" s="19" t="s">
        <v>56</v>
      </c>
      <c r="M53" s="19" t="s">
        <v>57</v>
      </c>
      <c r="N53" s="19" t="s">
        <v>58</v>
      </c>
      <c r="O53" s="19" t="s">
        <v>59</v>
      </c>
      <c r="P53" s="19" t="s">
        <v>60</v>
      </c>
      <c r="Q53" s="19" t="s">
        <v>61</v>
      </c>
      <c r="R53" s="19" t="s">
        <v>62</v>
      </c>
      <c r="S53" s="19" t="s">
        <v>63</v>
      </c>
      <c r="T53" s="19" t="s">
        <v>64</v>
      </c>
      <c r="U53" s="19" t="s">
        <v>65</v>
      </c>
      <c r="V53" s="19" t="s">
        <v>66</v>
      </c>
      <c r="W53" s="19" t="s">
        <v>67</v>
      </c>
      <c r="X53" s="19" t="s">
        <v>68</v>
      </c>
      <c r="Y53" s="19" t="s">
        <v>69</v>
      </c>
      <c r="Z53" s="19" t="s">
        <v>70</v>
      </c>
      <c r="AA53" s="19" t="s">
        <v>71</v>
      </c>
      <c r="AB53" s="19" t="s">
        <v>72</v>
      </c>
      <c r="AC53" s="19" t="s">
        <v>73</v>
      </c>
      <c r="AD53" s="19" t="s">
        <v>74</v>
      </c>
      <c r="AE53" s="19" t="s">
        <v>75</v>
      </c>
      <c r="AF53" s="19" t="s">
        <v>76</v>
      </c>
      <c r="AG53" s="19" t="s">
        <v>77</v>
      </c>
      <c r="AH53" s="19" t="s">
        <v>78</v>
      </c>
      <c r="AI53" s="19" t="s">
        <v>79</v>
      </c>
      <c r="AJ53" s="19" t="s">
        <v>80</v>
      </c>
      <c r="AK53" s="19" t="s">
        <v>81</v>
      </c>
      <c r="AL53" s="19" t="s">
        <v>82</v>
      </c>
      <c r="AM53" s="19" t="s">
        <v>83</v>
      </c>
      <c r="AN53" s="19" t="s">
        <v>84</v>
      </c>
      <c r="AO53" s="19" t="s">
        <v>85</v>
      </c>
      <c r="AP53" s="19" t="s">
        <v>86</v>
      </c>
    </row>
    <row r="54" spans="1:42" x14ac:dyDescent="0.3">
      <c r="A54" s="18" t="s">
        <v>143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7"/>
      <c r="AO54" s="36"/>
      <c r="AP54" s="36"/>
    </row>
    <row r="55" spans="1:42" x14ac:dyDescent="0.3">
      <c r="A55" s="17" t="s">
        <v>144</v>
      </c>
      <c r="B55" s="17" t="s">
        <v>145</v>
      </c>
      <c r="C55" s="33" t="s">
        <v>141</v>
      </c>
      <c r="D55" s="33" t="s">
        <v>141</v>
      </c>
      <c r="E55" s="33" t="s">
        <v>141</v>
      </c>
      <c r="F55" s="33" t="s">
        <v>141</v>
      </c>
      <c r="G55" s="33" t="s">
        <v>141</v>
      </c>
      <c r="H55" s="33">
        <v>476.76</v>
      </c>
      <c r="I55" s="33">
        <v>473.81</v>
      </c>
      <c r="J55" s="33">
        <v>471.75</v>
      </c>
      <c r="K55" s="33">
        <v>484.08</v>
      </c>
      <c r="L55" s="33">
        <v>494.93</v>
      </c>
      <c r="M55" s="33">
        <v>532.29999999999995</v>
      </c>
      <c r="N55" s="33">
        <v>566.22</v>
      </c>
      <c r="O55" s="33">
        <v>586.62</v>
      </c>
      <c r="P55" s="33">
        <v>592.89</v>
      </c>
      <c r="Q55" s="33">
        <v>646.78</v>
      </c>
      <c r="R55" s="33">
        <v>700.34</v>
      </c>
      <c r="S55" s="33">
        <v>663.8</v>
      </c>
      <c r="T55" s="33">
        <v>644.03</v>
      </c>
      <c r="U55" s="33">
        <v>691.93</v>
      </c>
      <c r="V55" s="33">
        <v>767.56</v>
      </c>
      <c r="W55" s="33">
        <v>826.81</v>
      </c>
      <c r="X55" s="33">
        <v>879.51</v>
      </c>
      <c r="Y55" s="33">
        <v>948.76</v>
      </c>
      <c r="Z55" s="33">
        <v>990.77</v>
      </c>
      <c r="AA55" s="33">
        <v>900.36</v>
      </c>
      <c r="AB55" s="33">
        <v>938.77</v>
      </c>
      <c r="AC55" s="33">
        <v>1016.47</v>
      </c>
      <c r="AD55" s="33">
        <v>1064.04</v>
      </c>
      <c r="AE55" s="33">
        <v>1096.57</v>
      </c>
      <c r="AF55" s="33">
        <v>1137.3699999999999</v>
      </c>
      <c r="AG55" s="33">
        <v>1110.0999999999999</v>
      </c>
      <c r="AH55" s="33">
        <v>1129.25</v>
      </c>
      <c r="AI55" s="33">
        <v>1210.43</v>
      </c>
      <c r="AJ55" s="33">
        <v>1314.37</v>
      </c>
      <c r="AK55" s="33">
        <v>1392.7</v>
      </c>
      <c r="AL55" s="33">
        <v>1342.79</v>
      </c>
      <c r="AM55" s="33">
        <v>1548.45</v>
      </c>
      <c r="AN55" s="35">
        <v>1615.198979</v>
      </c>
      <c r="AO55" s="33">
        <v>1707.2060670000001</v>
      </c>
      <c r="AP55" s="33">
        <v>1799.6696010000001</v>
      </c>
    </row>
    <row r="56" spans="1:42" x14ac:dyDescent="0.3">
      <c r="A56" s="16" t="s">
        <v>146</v>
      </c>
      <c r="B56" s="16" t="s">
        <v>147</v>
      </c>
      <c r="C56" s="15" t="s">
        <v>141</v>
      </c>
      <c r="D56" s="15" t="s">
        <v>141</v>
      </c>
      <c r="E56" s="15" t="s">
        <v>141</v>
      </c>
      <c r="F56" s="15" t="s">
        <v>141</v>
      </c>
      <c r="G56" s="15" t="s">
        <v>141</v>
      </c>
      <c r="H56" s="15">
        <v>31.11</v>
      </c>
      <c r="I56" s="15">
        <v>30.55</v>
      </c>
      <c r="J56" s="15">
        <v>31.77</v>
      </c>
      <c r="K56" s="15">
        <v>31.49</v>
      </c>
      <c r="L56" s="15">
        <v>32.54</v>
      </c>
      <c r="M56" s="15">
        <v>32.729999999999997</v>
      </c>
      <c r="N56" s="15">
        <v>32.89</v>
      </c>
      <c r="O56" s="15">
        <v>33.14</v>
      </c>
      <c r="P56" s="15">
        <v>34.22</v>
      </c>
      <c r="Q56" s="15">
        <v>33.909999999999997</v>
      </c>
      <c r="R56" s="15">
        <v>31.81</v>
      </c>
      <c r="S56" s="15">
        <v>32.24</v>
      </c>
      <c r="T56" s="15">
        <v>33.17</v>
      </c>
      <c r="U56" s="15">
        <v>33.31</v>
      </c>
      <c r="V56" s="15">
        <v>32.840000000000003</v>
      </c>
      <c r="W56" s="15">
        <v>31.43</v>
      </c>
      <c r="X56" s="15">
        <v>31.42</v>
      </c>
      <c r="Y56" s="15">
        <v>31.36</v>
      </c>
      <c r="Z56" s="15">
        <v>30.51</v>
      </c>
      <c r="AA56" s="15">
        <v>32.24</v>
      </c>
      <c r="AB56" s="15">
        <v>32.9</v>
      </c>
      <c r="AC56" s="15">
        <v>32.61</v>
      </c>
      <c r="AD56" s="15">
        <v>32.57</v>
      </c>
      <c r="AE56" s="15">
        <v>32.57</v>
      </c>
      <c r="AF56" s="15">
        <v>32.83</v>
      </c>
      <c r="AG56" s="15">
        <v>33.36</v>
      </c>
      <c r="AH56" s="15">
        <v>33.729999999999997</v>
      </c>
      <c r="AI56" s="15">
        <v>33.86</v>
      </c>
      <c r="AJ56" s="15">
        <v>34.04</v>
      </c>
      <c r="AK56" s="15">
        <v>33.479999999999997</v>
      </c>
      <c r="AL56" s="15">
        <v>33.33</v>
      </c>
      <c r="AM56" s="15">
        <v>35.29</v>
      </c>
      <c r="AN56" s="14">
        <v>35.059508000000001</v>
      </c>
      <c r="AO56" s="15">
        <v>45.654809</v>
      </c>
      <c r="AP56" s="15">
        <v>46.010271000000003</v>
      </c>
    </row>
    <row r="57" spans="1:42" x14ac:dyDescent="0.3">
      <c r="A57" s="17" t="s">
        <v>148</v>
      </c>
      <c r="B57" s="17" t="s">
        <v>149</v>
      </c>
      <c r="C57" s="33" t="s">
        <v>141</v>
      </c>
      <c r="D57" s="33" t="s">
        <v>141</v>
      </c>
      <c r="E57" s="33" t="s">
        <v>141</v>
      </c>
      <c r="F57" s="33" t="s">
        <v>141</v>
      </c>
      <c r="G57" s="33" t="s">
        <v>141</v>
      </c>
      <c r="H57" s="33">
        <v>48.03</v>
      </c>
      <c r="I57" s="33">
        <v>37.96</v>
      </c>
      <c r="J57" s="33">
        <v>38.43</v>
      </c>
      <c r="K57" s="33">
        <v>45.52</v>
      </c>
      <c r="L57" s="33">
        <v>54.62</v>
      </c>
      <c r="M57" s="33">
        <v>62.61</v>
      </c>
      <c r="N57" s="33">
        <v>68.64</v>
      </c>
      <c r="O57" s="33">
        <v>74.89</v>
      </c>
      <c r="P57" s="33">
        <v>72.98</v>
      </c>
      <c r="Q57" s="33">
        <v>84.77</v>
      </c>
      <c r="R57" s="33">
        <v>86.67</v>
      </c>
      <c r="S57" s="33">
        <v>68.42</v>
      </c>
      <c r="T57" s="33">
        <v>74.13</v>
      </c>
      <c r="U57" s="33">
        <v>86.16</v>
      </c>
      <c r="V57" s="33">
        <v>101.31</v>
      </c>
      <c r="W57" s="33">
        <v>110.77</v>
      </c>
      <c r="X57" s="33">
        <v>126.71</v>
      </c>
      <c r="Y57" s="33">
        <v>120.21</v>
      </c>
      <c r="Z57" s="33">
        <v>85.1</v>
      </c>
      <c r="AA57" s="33">
        <v>86.1</v>
      </c>
      <c r="AB57" s="33">
        <v>123.24</v>
      </c>
      <c r="AC57" s="33">
        <v>135.91999999999999</v>
      </c>
      <c r="AD57" s="33">
        <v>133.94</v>
      </c>
      <c r="AE57" s="33">
        <v>151.86000000000001</v>
      </c>
      <c r="AF57" s="33">
        <v>152.41999999999999</v>
      </c>
      <c r="AG57" s="33">
        <v>137.69</v>
      </c>
      <c r="AH57" s="33">
        <v>147.29</v>
      </c>
      <c r="AI57" s="33">
        <v>162.61000000000001</v>
      </c>
      <c r="AJ57" s="33">
        <v>176.13</v>
      </c>
      <c r="AK57" s="33">
        <v>191.77</v>
      </c>
      <c r="AL57" s="33">
        <v>131.44</v>
      </c>
      <c r="AM57" s="33">
        <v>251.86</v>
      </c>
      <c r="AN57" s="35">
        <v>258.109061</v>
      </c>
      <c r="AO57" s="33">
        <v>290.00352199999998</v>
      </c>
      <c r="AP57" s="33">
        <v>308.27279499999997</v>
      </c>
    </row>
    <row r="58" spans="1:42" x14ac:dyDescent="0.3">
      <c r="A58" s="16" t="s">
        <v>150</v>
      </c>
      <c r="B58" s="16" t="s">
        <v>151</v>
      </c>
      <c r="C58" s="15" t="s">
        <v>141</v>
      </c>
      <c r="D58" s="15" t="s">
        <v>141</v>
      </c>
      <c r="E58" s="15" t="s">
        <v>141</v>
      </c>
      <c r="F58" s="15" t="s">
        <v>141</v>
      </c>
      <c r="G58" s="15" t="s">
        <v>141</v>
      </c>
      <c r="H58" s="15">
        <v>9.9600000000000009</v>
      </c>
      <c r="I58" s="15">
        <v>7.93</v>
      </c>
      <c r="J58" s="15">
        <v>8.09</v>
      </c>
      <c r="K58" s="15">
        <v>9.41</v>
      </c>
      <c r="L58" s="15">
        <v>10.91</v>
      </c>
      <c r="M58" s="15">
        <v>11.62</v>
      </c>
      <c r="N58" s="15">
        <v>11.92</v>
      </c>
      <c r="O58" s="15">
        <v>12.48</v>
      </c>
      <c r="P58" s="15">
        <v>11.94</v>
      </c>
      <c r="Q58" s="15">
        <v>12.72</v>
      </c>
      <c r="R58" s="15">
        <v>12.21</v>
      </c>
      <c r="S58" s="15">
        <v>10.06</v>
      </c>
      <c r="T58" s="15">
        <v>11.37</v>
      </c>
      <c r="U58" s="15">
        <v>12.26</v>
      </c>
      <c r="V58" s="15">
        <v>13.05</v>
      </c>
      <c r="W58" s="15">
        <v>13.17</v>
      </c>
      <c r="X58" s="15">
        <v>13.78</v>
      </c>
      <c r="Y58" s="15">
        <v>11.98</v>
      </c>
      <c r="Z58" s="15">
        <v>8.4</v>
      </c>
      <c r="AA58" s="15">
        <v>9.81</v>
      </c>
      <c r="AB58" s="15">
        <v>13.06</v>
      </c>
      <c r="AC58" s="15">
        <v>13.15</v>
      </c>
      <c r="AD58" s="15">
        <v>12.44</v>
      </c>
      <c r="AE58" s="15">
        <v>13.71</v>
      </c>
      <c r="AF58" s="15">
        <v>13.28</v>
      </c>
      <c r="AG58" s="15">
        <v>12.29</v>
      </c>
      <c r="AH58" s="15">
        <v>12.94</v>
      </c>
      <c r="AI58" s="15">
        <v>13.31</v>
      </c>
      <c r="AJ58" s="15">
        <v>13.3</v>
      </c>
      <c r="AK58" s="15">
        <v>13.08</v>
      </c>
      <c r="AL58" s="15">
        <v>9.4700000000000006</v>
      </c>
      <c r="AM58" s="15">
        <v>16.14</v>
      </c>
      <c r="AN58" s="14">
        <v>15.831049</v>
      </c>
      <c r="AO58" s="15"/>
      <c r="AP58" s="15"/>
    </row>
    <row r="59" spans="1:42" x14ac:dyDescent="0.3">
      <c r="A59" s="17" t="s">
        <v>152</v>
      </c>
      <c r="B59" s="17" t="s">
        <v>153</v>
      </c>
      <c r="C59" s="33" t="s">
        <v>141</v>
      </c>
      <c r="D59" s="33" t="s">
        <v>141</v>
      </c>
      <c r="E59" s="33" t="s">
        <v>141</v>
      </c>
      <c r="F59" s="33" t="s">
        <v>141</v>
      </c>
      <c r="G59" s="33" t="s">
        <v>141</v>
      </c>
      <c r="H59" s="33">
        <v>78.930000000000007</v>
      </c>
      <c r="I59" s="33">
        <v>69.88</v>
      </c>
      <c r="J59" s="33">
        <v>70.23</v>
      </c>
      <c r="K59" s="33">
        <v>77.180000000000007</v>
      </c>
      <c r="L59" s="33">
        <v>87.7</v>
      </c>
      <c r="M59" s="33">
        <v>103.05</v>
      </c>
      <c r="N59" s="33">
        <v>112.57</v>
      </c>
      <c r="O59" s="33">
        <v>122.85</v>
      </c>
      <c r="P59" s="33">
        <v>126.5</v>
      </c>
      <c r="Q59" s="33">
        <v>137.6</v>
      </c>
      <c r="R59" s="33">
        <v>151.55000000000001</v>
      </c>
      <c r="S59" s="33">
        <v>133.1</v>
      </c>
      <c r="T59" s="33">
        <v>132.24</v>
      </c>
      <c r="U59" s="33">
        <v>139.56</v>
      </c>
      <c r="V59" s="33">
        <v>151.86000000000001</v>
      </c>
      <c r="W59" s="33">
        <v>170.73</v>
      </c>
      <c r="X59" s="33">
        <v>199.8</v>
      </c>
      <c r="Y59" s="33">
        <v>216.02</v>
      </c>
      <c r="Z59" s="33">
        <v>175</v>
      </c>
      <c r="AA59" s="33">
        <v>149.93</v>
      </c>
      <c r="AB59" s="33">
        <v>174.26</v>
      </c>
      <c r="AC59" s="33">
        <v>186.32</v>
      </c>
      <c r="AD59" s="33">
        <v>188.21</v>
      </c>
      <c r="AE59" s="33">
        <v>206.48</v>
      </c>
      <c r="AF59" s="33">
        <v>210.01</v>
      </c>
      <c r="AG59" s="33">
        <v>195.28</v>
      </c>
      <c r="AH59" s="33">
        <v>211.83</v>
      </c>
      <c r="AI59" s="33">
        <v>233.1</v>
      </c>
      <c r="AJ59" s="33">
        <v>249.76</v>
      </c>
      <c r="AK59" s="33">
        <v>285.91000000000003</v>
      </c>
      <c r="AL59" s="33">
        <v>222.74</v>
      </c>
      <c r="AM59" s="33">
        <v>326.77</v>
      </c>
      <c r="AN59" s="35">
        <v>338.29675300000002</v>
      </c>
      <c r="AO59" s="33">
        <v>375.32100400000002</v>
      </c>
      <c r="AP59" s="33">
        <v>399.49804899999998</v>
      </c>
    </row>
    <row r="60" spans="1:42" x14ac:dyDescent="0.3">
      <c r="A60" s="16" t="s">
        <v>150</v>
      </c>
      <c r="B60" s="16" t="s">
        <v>154</v>
      </c>
      <c r="C60" s="15" t="s">
        <v>141</v>
      </c>
      <c r="D60" s="15" t="s">
        <v>141</v>
      </c>
      <c r="E60" s="15" t="s">
        <v>141</v>
      </c>
      <c r="F60" s="15" t="s">
        <v>141</v>
      </c>
      <c r="G60" s="15" t="s">
        <v>141</v>
      </c>
      <c r="H60" s="15">
        <v>16.559999999999999</v>
      </c>
      <c r="I60" s="15">
        <v>14.75</v>
      </c>
      <c r="J60" s="15">
        <v>14.89</v>
      </c>
      <c r="K60" s="15">
        <v>15.94</v>
      </c>
      <c r="L60" s="15">
        <v>17.72</v>
      </c>
      <c r="M60" s="15">
        <v>19.36</v>
      </c>
      <c r="N60" s="15">
        <v>19.88</v>
      </c>
      <c r="O60" s="15">
        <v>20.94</v>
      </c>
      <c r="P60" s="15">
        <v>21.34</v>
      </c>
      <c r="Q60" s="15">
        <v>21.28</v>
      </c>
      <c r="R60" s="15">
        <v>21.64</v>
      </c>
      <c r="S60" s="15">
        <v>20.05</v>
      </c>
      <c r="T60" s="15">
        <v>20.53</v>
      </c>
      <c r="U60" s="15">
        <v>20.170000000000002</v>
      </c>
      <c r="V60" s="15">
        <v>19.78</v>
      </c>
      <c r="W60" s="15">
        <v>20.65</v>
      </c>
      <c r="X60" s="15">
        <v>22.72</v>
      </c>
      <c r="Y60" s="15">
        <v>22.77</v>
      </c>
      <c r="Z60" s="15">
        <v>17.66</v>
      </c>
      <c r="AA60" s="15">
        <v>16.649999999999999</v>
      </c>
      <c r="AB60" s="15">
        <v>18.559999999999999</v>
      </c>
      <c r="AC60" s="15">
        <v>18.329999999999998</v>
      </c>
      <c r="AD60" s="15">
        <v>17.690000000000001</v>
      </c>
      <c r="AE60" s="15">
        <v>18.829999999999998</v>
      </c>
      <c r="AF60" s="15">
        <v>18.46</v>
      </c>
      <c r="AG60" s="15">
        <v>17.59</v>
      </c>
      <c r="AH60" s="15">
        <v>18.760000000000002</v>
      </c>
      <c r="AI60" s="15">
        <v>19.260000000000002</v>
      </c>
      <c r="AJ60" s="15">
        <v>19</v>
      </c>
      <c r="AK60" s="15">
        <v>20.53</v>
      </c>
      <c r="AL60" s="15">
        <v>16.59</v>
      </c>
      <c r="AM60" s="15">
        <v>21.1</v>
      </c>
      <c r="AN60" s="14">
        <v>20.944586999999999</v>
      </c>
      <c r="AO60" s="15"/>
      <c r="AP60" s="15"/>
    </row>
    <row r="61" spans="1:42" x14ac:dyDescent="0.3">
      <c r="A61" s="17" t="s">
        <v>155</v>
      </c>
      <c r="B61" s="17" t="s">
        <v>156</v>
      </c>
      <c r="C61" s="33" t="s">
        <v>141</v>
      </c>
      <c r="D61" s="33" t="s">
        <v>141</v>
      </c>
      <c r="E61" s="33" t="s">
        <v>141</v>
      </c>
      <c r="F61" s="33" t="s">
        <v>141</v>
      </c>
      <c r="G61" s="33" t="s">
        <v>141</v>
      </c>
      <c r="H61" s="33">
        <v>15.61</v>
      </c>
      <c r="I61" s="33">
        <v>16.16</v>
      </c>
      <c r="J61" s="33">
        <v>15.92</v>
      </c>
      <c r="K61" s="33">
        <v>14.54</v>
      </c>
      <c r="L61" s="33">
        <v>14.5</v>
      </c>
      <c r="M61" s="33">
        <v>15.54</v>
      </c>
      <c r="N61" s="33">
        <v>17.2</v>
      </c>
      <c r="O61" s="33">
        <v>20.22</v>
      </c>
      <c r="P61" s="33">
        <v>20.77</v>
      </c>
      <c r="Q61" s="33">
        <v>20.67</v>
      </c>
      <c r="R61" s="33">
        <v>24.15</v>
      </c>
      <c r="S61" s="33">
        <v>25.32</v>
      </c>
      <c r="T61" s="33">
        <v>24.64</v>
      </c>
      <c r="U61" s="33">
        <v>25.83</v>
      </c>
      <c r="V61" s="33">
        <v>26.65</v>
      </c>
      <c r="W61" s="33">
        <v>28.48</v>
      </c>
      <c r="X61" s="33">
        <v>31.11</v>
      </c>
      <c r="Y61" s="33">
        <v>31.91</v>
      </c>
      <c r="Z61" s="33">
        <v>32.53</v>
      </c>
      <c r="AA61" s="33">
        <v>22.16</v>
      </c>
      <c r="AB61" s="33">
        <v>24.02</v>
      </c>
      <c r="AC61" s="33">
        <v>25.34</v>
      </c>
      <c r="AD61" s="33">
        <v>27.32</v>
      </c>
      <c r="AE61" s="33">
        <v>29.76</v>
      </c>
      <c r="AF61" s="33">
        <v>31.33</v>
      </c>
      <c r="AG61" s="33">
        <v>33.4</v>
      </c>
      <c r="AH61" s="33">
        <v>35.78</v>
      </c>
      <c r="AI61" s="33">
        <v>39.69</v>
      </c>
      <c r="AJ61" s="33">
        <v>43.6</v>
      </c>
      <c r="AK61" s="33">
        <v>50.01</v>
      </c>
      <c r="AL61" s="33">
        <v>52.66</v>
      </c>
      <c r="AM61" s="33">
        <v>57.77</v>
      </c>
      <c r="AN61" s="35">
        <v>60.566223000000001</v>
      </c>
      <c r="AO61" s="33"/>
      <c r="AP61" s="33"/>
    </row>
    <row r="62" spans="1:42" x14ac:dyDescent="0.3">
      <c r="A62" s="17" t="s">
        <v>157</v>
      </c>
      <c r="B62" s="17" t="s">
        <v>158</v>
      </c>
      <c r="C62" s="33">
        <v>15.69</v>
      </c>
      <c r="D62" s="33">
        <v>14.83</v>
      </c>
      <c r="E62" s="33">
        <v>15.8</v>
      </c>
      <c r="F62" s="33">
        <v>22.78</v>
      </c>
      <c r="G62" s="33">
        <v>24.02</v>
      </c>
      <c r="H62" s="33">
        <v>21.61</v>
      </c>
      <c r="I62" s="33">
        <v>15.62</v>
      </c>
      <c r="J62" s="33">
        <v>17.850000000000001</v>
      </c>
      <c r="K62" s="33">
        <v>21.14</v>
      </c>
      <c r="L62" s="33">
        <v>29.93</v>
      </c>
      <c r="M62" s="33">
        <v>34.6</v>
      </c>
      <c r="N62" s="33">
        <v>39</v>
      </c>
      <c r="O62" s="33">
        <v>43.64</v>
      </c>
      <c r="P62" s="33">
        <v>43.65</v>
      </c>
      <c r="Q62" s="33">
        <v>50.08</v>
      </c>
      <c r="R62" s="33">
        <v>54.99</v>
      </c>
      <c r="S62" s="33">
        <v>42.26</v>
      </c>
      <c r="T62" s="33">
        <v>45.83</v>
      </c>
      <c r="U62" s="33">
        <v>54.12</v>
      </c>
      <c r="V62" s="33">
        <v>65.16</v>
      </c>
      <c r="W62" s="33">
        <v>73.650000000000006</v>
      </c>
      <c r="X62" s="33">
        <v>85.5</v>
      </c>
      <c r="Y62" s="33">
        <v>80.5</v>
      </c>
      <c r="Z62" s="33">
        <v>53.8</v>
      </c>
      <c r="AA62" s="33">
        <v>57.58</v>
      </c>
      <c r="AB62" s="33">
        <v>81.86</v>
      </c>
      <c r="AC62" s="33">
        <v>93.37</v>
      </c>
      <c r="AD62" s="33">
        <v>98.92</v>
      </c>
      <c r="AE62" s="33">
        <v>106.4</v>
      </c>
      <c r="AF62" s="33">
        <v>112.16</v>
      </c>
      <c r="AG62" s="33">
        <v>108.68</v>
      </c>
      <c r="AH62" s="33">
        <v>110.7</v>
      </c>
      <c r="AI62" s="33">
        <v>124.27</v>
      </c>
      <c r="AJ62" s="33">
        <v>150.66</v>
      </c>
      <c r="AK62" s="33">
        <v>155.07</v>
      </c>
      <c r="AL62" s="33">
        <v>124.01</v>
      </c>
      <c r="AM62" s="33">
        <v>193.85</v>
      </c>
      <c r="AN62" s="35">
        <v>199.83565300000001</v>
      </c>
      <c r="AO62" s="33">
        <v>227.381799</v>
      </c>
      <c r="AP62" s="33">
        <v>248.67241300000001</v>
      </c>
    </row>
    <row r="63" spans="1:42" x14ac:dyDescent="0.3">
      <c r="A63" s="17" t="s">
        <v>159</v>
      </c>
      <c r="B63" s="17" t="s">
        <v>160</v>
      </c>
      <c r="C63" s="33" t="s">
        <v>141</v>
      </c>
      <c r="D63" s="33" t="s">
        <v>141</v>
      </c>
      <c r="E63" s="33" t="s">
        <v>141</v>
      </c>
      <c r="F63" s="33" t="s">
        <v>141</v>
      </c>
      <c r="G63" s="33" t="s">
        <v>141</v>
      </c>
      <c r="H63" s="33">
        <v>21.8</v>
      </c>
      <c r="I63" s="33">
        <v>15.64</v>
      </c>
      <c r="J63" s="33">
        <v>17.649999999999999</v>
      </c>
      <c r="K63" s="33">
        <v>21.15</v>
      </c>
      <c r="L63" s="33">
        <v>29.9</v>
      </c>
      <c r="M63" s="33">
        <v>34.590000000000003</v>
      </c>
      <c r="N63" s="33">
        <v>38.19</v>
      </c>
      <c r="O63" s="33">
        <v>40.11</v>
      </c>
      <c r="P63" s="33">
        <v>39.44</v>
      </c>
      <c r="Q63" s="33">
        <v>48.42</v>
      </c>
      <c r="R63" s="33">
        <v>49.04</v>
      </c>
      <c r="S63" s="33">
        <v>18.940000000000001</v>
      </c>
      <c r="T63" s="33">
        <v>27.26</v>
      </c>
      <c r="U63" s="33">
        <v>48.77</v>
      </c>
      <c r="V63" s="33">
        <v>56.51</v>
      </c>
      <c r="W63" s="33">
        <v>69.09</v>
      </c>
      <c r="X63" s="33">
        <v>81.540000000000006</v>
      </c>
      <c r="Y63" s="33">
        <v>67.41</v>
      </c>
      <c r="Z63" s="33">
        <v>19.02</v>
      </c>
      <c r="AA63" s="33">
        <v>50.63</v>
      </c>
      <c r="AB63" s="33">
        <v>77.33</v>
      </c>
      <c r="AC63" s="33">
        <v>87.52</v>
      </c>
      <c r="AD63" s="33">
        <v>85.89</v>
      </c>
      <c r="AE63" s="33">
        <v>101.3</v>
      </c>
      <c r="AF63" s="33">
        <v>102.16</v>
      </c>
      <c r="AG63" s="33">
        <v>89.38</v>
      </c>
      <c r="AH63" s="33">
        <v>96.37</v>
      </c>
      <c r="AI63" s="33">
        <v>111.04</v>
      </c>
      <c r="AJ63" s="33">
        <v>132.13</v>
      </c>
      <c r="AK63" s="33">
        <v>138.08000000000001</v>
      </c>
      <c r="AL63" s="33">
        <v>95.07</v>
      </c>
      <c r="AM63" s="33">
        <v>197.68</v>
      </c>
      <c r="AN63" s="35">
        <v>199.723974</v>
      </c>
      <c r="AO63" s="33"/>
      <c r="AP63" s="33"/>
    </row>
    <row r="64" spans="1:42" x14ac:dyDescent="0.3">
      <c r="A64" s="17" t="s">
        <v>161</v>
      </c>
      <c r="B64" s="17" t="s">
        <v>162</v>
      </c>
      <c r="C64" s="33" t="s">
        <v>141</v>
      </c>
      <c r="D64" s="33" t="s">
        <v>141</v>
      </c>
      <c r="E64" s="33" t="s">
        <v>141</v>
      </c>
      <c r="F64" s="33" t="s">
        <v>141</v>
      </c>
      <c r="G64" s="33" t="s">
        <v>141</v>
      </c>
      <c r="H64" s="33">
        <v>21.65</v>
      </c>
      <c r="I64" s="33">
        <v>15.37</v>
      </c>
      <c r="J64" s="33">
        <v>17.489999999999998</v>
      </c>
      <c r="K64" s="33">
        <v>21.04</v>
      </c>
      <c r="L64" s="33">
        <v>29.88</v>
      </c>
      <c r="M64" s="33">
        <v>34.57</v>
      </c>
      <c r="N64" s="33">
        <v>38.880000000000003</v>
      </c>
      <c r="O64" s="33">
        <v>43.76</v>
      </c>
      <c r="P64" s="33">
        <v>44.08</v>
      </c>
      <c r="Q64" s="33">
        <v>49.91</v>
      </c>
      <c r="R64" s="33">
        <v>54.78</v>
      </c>
      <c r="S64" s="33">
        <v>41.99</v>
      </c>
      <c r="T64" s="33">
        <v>45.83</v>
      </c>
      <c r="U64" s="33">
        <v>54.12</v>
      </c>
      <c r="V64" s="33">
        <v>65.16</v>
      </c>
      <c r="W64" s="33">
        <v>73.650000000000006</v>
      </c>
      <c r="X64" s="33">
        <v>85.5</v>
      </c>
      <c r="Y64" s="33">
        <v>80.5</v>
      </c>
      <c r="Z64" s="33">
        <v>53.8</v>
      </c>
      <c r="AA64" s="33">
        <v>57.58</v>
      </c>
      <c r="AB64" s="33">
        <v>81.86</v>
      </c>
      <c r="AC64" s="33">
        <v>93.37</v>
      </c>
      <c r="AD64" s="33">
        <v>98.92</v>
      </c>
      <c r="AE64" s="33">
        <v>106.4</v>
      </c>
      <c r="AF64" s="33">
        <v>112.16</v>
      </c>
      <c r="AG64" s="33">
        <v>108.68</v>
      </c>
      <c r="AH64" s="33">
        <v>110.7</v>
      </c>
      <c r="AI64" s="33">
        <v>124.27</v>
      </c>
      <c r="AJ64" s="33">
        <v>150.66</v>
      </c>
      <c r="AK64" s="33">
        <v>155.1</v>
      </c>
      <c r="AL64" s="33">
        <v>124.03</v>
      </c>
      <c r="AM64" s="33">
        <v>193.87</v>
      </c>
      <c r="AN64" s="35">
        <v>199.84579600000001</v>
      </c>
      <c r="AO64" s="33"/>
      <c r="AP64" s="33"/>
    </row>
    <row r="65" spans="1:42" x14ac:dyDescent="0.3">
      <c r="A65" s="17" t="s">
        <v>163</v>
      </c>
      <c r="B65" s="17" t="s">
        <v>164</v>
      </c>
      <c r="C65" s="33" t="s">
        <v>141</v>
      </c>
      <c r="D65" s="33" t="s">
        <v>141</v>
      </c>
      <c r="E65" s="33" t="s">
        <v>141</v>
      </c>
      <c r="F65" s="33" t="s">
        <v>141</v>
      </c>
      <c r="G65" s="33" t="s">
        <v>141</v>
      </c>
      <c r="H65" s="33">
        <v>24.56</v>
      </c>
      <c r="I65" s="33">
        <v>21.93</v>
      </c>
      <c r="J65" s="33">
        <v>23.8</v>
      </c>
      <c r="K65" s="33">
        <v>25.84</v>
      </c>
      <c r="L65" s="33">
        <v>31.48</v>
      </c>
      <c r="M65" s="33">
        <v>36.43</v>
      </c>
      <c r="N65" s="33">
        <v>40.75</v>
      </c>
      <c r="O65" s="33">
        <v>44.62</v>
      </c>
      <c r="P65" s="33">
        <v>45.9</v>
      </c>
      <c r="Q65" s="33">
        <v>51.92</v>
      </c>
      <c r="R65" s="33">
        <v>56.35</v>
      </c>
      <c r="S65" s="33">
        <v>49.31</v>
      </c>
      <c r="T65" s="33">
        <v>48.99</v>
      </c>
      <c r="U65" s="33">
        <v>57.02</v>
      </c>
      <c r="V65" s="33">
        <v>66.959999999999994</v>
      </c>
      <c r="W65" s="33">
        <v>75.72</v>
      </c>
      <c r="X65" s="33">
        <v>86.4</v>
      </c>
      <c r="Y65" s="33">
        <v>88.59</v>
      </c>
      <c r="Z65" s="33">
        <v>82.04</v>
      </c>
      <c r="AA65" s="33">
        <v>68.45</v>
      </c>
      <c r="AB65" s="33">
        <v>85.16</v>
      </c>
      <c r="AC65" s="33">
        <v>94.87</v>
      </c>
      <c r="AD65" s="33">
        <v>100.72</v>
      </c>
      <c r="AE65" s="33">
        <v>107.3</v>
      </c>
      <c r="AF65" s="33">
        <v>113.54</v>
      </c>
      <c r="AG65" s="33">
        <v>111.83</v>
      </c>
      <c r="AH65" s="33">
        <v>115.04</v>
      </c>
      <c r="AI65" s="33">
        <v>125.92</v>
      </c>
      <c r="AJ65" s="33">
        <v>151.49</v>
      </c>
      <c r="AK65" s="33">
        <v>156.08000000000001</v>
      </c>
      <c r="AL65" s="33">
        <v>137.97999999999999</v>
      </c>
      <c r="AM65" s="33">
        <v>200.34</v>
      </c>
      <c r="AN65" s="35">
        <v>206.216801</v>
      </c>
      <c r="AO65" s="33">
        <v>228.53308999999999</v>
      </c>
      <c r="AP65" s="33">
        <v>248.67241300000001</v>
      </c>
    </row>
    <row r="66" spans="1:42" x14ac:dyDescent="0.3">
      <c r="A66" s="28" t="s">
        <v>112</v>
      </c>
      <c r="B66" s="28"/>
      <c r="C66" s="28" t="s">
        <v>3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</row>
    <row r="68" spans="1:42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1:42" ht="21" x14ac:dyDescent="0.3">
      <c r="A69" s="29" t="s">
        <v>165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</row>
    <row r="70" spans="1:42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</row>
    <row r="71" spans="1:42" x14ac:dyDescent="0.3">
      <c r="A71" s="21"/>
      <c r="B71" s="21"/>
      <c r="C71" s="20" t="s">
        <v>166</v>
      </c>
      <c r="D71" s="20" t="s">
        <v>6</v>
      </c>
      <c r="E71" s="20" t="s">
        <v>7</v>
      </c>
      <c r="F71" s="20" t="s">
        <v>8</v>
      </c>
      <c r="G71" s="20" t="s">
        <v>9</v>
      </c>
      <c r="H71" s="20" t="s">
        <v>10</v>
      </c>
      <c r="I71" s="20" t="s">
        <v>11</v>
      </c>
      <c r="J71" s="20" t="s">
        <v>12</v>
      </c>
      <c r="K71" s="20" t="s">
        <v>13</v>
      </c>
      <c r="L71" s="20" t="s">
        <v>14</v>
      </c>
      <c r="M71" s="20" t="s">
        <v>15</v>
      </c>
      <c r="N71" s="20" t="s">
        <v>16</v>
      </c>
      <c r="O71" s="20" t="s">
        <v>17</v>
      </c>
      <c r="P71" s="20" t="s">
        <v>18</v>
      </c>
      <c r="Q71" s="20" t="s">
        <v>19</v>
      </c>
      <c r="R71" s="20" t="s">
        <v>20</v>
      </c>
      <c r="S71" s="20" t="s">
        <v>21</v>
      </c>
      <c r="T71" s="20" t="s">
        <v>22</v>
      </c>
      <c r="U71" s="20" t="s">
        <v>23</v>
      </c>
      <c r="V71" s="20" t="s">
        <v>24</v>
      </c>
      <c r="W71" s="20" t="s">
        <v>25</v>
      </c>
      <c r="X71" s="20" t="s">
        <v>26</v>
      </c>
      <c r="Y71" s="20" t="s">
        <v>27</v>
      </c>
      <c r="Z71" s="20" t="s">
        <v>28</v>
      </c>
      <c r="AA71" s="20" t="s">
        <v>29</v>
      </c>
      <c r="AB71" s="20" t="s">
        <v>30</v>
      </c>
      <c r="AC71" s="20" t="s">
        <v>31</v>
      </c>
      <c r="AD71" s="20" t="s">
        <v>32</v>
      </c>
      <c r="AE71" s="20" t="s">
        <v>33</v>
      </c>
      <c r="AF71" s="20" t="s">
        <v>34</v>
      </c>
      <c r="AG71" s="20" t="s">
        <v>35</v>
      </c>
      <c r="AH71" s="20" t="s">
        <v>36</v>
      </c>
      <c r="AI71" s="20" t="s">
        <v>37</v>
      </c>
      <c r="AJ71" s="20" t="s">
        <v>38</v>
      </c>
      <c r="AK71" s="20" t="s">
        <v>39</v>
      </c>
      <c r="AL71" s="20" t="s">
        <v>40</v>
      </c>
      <c r="AM71" s="20" t="s">
        <v>41</v>
      </c>
      <c r="AN71" s="20" t="s">
        <v>42</v>
      </c>
      <c r="AO71" s="20" t="s">
        <v>44</v>
      </c>
      <c r="AP71" s="20" t="s">
        <v>45</v>
      </c>
    </row>
    <row r="72" spans="1:42" x14ac:dyDescent="0.3">
      <c r="A72" s="30" t="s">
        <v>46</v>
      </c>
      <c r="B72" s="30"/>
      <c r="C72" s="19" t="s">
        <v>167</v>
      </c>
      <c r="D72" s="19" t="s">
        <v>47</v>
      </c>
      <c r="E72" s="19" t="s">
        <v>48</v>
      </c>
      <c r="F72" s="19" t="s">
        <v>49</v>
      </c>
      <c r="G72" s="19" t="s">
        <v>50</v>
      </c>
      <c r="H72" s="19" t="s">
        <v>51</v>
      </c>
      <c r="I72" s="19" t="s">
        <v>52</v>
      </c>
      <c r="J72" s="19" t="s">
        <v>53</v>
      </c>
      <c r="K72" s="19" t="s">
        <v>54</v>
      </c>
      <c r="L72" s="19" t="s">
        <v>55</v>
      </c>
      <c r="M72" s="19" t="s">
        <v>56</v>
      </c>
      <c r="N72" s="19" t="s">
        <v>57</v>
      </c>
      <c r="O72" s="19" t="s">
        <v>58</v>
      </c>
      <c r="P72" s="19" t="s">
        <v>59</v>
      </c>
      <c r="Q72" s="19" t="s">
        <v>60</v>
      </c>
      <c r="R72" s="19" t="s">
        <v>61</v>
      </c>
      <c r="S72" s="19" t="s">
        <v>62</v>
      </c>
      <c r="T72" s="19" t="s">
        <v>63</v>
      </c>
      <c r="U72" s="19" t="s">
        <v>64</v>
      </c>
      <c r="V72" s="19" t="s">
        <v>65</v>
      </c>
      <c r="W72" s="19" t="s">
        <v>66</v>
      </c>
      <c r="X72" s="19" t="s">
        <v>67</v>
      </c>
      <c r="Y72" s="19" t="s">
        <v>68</v>
      </c>
      <c r="Z72" s="19" t="s">
        <v>69</v>
      </c>
      <c r="AA72" s="19" t="s">
        <v>70</v>
      </c>
      <c r="AB72" s="19" t="s">
        <v>71</v>
      </c>
      <c r="AC72" s="19" t="s">
        <v>72</v>
      </c>
      <c r="AD72" s="19" t="s">
        <v>73</v>
      </c>
      <c r="AE72" s="19" t="s">
        <v>74</v>
      </c>
      <c r="AF72" s="19" t="s">
        <v>75</v>
      </c>
      <c r="AG72" s="19" t="s">
        <v>76</v>
      </c>
      <c r="AH72" s="19" t="s">
        <v>77</v>
      </c>
      <c r="AI72" s="19" t="s">
        <v>78</v>
      </c>
      <c r="AJ72" s="19" t="s">
        <v>79</v>
      </c>
      <c r="AK72" s="19" t="s">
        <v>80</v>
      </c>
      <c r="AL72" s="19" t="s">
        <v>81</v>
      </c>
      <c r="AM72" s="19" t="s">
        <v>82</v>
      </c>
      <c r="AN72" s="19" t="s">
        <v>83</v>
      </c>
      <c r="AO72" s="19" t="s">
        <v>85</v>
      </c>
      <c r="AP72" s="19" t="s">
        <v>86</v>
      </c>
    </row>
    <row r="73" spans="1:42" x14ac:dyDescent="0.3">
      <c r="A73" s="17" t="s">
        <v>168</v>
      </c>
      <c r="B73" s="17" t="s">
        <v>169</v>
      </c>
      <c r="C73" s="33">
        <v>9.93</v>
      </c>
      <c r="D73" s="33">
        <v>13.47</v>
      </c>
      <c r="E73" s="33">
        <v>16.329699999999999</v>
      </c>
      <c r="F73" s="33">
        <v>15.64</v>
      </c>
      <c r="G73" s="33">
        <v>12.19</v>
      </c>
      <c r="H73" s="33">
        <v>14.71</v>
      </c>
      <c r="I73" s="33">
        <v>15.279400000000001</v>
      </c>
      <c r="J73" s="33">
        <v>26.6938</v>
      </c>
      <c r="K73" s="33">
        <v>24.412600000000001</v>
      </c>
      <c r="L73" s="33">
        <v>22.064800000000002</v>
      </c>
      <c r="M73" s="33">
        <v>15.3461</v>
      </c>
      <c r="N73" s="33">
        <v>17.802800000000001</v>
      </c>
      <c r="O73" s="33">
        <v>18.995100000000001</v>
      </c>
      <c r="P73" s="33">
        <v>22.2347</v>
      </c>
      <c r="Q73" s="33">
        <v>28.160900000000002</v>
      </c>
      <c r="R73" s="33">
        <v>29.34</v>
      </c>
      <c r="S73" s="33">
        <v>24.008800000000001</v>
      </c>
      <c r="T73" s="33">
        <v>27.165199999999999</v>
      </c>
      <c r="U73" s="33">
        <v>19.198399999999999</v>
      </c>
      <c r="V73" s="33">
        <v>20.543700000000001</v>
      </c>
      <c r="W73" s="33">
        <v>18.598400000000002</v>
      </c>
      <c r="X73" s="33">
        <v>16.950099999999999</v>
      </c>
      <c r="Y73" s="33">
        <v>16.588899999999999</v>
      </c>
      <c r="Z73" s="33">
        <v>18.2407</v>
      </c>
      <c r="AA73" s="33">
        <v>16.789400000000001</v>
      </c>
      <c r="AB73" s="33">
        <v>19.365600000000001</v>
      </c>
      <c r="AC73" s="33">
        <v>15.3635</v>
      </c>
      <c r="AD73" s="33">
        <v>13.4696</v>
      </c>
      <c r="AE73" s="33">
        <v>14.418100000000001</v>
      </c>
      <c r="AF73" s="33">
        <v>17.372299999999999</v>
      </c>
      <c r="AG73" s="33">
        <v>18.357500000000002</v>
      </c>
      <c r="AH73" s="33">
        <v>18.8066</v>
      </c>
      <c r="AI73" s="33">
        <v>20.223600000000001</v>
      </c>
      <c r="AJ73" s="33">
        <v>21.513999999999999</v>
      </c>
      <c r="AK73" s="33">
        <v>16.6386</v>
      </c>
      <c r="AL73" s="33">
        <v>20.834499999999998</v>
      </c>
      <c r="AM73" s="33">
        <v>30.287700000000001</v>
      </c>
      <c r="AN73" s="33">
        <v>24.586400000000001</v>
      </c>
      <c r="AO73" s="33">
        <v>17.1577497282445</v>
      </c>
      <c r="AP73" s="33">
        <v>15.6887527367179</v>
      </c>
    </row>
    <row r="74" spans="1:42" x14ac:dyDescent="0.3">
      <c r="A74" s="17" t="s">
        <v>170</v>
      </c>
      <c r="B74" s="17" t="s">
        <v>171</v>
      </c>
      <c r="C74" s="33" t="s">
        <v>141</v>
      </c>
      <c r="D74" s="33" t="s">
        <v>141</v>
      </c>
      <c r="E74" s="33" t="s">
        <v>141</v>
      </c>
      <c r="F74" s="33" t="s">
        <v>141</v>
      </c>
      <c r="G74" s="33" t="s">
        <v>141</v>
      </c>
      <c r="H74" s="33" t="s">
        <v>141</v>
      </c>
      <c r="I74" s="33">
        <v>15.1494</v>
      </c>
      <c r="J74" s="33">
        <v>26.674499999999998</v>
      </c>
      <c r="K74" s="33">
        <v>24.690799999999999</v>
      </c>
      <c r="L74" s="33">
        <v>22.05</v>
      </c>
      <c r="M74" s="33">
        <v>15.358700000000001</v>
      </c>
      <c r="N74" s="33">
        <v>17.805299999999999</v>
      </c>
      <c r="O74" s="33">
        <v>19.394600000000001</v>
      </c>
      <c r="P74" s="33">
        <v>24.192599999999999</v>
      </c>
      <c r="Q74" s="33">
        <v>31.1662</v>
      </c>
      <c r="R74" s="33">
        <v>30.342700000000001</v>
      </c>
      <c r="S74" s="33">
        <v>26.920200000000001</v>
      </c>
      <c r="T74" s="33">
        <v>60.629100000000001</v>
      </c>
      <c r="U74" s="33">
        <v>32.274000000000001</v>
      </c>
      <c r="V74" s="33">
        <v>22.799600000000002</v>
      </c>
      <c r="W74" s="33">
        <v>21.4453</v>
      </c>
      <c r="X74" s="33">
        <v>18.068200000000001</v>
      </c>
      <c r="Y74" s="33">
        <v>17.393000000000001</v>
      </c>
      <c r="Z74" s="33">
        <v>21.782499999999999</v>
      </c>
      <c r="AA74" s="33">
        <v>47.491999999999997</v>
      </c>
      <c r="AB74" s="33">
        <v>22.023599999999998</v>
      </c>
      <c r="AC74" s="33">
        <v>16.263000000000002</v>
      </c>
      <c r="AD74" s="33">
        <v>14.369400000000001</v>
      </c>
      <c r="AE74" s="33">
        <v>16.604800000000001</v>
      </c>
      <c r="AF74" s="33">
        <v>18.246400000000001</v>
      </c>
      <c r="AG74" s="33">
        <v>20.153400000000001</v>
      </c>
      <c r="AH74" s="33">
        <v>22.8674</v>
      </c>
      <c r="AI74" s="33">
        <v>23.232500000000002</v>
      </c>
      <c r="AJ74" s="33">
        <v>24.0776</v>
      </c>
      <c r="AK74" s="33">
        <v>18.972100000000001</v>
      </c>
      <c r="AL74" s="33">
        <v>23.397200000000002</v>
      </c>
      <c r="AM74" s="33">
        <v>39.509700000000002</v>
      </c>
      <c r="AN74" s="33">
        <v>24.110299999999999</v>
      </c>
      <c r="AO74" s="33"/>
      <c r="AP74" s="33"/>
    </row>
    <row r="75" spans="1:42" x14ac:dyDescent="0.3">
      <c r="A75" s="17" t="s">
        <v>172</v>
      </c>
      <c r="B75" s="17" t="s">
        <v>173</v>
      </c>
      <c r="C75" s="33" t="s">
        <v>141</v>
      </c>
      <c r="D75" s="33" t="s">
        <v>141</v>
      </c>
      <c r="E75" s="33" t="s">
        <v>141</v>
      </c>
      <c r="F75" s="33" t="s">
        <v>141</v>
      </c>
      <c r="G75" s="33" t="s">
        <v>141</v>
      </c>
      <c r="H75" s="33" t="s">
        <v>141</v>
      </c>
      <c r="I75" s="33">
        <v>15.249700000000001</v>
      </c>
      <c r="J75" s="33">
        <v>27.142900000000001</v>
      </c>
      <c r="K75" s="33">
        <v>24.909700000000001</v>
      </c>
      <c r="L75" s="33">
        <v>22.1661</v>
      </c>
      <c r="M75" s="33">
        <v>15.370699999999999</v>
      </c>
      <c r="N75" s="33">
        <v>17.8169</v>
      </c>
      <c r="O75" s="33">
        <v>19.049900000000001</v>
      </c>
      <c r="P75" s="33">
        <v>22.175999999999998</v>
      </c>
      <c r="Q75" s="33">
        <v>27.887499999999999</v>
      </c>
      <c r="R75" s="33">
        <v>29.435700000000001</v>
      </c>
      <c r="S75" s="33">
        <v>24.099900000000002</v>
      </c>
      <c r="T75" s="33">
        <v>27.338999999999999</v>
      </c>
      <c r="U75" s="33">
        <v>19.198399999999999</v>
      </c>
      <c r="V75" s="33">
        <v>20.543700000000001</v>
      </c>
      <c r="W75" s="33">
        <v>18.598400000000002</v>
      </c>
      <c r="X75" s="33">
        <v>16.950099999999999</v>
      </c>
      <c r="Y75" s="33">
        <v>16.588899999999999</v>
      </c>
      <c r="Z75" s="33">
        <v>18.2407</v>
      </c>
      <c r="AA75" s="33">
        <v>16.789400000000001</v>
      </c>
      <c r="AB75" s="33">
        <v>19.365600000000001</v>
      </c>
      <c r="AC75" s="33">
        <v>15.3635</v>
      </c>
      <c r="AD75" s="33">
        <v>13.4696</v>
      </c>
      <c r="AE75" s="33">
        <v>14.418100000000001</v>
      </c>
      <c r="AF75" s="33">
        <v>17.372299999999999</v>
      </c>
      <c r="AG75" s="33">
        <v>18.357500000000002</v>
      </c>
      <c r="AH75" s="33">
        <v>18.8066</v>
      </c>
      <c r="AI75" s="33">
        <v>20.223600000000001</v>
      </c>
      <c r="AJ75" s="33">
        <v>21.513999999999999</v>
      </c>
      <c r="AK75" s="33">
        <v>16.6386</v>
      </c>
      <c r="AL75" s="33">
        <v>20.830500000000001</v>
      </c>
      <c r="AM75" s="33">
        <v>30.2835</v>
      </c>
      <c r="AN75" s="33">
        <v>24.584800000000001</v>
      </c>
      <c r="AO75" s="33"/>
      <c r="AP75" s="33"/>
    </row>
    <row r="76" spans="1:42" x14ac:dyDescent="0.3">
      <c r="A76" s="17" t="s">
        <v>174</v>
      </c>
      <c r="B76" s="17" t="s">
        <v>175</v>
      </c>
      <c r="C76" s="33" t="s">
        <v>141</v>
      </c>
      <c r="D76" s="33" t="s">
        <v>141</v>
      </c>
      <c r="E76" s="33" t="s">
        <v>141</v>
      </c>
      <c r="F76" s="33" t="s">
        <v>141</v>
      </c>
      <c r="G76" s="33" t="s">
        <v>141</v>
      </c>
      <c r="H76" s="33" t="s">
        <v>141</v>
      </c>
      <c r="I76" s="33">
        <v>13.4453</v>
      </c>
      <c r="J76" s="33">
        <v>19.0166</v>
      </c>
      <c r="K76" s="33">
        <v>18.3064</v>
      </c>
      <c r="L76" s="33">
        <v>18.049700000000001</v>
      </c>
      <c r="M76" s="33">
        <v>14.589600000000001</v>
      </c>
      <c r="N76" s="33">
        <v>16.908899999999999</v>
      </c>
      <c r="O76" s="33">
        <v>18.1755</v>
      </c>
      <c r="P76" s="33">
        <v>21.747299999999999</v>
      </c>
      <c r="Q76" s="33">
        <v>26.7818</v>
      </c>
      <c r="R76" s="33">
        <v>28.296399999999998</v>
      </c>
      <c r="S76" s="33">
        <v>23.4283</v>
      </c>
      <c r="T76" s="33">
        <v>23.281099999999999</v>
      </c>
      <c r="U76" s="33">
        <v>17.9574</v>
      </c>
      <c r="V76" s="33">
        <v>19.500299999999999</v>
      </c>
      <c r="W76" s="33">
        <v>18.099399999999999</v>
      </c>
      <c r="X76" s="33">
        <v>16.486000000000001</v>
      </c>
      <c r="Y76" s="33">
        <v>16.4161</v>
      </c>
      <c r="Z76" s="33">
        <v>16.5747</v>
      </c>
      <c r="AA76" s="33">
        <v>11.01</v>
      </c>
      <c r="AB76" s="33">
        <v>16.290900000000001</v>
      </c>
      <c r="AC76" s="33">
        <v>14.767200000000001</v>
      </c>
      <c r="AD76" s="33">
        <v>13.2567</v>
      </c>
      <c r="AE76" s="33">
        <v>14.160500000000001</v>
      </c>
      <c r="AF76" s="33">
        <v>17.226600000000001</v>
      </c>
      <c r="AG76" s="33">
        <v>18.1342</v>
      </c>
      <c r="AH76" s="33">
        <v>18.277999999999999</v>
      </c>
      <c r="AI76" s="33">
        <v>19.460899999999999</v>
      </c>
      <c r="AJ76" s="33">
        <v>21.231999999999999</v>
      </c>
      <c r="AK76" s="33">
        <v>16.547699999999999</v>
      </c>
      <c r="AL76" s="33">
        <v>20.6996</v>
      </c>
      <c r="AM76" s="33">
        <v>27.2226</v>
      </c>
      <c r="AN76" s="33">
        <v>23.790299999999998</v>
      </c>
      <c r="AO76" s="33">
        <v>17.071313392734499</v>
      </c>
      <c r="AP76" s="33">
        <v>15.6887527367179</v>
      </c>
    </row>
    <row r="77" spans="1:42" x14ac:dyDescent="0.3">
      <c r="A77" s="17" t="s">
        <v>176</v>
      </c>
      <c r="B77" s="17" t="s">
        <v>177</v>
      </c>
      <c r="C77" s="33" t="s">
        <v>141</v>
      </c>
      <c r="D77" s="33" t="s">
        <v>141</v>
      </c>
      <c r="E77" s="33" t="s">
        <v>141</v>
      </c>
      <c r="F77" s="33" t="s">
        <v>141</v>
      </c>
      <c r="G77" s="33" t="s">
        <v>141</v>
      </c>
      <c r="H77" s="33" t="s">
        <v>141</v>
      </c>
      <c r="I77" s="33">
        <v>6.3175999999999997</v>
      </c>
      <c r="J77" s="33">
        <v>8.8396000000000008</v>
      </c>
      <c r="K77" s="33">
        <v>8.7218</v>
      </c>
      <c r="L77" s="33">
        <v>9.1424000000000003</v>
      </c>
      <c r="M77" s="33">
        <v>7.6067999999999998</v>
      </c>
      <c r="N77" s="33">
        <v>9.3210999999999995</v>
      </c>
      <c r="O77" s="33">
        <v>10.8628</v>
      </c>
      <c r="P77" s="33">
        <v>13.3406</v>
      </c>
      <c r="Q77" s="33">
        <v>15.8781</v>
      </c>
      <c r="R77" s="33">
        <v>16.474699999999999</v>
      </c>
      <c r="S77" s="33">
        <v>15.3233</v>
      </c>
      <c r="T77" s="33">
        <v>13.203799999999999</v>
      </c>
      <c r="U77" s="33">
        <v>9.6698000000000004</v>
      </c>
      <c r="V77" s="33">
        <v>10.5998</v>
      </c>
      <c r="W77" s="33">
        <v>12.2651</v>
      </c>
      <c r="X77" s="33">
        <v>12.4488</v>
      </c>
      <c r="Y77" s="33">
        <v>13.666</v>
      </c>
      <c r="Z77" s="33">
        <v>16.638400000000001</v>
      </c>
      <c r="AA77" s="33">
        <v>5.7038000000000002</v>
      </c>
      <c r="AB77" s="33">
        <v>7.7211999999999996</v>
      </c>
      <c r="AC77" s="33">
        <v>8.2292000000000005</v>
      </c>
      <c r="AD77" s="33">
        <v>6.9683000000000002</v>
      </c>
      <c r="AE77" s="33">
        <v>8.5821000000000005</v>
      </c>
      <c r="AF77" s="33">
        <v>8.8436000000000003</v>
      </c>
      <c r="AG77" s="33">
        <v>10.781000000000001</v>
      </c>
      <c r="AH77" s="33">
        <v>11.004899999999999</v>
      </c>
      <c r="AI77" s="33">
        <v>12.1027</v>
      </c>
      <c r="AJ77" s="33">
        <v>14.652100000000001</v>
      </c>
      <c r="AK77" s="33">
        <v>10.793900000000001</v>
      </c>
      <c r="AL77" s="33">
        <v>13.4846</v>
      </c>
      <c r="AM77" s="33">
        <v>17.9147</v>
      </c>
      <c r="AN77" s="33">
        <v>17.4588</v>
      </c>
      <c r="AO77" s="33">
        <v>12.8242392348194</v>
      </c>
      <c r="AP77" s="33">
        <v>11.5981690805939</v>
      </c>
    </row>
    <row r="78" spans="1:42" x14ac:dyDescent="0.3">
      <c r="A78" s="17" t="s">
        <v>178</v>
      </c>
      <c r="B78" s="17" t="s">
        <v>179</v>
      </c>
      <c r="C78" s="33" t="s">
        <v>141</v>
      </c>
      <c r="D78" s="33" t="s">
        <v>141</v>
      </c>
      <c r="E78" s="33" t="s">
        <v>141</v>
      </c>
      <c r="F78" s="33" t="s">
        <v>141</v>
      </c>
      <c r="G78" s="33" t="s">
        <v>141</v>
      </c>
      <c r="H78" s="33" t="s">
        <v>141</v>
      </c>
      <c r="I78" s="33">
        <v>0.69259999999999999</v>
      </c>
      <c r="J78" s="33">
        <v>0.88029999999999997</v>
      </c>
      <c r="K78" s="33">
        <v>0.92359999999999998</v>
      </c>
      <c r="L78" s="33">
        <v>0.96360000000000001</v>
      </c>
      <c r="M78" s="33">
        <v>0.92789999999999995</v>
      </c>
      <c r="N78" s="33">
        <v>1.1571</v>
      </c>
      <c r="O78" s="33">
        <v>1.3082</v>
      </c>
      <c r="P78" s="33">
        <v>1.6543000000000001</v>
      </c>
      <c r="Q78" s="33">
        <v>2.0733000000000001</v>
      </c>
      <c r="R78" s="33">
        <v>2.2715999999999998</v>
      </c>
      <c r="S78" s="33">
        <v>1.8852</v>
      </c>
      <c r="T78" s="33">
        <v>1.7296</v>
      </c>
      <c r="U78" s="33">
        <v>1.3661000000000001</v>
      </c>
      <c r="V78" s="33">
        <v>1.607</v>
      </c>
      <c r="W78" s="33">
        <v>1.5789</v>
      </c>
      <c r="X78" s="33">
        <v>1.5098</v>
      </c>
      <c r="Y78" s="33">
        <v>1.6126</v>
      </c>
      <c r="Z78" s="33">
        <v>1.5477000000000001</v>
      </c>
      <c r="AA78" s="33">
        <v>0.91169999999999995</v>
      </c>
      <c r="AB78" s="33">
        <v>1.2384999999999999</v>
      </c>
      <c r="AC78" s="33">
        <v>1.3396999999999999</v>
      </c>
      <c r="AD78" s="33">
        <v>1.2372000000000001</v>
      </c>
      <c r="AE78" s="33">
        <v>1.3404</v>
      </c>
      <c r="AF78" s="33">
        <v>1.6856</v>
      </c>
      <c r="AG78" s="33">
        <v>1.8102</v>
      </c>
      <c r="AH78" s="33">
        <v>1.8411999999999999</v>
      </c>
      <c r="AI78" s="33">
        <v>1.9825999999999999</v>
      </c>
      <c r="AJ78" s="33">
        <v>2.2088000000000001</v>
      </c>
      <c r="AK78" s="33">
        <v>1.9073</v>
      </c>
      <c r="AL78" s="33">
        <v>2.3197999999999999</v>
      </c>
      <c r="AM78" s="33">
        <v>2.7972000000000001</v>
      </c>
      <c r="AN78" s="33">
        <v>3.0779999999999998</v>
      </c>
      <c r="AO78" s="33">
        <v>2.2852308666262502</v>
      </c>
      <c r="AP78" s="33">
        <v>2.1678201364473701</v>
      </c>
    </row>
    <row r="79" spans="1:42" x14ac:dyDescent="0.3">
      <c r="A79" s="17" t="s">
        <v>180</v>
      </c>
      <c r="B79" s="17" t="s">
        <v>181</v>
      </c>
      <c r="C79" s="33" t="s">
        <v>141</v>
      </c>
      <c r="D79" s="33" t="s">
        <v>141</v>
      </c>
      <c r="E79" s="33" t="s">
        <v>141</v>
      </c>
      <c r="F79" s="33" t="s">
        <v>141</v>
      </c>
      <c r="G79" s="33" t="s">
        <v>141</v>
      </c>
      <c r="H79" s="33" t="s">
        <v>141</v>
      </c>
      <c r="I79" s="33">
        <v>4.1837</v>
      </c>
      <c r="J79" s="33">
        <v>5.9687999999999999</v>
      </c>
      <c r="K79" s="33">
        <v>6.2042000000000002</v>
      </c>
      <c r="L79" s="33">
        <v>6.0437000000000003</v>
      </c>
      <c r="M79" s="33">
        <v>5.2370000000000001</v>
      </c>
      <c r="N79" s="33">
        <v>5.9768999999999997</v>
      </c>
      <c r="O79" s="33">
        <v>6.5803000000000003</v>
      </c>
      <c r="P79" s="33">
        <v>7.8996000000000004</v>
      </c>
      <c r="Q79" s="33">
        <v>9.7174999999999994</v>
      </c>
      <c r="R79" s="33">
        <v>10.6775</v>
      </c>
      <c r="S79" s="33">
        <v>8.7116000000000007</v>
      </c>
      <c r="T79" s="33">
        <v>8.6256000000000004</v>
      </c>
      <c r="U79" s="33">
        <v>6.6532999999999998</v>
      </c>
      <c r="V79" s="33">
        <v>7.9671000000000003</v>
      </c>
      <c r="W79" s="33">
        <v>7.9806999999999997</v>
      </c>
      <c r="X79" s="33">
        <v>7.3113999999999999</v>
      </c>
      <c r="Y79" s="33">
        <v>7.0984999999999996</v>
      </c>
      <c r="Z79" s="33">
        <v>6.7972999999999999</v>
      </c>
      <c r="AA79" s="33">
        <v>5.1615000000000002</v>
      </c>
      <c r="AB79" s="33">
        <v>7.4375999999999998</v>
      </c>
      <c r="AC79" s="33">
        <v>7.2169999999999996</v>
      </c>
      <c r="AD79" s="33">
        <v>6.7496</v>
      </c>
      <c r="AE79" s="33">
        <v>7.5774999999999997</v>
      </c>
      <c r="AF79" s="33">
        <v>8.9517000000000007</v>
      </c>
      <c r="AG79" s="33">
        <v>9.8039000000000005</v>
      </c>
      <c r="AH79" s="33">
        <v>10.4665</v>
      </c>
      <c r="AI79" s="33">
        <v>10.569000000000001</v>
      </c>
      <c r="AJ79" s="33">
        <v>11.469900000000001</v>
      </c>
      <c r="AK79" s="33">
        <v>10.037000000000001</v>
      </c>
      <c r="AL79" s="33">
        <v>11.3001</v>
      </c>
      <c r="AM79" s="33">
        <v>16.863299999999999</v>
      </c>
      <c r="AN79" s="33">
        <v>14.585900000000001</v>
      </c>
      <c r="AO79" s="33">
        <v>10.3947286680497</v>
      </c>
      <c r="AP79" s="33">
        <v>9.7656547003562508</v>
      </c>
    </row>
    <row r="80" spans="1:42" x14ac:dyDescent="0.3">
      <c r="A80" s="17" t="s">
        <v>182</v>
      </c>
      <c r="B80" s="17" t="s">
        <v>183</v>
      </c>
      <c r="C80" s="33" t="s">
        <v>141</v>
      </c>
      <c r="D80" s="33" t="s">
        <v>141</v>
      </c>
      <c r="E80" s="33" t="s">
        <v>141</v>
      </c>
      <c r="F80" s="33" t="s">
        <v>141</v>
      </c>
      <c r="G80" s="33" t="s">
        <v>141</v>
      </c>
      <c r="H80" s="33" t="s">
        <v>141</v>
      </c>
      <c r="I80" s="33">
        <v>1.8661000000000001</v>
      </c>
      <c r="J80" s="33">
        <v>2.3264</v>
      </c>
      <c r="K80" s="33">
        <v>2.5093999999999999</v>
      </c>
      <c r="L80" s="33">
        <v>2.6337000000000002</v>
      </c>
      <c r="M80" s="33">
        <v>2.4319999999999999</v>
      </c>
      <c r="N80" s="33">
        <v>2.9277000000000002</v>
      </c>
      <c r="O80" s="33">
        <v>3.1591</v>
      </c>
      <c r="P80" s="33">
        <v>3.8902999999999999</v>
      </c>
      <c r="Q80" s="33">
        <v>4.6592000000000002</v>
      </c>
      <c r="R80" s="33">
        <v>5.0357000000000003</v>
      </c>
      <c r="S80" s="33">
        <v>4.0236000000000001</v>
      </c>
      <c r="T80" s="33">
        <v>3.4419</v>
      </c>
      <c r="U80" s="33">
        <v>2.7179000000000002</v>
      </c>
      <c r="V80" s="33">
        <v>3.1082999999999998</v>
      </c>
      <c r="W80" s="33">
        <v>2.9108999999999998</v>
      </c>
      <c r="X80" s="33">
        <v>2.7372000000000001</v>
      </c>
      <c r="Y80" s="33">
        <v>2.8441999999999998</v>
      </c>
      <c r="Z80" s="33">
        <v>2.7755999999999998</v>
      </c>
      <c r="AA80" s="33">
        <v>2.0026999999999999</v>
      </c>
      <c r="AB80" s="33">
        <v>2.1575000000000002</v>
      </c>
      <c r="AC80" s="33">
        <v>2.1798999999999999</v>
      </c>
      <c r="AD80" s="33">
        <v>2.0516000000000001</v>
      </c>
      <c r="AE80" s="33">
        <v>2.137</v>
      </c>
      <c r="AF80" s="33">
        <v>2.5775000000000001</v>
      </c>
      <c r="AG80" s="33">
        <v>2.8328000000000002</v>
      </c>
      <c r="AH80" s="33">
        <v>2.7622</v>
      </c>
      <c r="AI80" s="33">
        <v>2.9214000000000002</v>
      </c>
      <c r="AJ80" s="33">
        <v>3.2782</v>
      </c>
      <c r="AK80" s="33">
        <v>2.9598</v>
      </c>
      <c r="AL80" s="33">
        <v>3.4758</v>
      </c>
      <c r="AM80" s="33">
        <v>3.9721000000000002</v>
      </c>
      <c r="AN80" s="33">
        <v>4.7607999999999997</v>
      </c>
      <c r="AO80" s="33">
        <v>3.6110196985439602</v>
      </c>
      <c r="AP80" s="33">
        <v>3.2494931354257601</v>
      </c>
    </row>
    <row r="81" spans="1:42" x14ac:dyDescent="0.3">
      <c r="A81" s="17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1:42" x14ac:dyDescent="0.3">
      <c r="A82" s="17" t="s">
        <v>184</v>
      </c>
      <c r="B82" s="17" t="s">
        <v>185</v>
      </c>
      <c r="C82" s="33" t="s">
        <v>141</v>
      </c>
      <c r="D82" s="33" t="s">
        <v>141</v>
      </c>
      <c r="E82" s="33" t="s">
        <v>141</v>
      </c>
      <c r="F82" s="33" t="s">
        <v>141</v>
      </c>
      <c r="G82" s="33" t="s">
        <v>141</v>
      </c>
      <c r="H82" s="33" t="s">
        <v>141</v>
      </c>
      <c r="I82" s="33">
        <v>1.0999000000000001</v>
      </c>
      <c r="J82" s="33">
        <v>1.3021</v>
      </c>
      <c r="K82" s="33">
        <v>1.3556999999999999</v>
      </c>
      <c r="L82" s="33">
        <v>1.4242999999999999</v>
      </c>
      <c r="M82" s="33">
        <v>1.4490000000000001</v>
      </c>
      <c r="N82" s="33">
        <v>1.6927000000000001</v>
      </c>
      <c r="O82" s="33">
        <v>1.9056999999999999</v>
      </c>
      <c r="P82" s="33">
        <v>2.3123</v>
      </c>
      <c r="Q82" s="33">
        <v>2.8018999999999998</v>
      </c>
      <c r="R82" s="33">
        <v>2.9931000000000001</v>
      </c>
      <c r="S82" s="33">
        <v>2.6501999999999999</v>
      </c>
      <c r="T82" s="33">
        <v>2.5655999999999999</v>
      </c>
      <c r="U82" s="33">
        <v>2.2332000000000001</v>
      </c>
      <c r="V82" s="33">
        <v>2.5354999999999999</v>
      </c>
      <c r="W82" s="33">
        <v>2.4075000000000002</v>
      </c>
      <c r="X82" s="33">
        <v>2.3616999999999999</v>
      </c>
      <c r="Y82" s="33">
        <v>2.4468000000000001</v>
      </c>
      <c r="Z82" s="33">
        <v>2.4474</v>
      </c>
      <c r="AA82" s="33">
        <v>1.3782000000000001</v>
      </c>
      <c r="AB82" s="33">
        <v>1.5435000000000001</v>
      </c>
      <c r="AC82" s="33">
        <v>1.6415999999999999</v>
      </c>
      <c r="AD82" s="33">
        <v>1.4859</v>
      </c>
      <c r="AE82" s="33">
        <v>1.6026</v>
      </c>
      <c r="AF82" s="33">
        <v>1.9091</v>
      </c>
      <c r="AG82" s="33">
        <v>2.0531000000000001</v>
      </c>
      <c r="AH82" s="33">
        <v>2.1415999999999999</v>
      </c>
      <c r="AI82" s="33">
        <v>2.3163999999999998</v>
      </c>
      <c r="AJ82" s="33">
        <v>2.5516000000000001</v>
      </c>
      <c r="AK82" s="33">
        <v>2.2519</v>
      </c>
      <c r="AL82" s="33">
        <v>2.7694999999999999</v>
      </c>
      <c r="AM82" s="33">
        <v>3.2524999999999999</v>
      </c>
      <c r="AN82" s="33">
        <v>3.4087999999999998</v>
      </c>
      <c r="AO82" s="33">
        <v>2.5967822442139901</v>
      </c>
      <c r="AP82" s="33">
        <v>2.4633646084462599</v>
      </c>
    </row>
    <row r="83" spans="1:42" x14ac:dyDescent="0.3">
      <c r="A83" s="17" t="s">
        <v>186</v>
      </c>
      <c r="B83" s="17" t="s">
        <v>187</v>
      </c>
      <c r="C83" s="33" t="s">
        <v>141</v>
      </c>
      <c r="D83" s="33" t="s">
        <v>141</v>
      </c>
      <c r="E83" s="33" t="s">
        <v>141</v>
      </c>
      <c r="F83" s="33" t="s">
        <v>141</v>
      </c>
      <c r="G83" s="33" t="s">
        <v>141</v>
      </c>
      <c r="H83" s="33" t="s">
        <v>141</v>
      </c>
      <c r="I83" s="33">
        <v>6.6435000000000004</v>
      </c>
      <c r="J83" s="33">
        <v>8.8289000000000009</v>
      </c>
      <c r="K83" s="33">
        <v>9.1071000000000009</v>
      </c>
      <c r="L83" s="33">
        <v>8.9332999999999991</v>
      </c>
      <c r="M83" s="33">
        <v>8.1776</v>
      </c>
      <c r="N83" s="33">
        <v>8.7431999999999999</v>
      </c>
      <c r="O83" s="33">
        <v>9.5856999999999992</v>
      </c>
      <c r="P83" s="33">
        <v>11.041700000000001</v>
      </c>
      <c r="Q83" s="33">
        <v>13.132300000000001</v>
      </c>
      <c r="R83" s="33">
        <v>14.0687</v>
      </c>
      <c r="S83" s="33">
        <v>12.246600000000001</v>
      </c>
      <c r="T83" s="33">
        <v>12.795400000000001</v>
      </c>
      <c r="U83" s="33">
        <v>10.876099999999999</v>
      </c>
      <c r="V83" s="33">
        <v>12.5707</v>
      </c>
      <c r="W83" s="33">
        <v>12.1685</v>
      </c>
      <c r="X83" s="33">
        <v>11.4374</v>
      </c>
      <c r="Y83" s="33">
        <v>10.7706</v>
      </c>
      <c r="Z83" s="33">
        <v>10.7491</v>
      </c>
      <c r="AA83" s="33">
        <v>7.8029000000000002</v>
      </c>
      <c r="AB83" s="33">
        <v>9.2690999999999999</v>
      </c>
      <c r="AC83" s="33">
        <v>8.8434000000000008</v>
      </c>
      <c r="AD83" s="33">
        <v>8.1064000000000007</v>
      </c>
      <c r="AE83" s="33">
        <v>9.0602999999999998</v>
      </c>
      <c r="AF83" s="33">
        <v>10.1387</v>
      </c>
      <c r="AG83" s="33">
        <v>11.1191</v>
      </c>
      <c r="AH83" s="33">
        <v>12.174099999999999</v>
      </c>
      <c r="AI83" s="33">
        <v>12.3484</v>
      </c>
      <c r="AJ83" s="33">
        <v>13.2502</v>
      </c>
      <c r="AK83" s="33">
        <v>11.8505</v>
      </c>
      <c r="AL83" s="33">
        <v>13.4908</v>
      </c>
      <c r="AM83" s="33">
        <v>19.607800000000001</v>
      </c>
      <c r="AN83" s="33">
        <v>16.153600000000001</v>
      </c>
      <c r="AO83" s="33">
        <v>11.8118686531063</v>
      </c>
      <c r="AP83" s="33">
        <v>11.0970314200458</v>
      </c>
    </row>
    <row r="84" spans="1:42" x14ac:dyDescent="0.3">
      <c r="A84" s="17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x14ac:dyDescent="0.3">
      <c r="A85" s="17" t="s">
        <v>106</v>
      </c>
      <c r="B85" s="17" t="s">
        <v>107</v>
      </c>
      <c r="C85" s="33">
        <v>4.5025000000000004</v>
      </c>
      <c r="D85" s="33">
        <v>3.7343999999999999</v>
      </c>
      <c r="E85" s="33">
        <v>3.4190999999999998</v>
      </c>
      <c r="F85" s="33">
        <v>3.5655999999999999</v>
      </c>
      <c r="G85" s="33">
        <v>3.4708000000000001</v>
      </c>
      <c r="H85" s="33">
        <v>3.1177000000000001</v>
      </c>
      <c r="I85" s="33">
        <v>3.6455000000000002</v>
      </c>
      <c r="J85" s="33">
        <v>2.8940999999999999</v>
      </c>
      <c r="K85" s="33">
        <v>2.8544999999999998</v>
      </c>
      <c r="L85" s="33">
        <v>2.7210999999999999</v>
      </c>
      <c r="M85" s="33">
        <v>2.8231999999999999</v>
      </c>
      <c r="N85" s="33">
        <v>2.2339000000000002</v>
      </c>
      <c r="O85" s="33">
        <v>1.9651000000000001</v>
      </c>
      <c r="P85" s="33">
        <v>1.5823</v>
      </c>
      <c r="Q85" s="33">
        <v>1.2966</v>
      </c>
      <c r="R85" s="33">
        <v>1.1077999999999999</v>
      </c>
      <c r="S85" s="33">
        <v>1.1963999999999999</v>
      </c>
      <c r="T85" s="33">
        <v>1.3511</v>
      </c>
      <c r="U85" s="33">
        <v>1.7859</v>
      </c>
      <c r="V85" s="33">
        <v>1.5533999999999999</v>
      </c>
      <c r="W85" s="33">
        <v>1.9358</v>
      </c>
      <c r="X85" s="33">
        <v>1.7999000000000001</v>
      </c>
      <c r="Y85" s="33">
        <v>1.7719</v>
      </c>
      <c r="Z85" s="33">
        <v>1.9333</v>
      </c>
      <c r="AA85" s="33">
        <v>3.1511</v>
      </c>
      <c r="AB85" s="33">
        <v>2.1156999999999999</v>
      </c>
      <c r="AC85" s="33">
        <v>1.8761000000000001</v>
      </c>
      <c r="AD85" s="33">
        <v>2.1164000000000001</v>
      </c>
      <c r="AE85" s="33">
        <v>2.2416</v>
      </c>
      <c r="AF85" s="33">
        <v>1.8934</v>
      </c>
      <c r="AG85" s="33">
        <v>1.9504999999999999</v>
      </c>
      <c r="AH85" s="33">
        <v>2.1461000000000001</v>
      </c>
      <c r="AI85" s="33">
        <v>2.0872000000000002</v>
      </c>
      <c r="AJ85" s="33">
        <v>1.8877999999999999</v>
      </c>
      <c r="AK85" s="33">
        <v>2.1484999999999999</v>
      </c>
      <c r="AL85" s="33">
        <v>1.8165</v>
      </c>
      <c r="AM85" s="33">
        <v>1.5693999999999999</v>
      </c>
      <c r="AN85" s="33">
        <v>1.2701</v>
      </c>
      <c r="AO85" s="33">
        <v>1.6566734420817399</v>
      </c>
      <c r="AP85" s="33">
        <v>1.7820956281911899</v>
      </c>
    </row>
    <row r="86" spans="1:42" x14ac:dyDescent="0.3">
      <c r="A86" s="17" t="s">
        <v>108</v>
      </c>
      <c r="B86" s="17" t="s">
        <v>109</v>
      </c>
      <c r="C86" s="33" t="s">
        <v>141</v>
      </c>
      <c r="D86" s="33" t="s">
        <v>141</v>
      </c>
      <c r="E86" s="33" t="s">
        <v>141</v>
      </c>
      <c r="F86" s="33" t="s">
        <v>141</v>
      </c>
      <c r="G86" s="33" t="s">
        <v>141</v>
      </c>
      <c r="H86" s="33" t="s">
        <v>141</v>
      </c>
      <c r="I86" s="33">
        <v>3.65</v>
      </c>
      <c r="J86" s="33">
        <v>2.89</v>
      </c>
      <c r="K86" s="33">
        <v>2.85</v>
      </c>
      <c r="L86" s="33">
        <v>2.72</v>
      </c>
      <c r="M86" s="33">
        <v>2.82</v>
      </c>
      <c r="N86" s="33">
        <v>2.23</v>
      </c>
      <c r="O86" s="33">
        <v>1.97</v>
      </c>
      <c r="P86" s="33">
        <v>1.58</v>
      </c>
      <c r="Q86" s="33">
        <v>1.3</v>
      </c>
      <c r="R86" s="33">
        <v>1.1100000000000001</v>
      </c>
      <c r="S86" s="33">
        <v>1.2</v>
      </c>
      <c r="T86" s="33">
        <v>1.35</v>
      </c>
      <c r="U86" s="33">
        <v>1.79</v>
      </c>
      <c r="V86" s="33">
        <v>1.55</v>
      </c>
      <c r="W86" s="33">
        <v>1.94</v>
      </c>
      <c r="X86" s="33">
        <v>1.8</v>
      </c>
      <c r="Y86" s="33">
        <v>1.77</v>
      </c>
      <c r="Z86" s="33">
        <v>1.93</v>
      </c>
      <c r="AA86" s="33">
        <v>3.15</v>
      </c>
      <c r="AB86" s="33">
        <v>2.12</v>
      </c>
      <c r="AC86" s="33">
        <v>1.88</v>
      </c>
      <c r="AD86" s="33">
        <v>2.12</v>
      </c>
      <c r="AE86" s="33">
        <v>2.2400000000000002</v>
      </c>
      <c r="AF86" s="33">
        <v>1.89</v>
      </c>
      <c r="AG86" s="33">
        <v>1.95</v>
      </c>
      <c r="AH86" s="33">
        <v>2.15</v>
      </c>
      <c r="AI86" s="33">
        <v>2.09</v>
      </c>
      <c r="AJ86" s="33">
        <v>1.89</v>
      </c>
      <c r="AK86" s="33">
        <v>2.15</v>
      </c>
      <c r="AL86" s="33">
        <v>1.82</v>
      </c>
      <c r="AM86" s="33">
        <v>1.57</v>
      </c>
      <c r="AN86" s="33">
        <v>1.27</v>
      </c>
      <c r="AO86" s="33"/>
      <c r="AP86" s="33"/>
    </row>
    <row r="87" spans="1:42" x14ac:dyDescent="0.3">
      <c r="A87" s="17" t="s">
        <v>110</v>
      </c>
      <c r="B87" s="17" t="s">
        <v>111</v>
      </c>
      <c r="C87" s="33" t="s">
        <v>141</v>
      </c>
      <c r="D87" s="33" t="s">
        <v>141</v>
      </c>
      <c r="E87" s="33" t="s">
        <v>141</v>
      </c>
      <c r="F87" s="33" t="s">
        <v>141</v>
      </c>
      <c r="G87" s="33" t="s">
        <v>141</v>
      </c>
      <c r="H87" s="33" t="s">
        <v>141</v>
      </c>
      <c r="I87" s="33">
        <v>3.65</v>
      </c>
      <c r="J87" s="33">
        <v>2.89</v>
      </c>
      <c r="K87" s="33">
        <v>2.85</v>
      </c>
      <c r="L87" s="33">
        <v>2.72</v>
      </c>
      <c r="M87" s="33">
        <v>2.82</v>
      </c>
      <c r="N87" s="33">
        <v>2.23</v>
      </c>
      <c r="O87" s="33">
        <v>1.97</v>
      </c>
      <c r="P87" s="33">
        <v>1.58</v>
      </c>
      <c r="Q87" s="33">
        <v>1.29</v>
      </c>
      <c r="R87" s="33">
        <v>1.1000000000000001</v>
      </c>
      <c r="S87" s="33">
        <v>1.19</v>
      </c>
      <c r="T87" s="33">
        <v>1.34</v>
      </c>
      <c r="U87" s="33">
        <v>1.79</v>
      </c>
      <c r="V87" s="33">
        <v>1.55</v>
      </c>
      <c r="W87" s="33">
        <v>1.94</v>
      </c>
      <c r="X87" s="33">
        <v>1.8</v>
      </c>
      <c r="Y87" s="33">
        <v>1.77</v>
      </c>
      <c r="Z87" s="33">
        <v>1.93</v>
      </c>
      <c r="AA87" s="33">
        <v>3.15</v>
      </c>
      <c r="AB87" s="33">
        <v>2.12</v>
      </c>
      <c r="AC87" s="33">
        <v>1.88</v>
      </c>
      <c r="AD87" s="33">
        <v>2.12</v>
      </c>
      <c r="AE87" s="33">
        <v>2.2400000000000002</v>
      </c>
      <c r="AF87" s="33">
        <v>1.89</v>
      </c>
      <c r="AG87" s="33">
        <v>1.95</v>
      </c>
      <c r="AH87" s="33">
        <v>2.15</v>
      </c>
      <c r="AI87" s="33">
        <v>2.09</v>
      </c>
      <c r="AJ87" s="33">
        <v>1.89</v>
      </c>
      <c r="AK87" s="33">
        <v>2.15</v>
      </c>
      <c r="AL87" s="33">
        <v>1.82</v>
      </c>
      <c r="AM87" s="33">
        <v>1.57</v>
      </c>
      <c r="AN87" s="33">
        <v>1.27</v>
      </c>
      <c r="AO87" s="33"/>
      <c r="AP87" s="33"/>
    </row>
    <row r="88" spans="1:42" x14ac:dyDescent="0.3">
      <c r="A88" s="17" t="s">
        <v>104</v>
      </c>
      <c r="B88" s="17" t="s">
        <v>105</v>
      </c>
      <c r="C88" s="33" t="s">
        <v>141</v>
      </c>
      <c r="D88" s="33" t="s">
        <v>141</v>
      </c>
      <c r="E88" s="33" t="s">
        <v>141</v>
      </c>
      <c r="F88" s="33" t="s">
        <v>141</v>
      </c>
      <c r="G88" s="33" t="s">
        <v>141</v>
      </c>
      <c r="H88" s="33" t="s">
        <v>141</v>
      </c>
      <c r="I88" s="33">
        <v>5.38</v>
      </c>
      <c r="J88" s="33">
        <v>3.16</v>
      </c>
      <c r="K88" s="33">
        <v>4.33</v>
      </c>
      <c r="L88" s="33">
        <v>4.3600000000000003</v>
      </c>
      <c r="M88" s="33">
        <v>6.27</v>
      </c>
      <c r="N88" s="33">
        <v>4.3600000000000003</v>
      </c>
      <c r="O88" s="33">
        <v>3.56</v>
      </c>
      <c r="P88" s="33">
        <v>3.1</v>
      </c>
      <c r="Q88" s="33">
        <v>2.79</v>
      </c>
      <c r="R88" s="33">
        <v>2.88</v>
      </c>
      <c r="S88" s="33">
        <v>2.4900000000000002</v>
      </c>
      <c r="T88" s="33">
        <v>2.84</v>
      </c>
      <c r="U88" s="33">
        <v>5.2</v>
      </c>
      <c r="V88" s="33">
        <v>5.86</v>
      </c>
      <c r="W88" s="33">
        <v>5.09</v>
      </c>
      <c r="X88" s="33">
        <v>4.38</v>
      </c>
      <c r="Y88" s="33">
        <v>3.2</v>
      </c>
      <c r="Z88" s="33">
        <v>1.6</v>
      </c>
      <c r="AA88" s="33">
        <v>10.119999999999999</v>
      </c>
      <c r="AB88" s="33">
        <v>8.5</v>
      </c>
      <c r="AC88" s="33">
        <v>7.97</v>
      </c>
      <c r="AD88" s="33">
        <v>9.27</v>
      </c>
      <c r="AE88" s="33">
        <v>6.63</v>
      </c>
      <c r="AF88" s="33">
        <v>7.39</v>
      </c>
      <c r="AG88" s="33">
        <v>5.55</v>
      </c>
      <c r="AH88" s="33">
        <v>5.4</v>
      </c>
      <c r="AI88" s="33">
        <v>5.0999999999999996</v>
      </c>
      <c r="AJ88" s="33">
        <v>4.1500000000000004</v>
      </c>
      <c r="AK88" s="33">
        <v>5.91</v>
      </c>
      <c r="AL88" s="33">
        <v>4.72</v>
      </c>
      <c r="AM88" s="33">
        <v>3.53</v>
      </c>
      <c r="AN88" s="33">
        <v>3.92</v>
      </c>
      <c r="AO88" s="33"/>
      <c r="AP88" s="33"/>
    </row>
    <row r="89" spans="1:42" x14ac:dyDescent="0.3">
      <c r="A89" s="28" t="s">
        <v>112</v>
      </c>
      <c r="B89" s="28"/>
      <c r="C89" s="28" t="s">
        <v>3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</row>
    <row r="91" spans="1:42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 spans="1:42" ht="21" x14ac:dyDescent="0.3">
      <c r="A92" s="29" t="s">
        <v>188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 spans="1:42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42" x14ac:dyDescent="0.3">
      <c r="A94" s="21"/>
      <c r="B94" s="21"/>
      <c r="C94" s="20" t="s">
        <v>11</v>
      </c>
      <c r="D94" s="20" t="s">
        <v>12</v>
      </c>
      <c r="E94" s="20" t="s">
        <v>13</v>
      </c>
      <c r="F94" s="20" t="s">
        <v>14</v>
      </c>
      <c r="G94" s="20" t="s">
        <v>15</v>
      </c>
      <c r="H94" s="20" t="s">
        <v>16</v>
      </c>
      <c r="I94" s="20" t="s">
        <v>17</v>
      </c>
      <c r="J94" s="20" t="s">
        <v>18</v>
      </c>
      <c r="K94" s="20" t="s">
        <v>19</v>
      </c>
      <c r="L94" s="20" t="s">
        <v>20</v>
      </c>
      <c r="M94" s="20" t="s">
        <v>21</v>
      </c>
      <c r="N94" s="20" t="s">
        <v>22</v>
      </c>
      <c r="O94" s="20" t="s">
        <v>23</v>
      </c>
      <c r="P94" s="20" t="s">
        <v>24</v>
      </c>
      <c r="Q94" s="20" t="s">
        <v>25</v>
      </c>
      <c r="R94" s="20" t="s">
        <v>26</v>
      </c>
      <c r="S94" s="20" t="s">
        <v>27</v>
      </c>
      <c r="T94" s="20" t="s">
        <v>28</v>
      </c>
      <c r="U94" s="20" t="s">
        <v>29</v>
      </c>
      <c r="V94" s="20" t="s">
        <v>30</v>
      </c>
      <c r="W94" s="20" t="s">
        <v>31</v>
      </c>
      <c r="X94" s="20" t="s">
        <v>32</v>
      </c>
      <c r="Y94" s="20" t="s">
        <v>33</v>
      </c>
      <c r="Z94" s="20" t="s">
        <v>34</v>
      </c>
      <c r="AA94" s="20" t="s">
        <v>35</v>
      </c>
      <c r="AB94" s="20" t="s">
        <v>36</v>
      </c>
      <c r="AC94" s="20" t="s">
        <v>37</v>
      </c>
      <c r="AD94" s="20" t="s">
        <v>38</v>
      </c>
      <c r="AE94" s="20" t="s">
        <v>39</v>
      </c>
      <c r="AF94" s="20" t="s">
        <v>40</v>
      </c>
      <c r="AG94" s="20" t="s">
        <v>41</v>
      </c>
      <c r="AH94" s="20" t="s">
        <v>42</v>
      </c>
      <c r="AI94" s="20" t="s">
        <v>44</v>
      </c>
      <c r="AJ94" s="20" t="s">
        <v>45</v>
      </c>
    </row>
    <row r="95" spans="1:42" x14ac:dyDescent="0.3">
      <c r="A95" s="30" t="s">
        <v>46</v>
      </c>
      <c r="B95" s="30"/>
      <c r="C95" s="19" t="s">
        <v>52</v>
      </c>
      <c r="D95" s="19" t="s">
        <v>53</v>
      </c>
      <c r="E95" s="19" t="s">
        <v>54</v>
      </c>
      <c r="F95" s="19" t="s">
        <v>55</v>
      </c>
      <c r="G95" s="19" t="s">
        <v>56</v>
      </c>
      <c r="H95" s="19" t="s">
        <v>57</v>
      </c>
      <c r="I95" s="19" t="s">
        <v>58</v>
      </c>
      <c r="J95" s="19" t="s">
        <v>59</v>
      </c>
      <c r="K95" s="19" t="s">
        <v>60</v>
      </c>
      <c r="L95" s="19" t="s">
        <v>61</v>
      </c>
      <c r="M95" s="19" t="s">
        <v>62</v>
      </c>
      <c r="N95" s="19" t="s">
        <v>63</v>
      </c>
      <c r="O95" s="19" t="s">
        <v>64</v>
      </c>
      <c r="P95" s="19" t="s">
        <v>65</v>
      </c>
      <c r="Q95" s="19" t="s">
        <v>66</v>
      </c>
      <c r="R95" s="19" t="s">
        <v>67</v>
      </c>
      <c r="S95" s="19" t="s">
        <v>68</v>
      </c>
      <c r="T95" s="19" t="s">
        <v>69</v>
      </c>
      <c r="U95" s="19" t="s">
        <v>70</v>
      </c>
      <c r="V95" s="19" t="s">
        <v>71</v>
      </c>
      <c r="W95" s="19" t="s">
        <v>72</v>
      </c>
      <c r="X95" s="19" t="s">
        <v>73</v>
      </c>
      <c r="Y95" s="19" t="s">
        <v>74</v>
      </c>
      <c r="Z95" s="19" t="s">
        <v>75</v>
      </c>
      <c r="AA95" s="19" t="s">
        <v>76</v>
      </c>
      <c r="AB95" s="19" t="s">
        <v>77</v>
      </c>
      <c r="AC95" s="19" t="s">
        <v>78</v>
      </c>
      <c r="AD95" s="19" t="s">
        <v>79</v>
      </c>
      <c r="AE95" s="19" t="s">
        <v>80</v>
      </c>
      <c r="AF95" s="19" t="s">
        <v>81</v>
      </c>
      <c r="AG95" s="19" t="s">
        <v>82</v>
      </c>
      <c r="AH95" s="19" t="s">
        <v>83</v>
      </c>
      <c r="AI95" s="19" t="s">
        <v>85</v>
      </c>
      <c r="AJ95" s="19" t="s">
        <v>86</v>
      </c>
    </row>
    <row r="96" spans="1:42" x14ac:dyDescent="0.3">
      <c r="A96" s="17" t="s">
        <v>189</v>
      </c>
      <c r="B96" s="17" t="s">
        <v>190</v>
      </c>
      <c r="C96" s="33">
        <v>31.11</v>
      </c>
      <c r="D96" s="33">
        <v>30.55</v>
      </c>
      <c r="E96" s="33">
        <v>31.77</v>
      </c>
      <c r="F96" s="33">
        <v>31.49</v>
      </c>
      <c r="G96" s="33">
        <v>32.54</v>
      </c>
      <c r="H96" s="33">
        <v>32.729999999999997</v>
      </c>
      <c r="I96" s="33">
        <v>32.89</v>
      </c>
      <c r="J96" s="33">
        <v>33.14</v>
      </c>
      <c r="K96" s="33">
        <v>34.22</v>
      </c>
      <c r="L96" s="33">
        <v>33.909999999999997</v>
      </c>
      <c r="M96" s="33">
        <v>31.81</v>
      </c>
      <c r="N96" s="33">
        <v>32.24</v>
      </c>
      <c r="O96" s="33">
        <v>33.17</v>
      </c>
      <c r="P96" s="33">
        <v>33.31</v>
      </c>
      <c r="Q96" s="33">
        <v>32.840000000000003</v>
      </c>
      <c r="R96" s="33">
        <v>31.43</v>
      </c>
      <c r="S96" s="33">
        <v>31.42</v>
      </c>
      <c r="T96" s="33">
        <v>31.36</v>
      </c>
      <c r="U96" s="33">
        <v>30.51</v>
      </c>
      <c r="V96" s="33">
        <v>32.24</v>
      </c>
      <c r="W96" s="33">
        <v>32.9</v>
      </c>
      <c r="X96" s="33">
        <v>32.61</v>
      </c>
      <c r="Y96" s="33">
        <v>32.57</v>
      </c>
      <c r="Z96" s="33">
        <v>32.57</v>
      </c>
      <c r="AA96" s="33">
        <v>32.83</v>
      </c>
      <c r="AB96" s="33">
        <v>33.36</v>
      </c>
      <c r="AC96" s="33">
        <v>33.729999999999997</v>
      </c>
      <c r="AD96" s="33">
        <v>33.86</v>
      </c>
      <c r="AE96" s="33">
        <v>34.04</v>
      </c>
      <c r="AF96" s="33">
        <v>33.479999999999997</v>
      </c>
      <c r="AG96" s="33">
        <v>33.33</v>
      </c>
      <c r="AH96" s="33">
        <v>35.29</v>
      </c>
      <c r="AI96" s="33"/>
      <c r="AJ96" s="33"/>
    </row>
    <row r="97" spans="1:42" x14ac:dyDescent="0.3">
      <c r="A97" s="17" t="s">
        <v>191</v>
      </c>
      <c r="B97" s="17" t="s">
        <v>154</v>
      </c>
      <c r="C97" s="33">
        <v>16.559999999999999</v>
      </c>
      <c r="D97" s="33">
        <v>14.75</v>
      </c>
      <c r="E97" s="33">
        <v>14.89</v>
      </c>
      <c r="F97" s="33">
        <v>15.94</v>
      </c>
      <c r="G97" s="33">
        <v>17.72</v>
      </c>
      <c r="H97" s="33">
        <v>19.36</v>
      </c>
      <c r="I97" s="33">
        <v>19.88</v>
      </c>
      <c r="J97" s="33">
        <v>20.94</v>
      </c>
      <c r="K97" s="33">
        <v>21.34</v>
      </c>
      <c r="L97" s="33">
        <v>21.28</v>
      </c>
      <c r="M97" s="33">
        <v>21.64</v>
      </c>
      <c r="N97" s="33">
        <v>20.05</v>
      </c>
      <c r="O97" s="33">
        <v>20.53</v>
      </c>
      <c r="P97" s="33">
        <v>20.170000000000002</v>
      </c>
      <c r="Q97" s="33">
        <v>19.78</v>
      </c>
      <c r="R97" s="33">
        <v>20.65</v>
      </c>
      <c r="S97" s="33">
        <v>22.72</v>
      </c>
      <c r="T97" s="33">
        <v>22.77</v>
      </c>
      <c r="U97" s="33">
        <v>17.66</v>
      </c>
      <c r="V97" s="33">
        <v>16.649999999999999</v>
      </c>
      <c r="W97" s="33">
        <v>18.559999999999999</v>
      </c>
      <c r="X97" s="33">
        <v>18.329999999999998</v>
      </c>
      <c r="Y97" s="33">
        <v>17.690000000000001</v>
      </c>
      <c r="Z97" s="33">
        <v>18.829999999999998</v>
      </c>
      <c r="AA97" s="33">
        <v>18.46</v>
      </c>
      <c r="AB97" s="33">
        <v>17.59</v>
      </c>
      <c r="AC97" s="33">
        <v>18.760000000000002</v>
      </c>
      <c r="AD97" s="33">
        <v>19.260000000000002</v>
      </c>
      <c r="AE97" s="33">
        <v>19</v>
      </c>
      <c r="AF97" s="33">
        <v>20.53</v>
      </c>
      <c r="AG97" s="33">
        <v>16.59</v>
      </c>
      <c r="AH97" s="33">
        <v>21.1</v>
      </c>
      <c r="AI97" s="33"/>
      <c r="AJ97" s="33"/>
    </row>
    <row r="98" spans="1:42" x14ac:dyDescent="0.3">
      <c r="A98" s="17" t="s">
        <v>192</v>
      </c>
      <c r="B98" s="17" t="s">
        <v>193</v>
      </c>
      <c r="C98" s="33">
        <v>9.9600000000000009</v>
      </c>
      <c r="D98" s="33">
        <v>7.93</v>
      </c>
      <c r="E98" s="33">
        <v>8.09</v>
      </c>
      <c r="F98" s="33">
        <v>9.41</v>
      </c>
      <c r="G98" s="33">
        <v>10.91</v>
      </c>
      <c r="H98" s="33">
        <v>11.62</v>
      </c>
      <c r="I98" s="33">
        <v>11.92</v>
      </c>
      <c r="J98" s="33">
        <v>12.48</v>
      </c>
      <c r="K98" s="33">
        <v>11.94</v>
      </c>
      <c r="L98" s="33">
        <v>12.72</v>
      </c>
      <c r="M98" s="33">
        <v>12.21</v>
      </c>
      <c r="N98" s="33">
        <v>10.06</v>
      </c>
      <c r="O98" s="33">
        <v>11.37</v>
      </c>
      <c r="P98" s="33">
        <v>12.26</v>
      </c>
      <c r="Q98" s="33">
        <v>13.05</v>
      </c>
      <c r="R98" s="33">
        <v>13.17</v>
      </c>
      <c r="S98" s="33">
        <v>13.78</v>
      </c>
      <c r="T98" s="33">
        <v>11.98</v>
      </c>
      <c r="U98" s="33">
        <v>8.4</v>
      </c>
      <c r="V98" s="33">
        <v>9.81</v>
      </c>
      <c r="W98" s="33">
        <v>13.06</v>
      </c>
      <c r="X98" s="33">
        <v>13.15</v>
      </c>
      <c r="Y98" s="33">
        <v>12.44</v>
      </c>
      <c r="Z98" s="33">
        <v>13.71</v>
      </c>
      <c r="AA98" s="33">
        <v>13.28</v>
      </c>
      <c r="AB98" s="33">
        <v>12.29</v>
      </c>
      <c r="AC98" s="33">
        <v>12.94</v>
      </c>
      <c r="AD98" s="33">
        <v>13.31</v>
      </c>
      <c r="AE98" s="33">
        <v>13.3</v>
      </c>
      <c r="AF98" s="33">
        <v>13.08</v>
      </c>
      <c r="AG98" s="33">
        <v>9.4700000000000006</v>
      </c>
      <c r="AH98" s="33">
        <v>16.14</v>
      </c>
      <c r="AI98" s="33"/>
      <c r="AJ98" s="33"/>
    </row>
    <row r="99" spans="1:42" x14ac:dyDescent="0.3">
      <c r="A99" s="17" t="s">
        <v>194</v>
      </c>
      <c r="B99" s="17" t="s">
        <v>195</v>
      </c>
      <c r="C99" s="33">
        <v>4.6399999999999997</v>
      </c>
      <c r="D99" s="33">
        <v>3.16</v>
      </c>
      <c r="E99" s="33">
        <v>1.51</v>
      </c>
      <c r="F99" s="33">
        <v>3.66</v>
      </c>
      <c r="G99" s="33">
        <v>5.99</v>
      </c>
      <c r="H99" s="33">
        <v>6.21</v>
      </c>
      <c r="I99" s="33">
        <v>6.86</v>
      </c>
      <c r="J99" s="33">
        <v>6.92</v>
      </c>
      <c r="K99" s="33">
        <v>7.29</v>
      </c>
      <c r="L99" s="33">
        <v>7.61</v>
      </c>
      <c r="M99" s="33">
        <v>6.86</v>
      </c>
      <c r="N99" s="33">
        <v>3.03</v>
      </c>
      <c r="O99" s="33">
        <v>1.52</v>
      </c>
      <c r="P99" s="33">
        <v>7</v>
      </c>
      <c r="Q99" s="33">
        <v>7.19</v>
      </c>
      <c r="R99" s="33">
        <v>8.36</v>
      </c>
      <c r="S99" s="33">
        <v>9.33</v>
      </c>
      <c r="T99" s="33">
        <v>7.21</v>
      </c>
      <c r="U99" s="33">
        <v>2.3199999999999998</v>
      </c>
      <c r="V99" s="33">
        <v>6.28</v>
      </c>
      <c r="W99" s="33">
        <v>8.52</v>
      </c>
      <c r="X99" s="33">
        <v>8.8800000000000008</v>
      </c>
      <c r="Y99" s="33">
        <v>8.32</v>
      </c>
      <c r="Z99" s="33">
        <v>9.59</v>
      </c>
      <c r="AA99" s="33">
        <v>9.2200000000000006</v>
      </c>
      <c r="AB99" s="33">
        <v>8.24</v>
      </c>
      <c r="AC99" s="33">
        <v>8.94</v>
      </c>
      <c r="AD99" s="33">
        <v>9.17</v>
      </c>
      <c r="AE99" s="33">
        <v>10.220000000000001</v>
      </c>
      <c r="AF99" s="33">
        <v>9.44</v>
      </c>
      <c r="AG99" s="33">
        <v>7.37</v>
      </c>
      <c r="AH99" s="33">
        <v>13.08</v>
      </c>
      <c r="AI99" s="33"/>
      <c r="AJ99" s="33"/>
    </row>
    <row r="100" spans="1:42" x14ac:dyDescent="0.3">
      <c r="A100" s="17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</row>
    <row r="101" spans="1:42" x14ac:dyDescent="0.3">
      <c r="A101" s="17" t="s">
        <v>196</v>
      </c>
      <c r="B101" s="17" t="s">
        <v>197</v>
      </c>
      <c r="C101" s="33">
        <v>2.64</v>
      </c>
      <c r="D101" s="33">
        <v>1.71</v>
      </c>
      <c r="E101" s="33">
        <v>0.7</v>
      </c>
      <c r="F101" s="33">
        <v>1.86</v>
      </c>
      <c r="G101" s="33">
        <v>2.98</v>
      </c>
      <c r="H101" s="33">
        <v>2.96</v>
      </c>
      <c r="I101" s="33">
        <v>3.17</v>
      </c>
      <c r="J101" s="33">
        <v>2.98</v>
      </c>
      <c r="K101" s="33">
        <v>2.75</v>
      </c>
      <c r="L101" s="33">
        <v>2.98</v>
      </c>
      <c r="M101" s="33">
        <v>2.72</v>
      </c>
      <c r="N101" s="33">
        <v>1.06</v>
      </c>
      <c r="O101" s="33">
        <v>0.47</v>
      </c>
      <c r="P101" s="33">
        <v>2.2200000000000002</v>
      </c>
      <c r="Q101" s="33">
        <v>2.3199999999999998</v>
      </c>
      <c r="R101" s="33">
        <v>2.63</v>
      </c>
      <c r="S101" s="33">
        <v>3.02</v>
      </c>
      <c r="T101" s="33">
        <v>2.16</v>
      </c>
      <c r="U101" s="33">
        <v>0.73</v>
      </c>
      <c r="V101" s="33">
        <v>1.9</v>
      </c>
      <c r="W101" s="33">
        <v>2.78</v>
      </c>
      <c r="X101" s="33">
        <v>3.11</v>
      </c>
      <c r="Y101" s="33">
        <v>2.84</v>
      </c>
      <c r="Z101" s="33">
        <v>3.2</v>
      </c>
      <c r="AA101" s="33">
        <v>3.1</v>
      </c>
      <c r="AB101" s="33">
        <v>2.61</v>
      </c>
      <c r="AC101" s="33">
        <v>2.72</v>
      </c>
      <c r="AD101" s="33">
        <v>2.86</v>
      </c>
      <c r="AE101" s="33">
        <v>3.37</v>
      </c>
      <c r="AF101" s="33">
        <v>3.07</v>
      </c>
      <c r="AG101" s="33">
        <v>2.1</v>
      </c>
      <c r="AH101" s="33">
        <v>4.1100000000000003</v>
      </c>
      <c r="AI101" s="33">
        <v>5.3614420000000003</v>
      </c>
      <c r="AJ101" s="33">
        <v>5.2016070000000001</v>
      </c>
    </row>
    <row r="102" spans="1:42" x14ac:dyDescent="0.3">
      <c r="A102" s="17" t="s">
        <v>198</v>
      </c>
      <c r="B102" s="17" t="s">
        <v>199</v>
      </c>
      <c r="C102" s="33">
        <v>12.27</v>
      </c>
      <c r="D102" s="33">
        <v>8.01</v>
      </c>
      <c r="E102" s="33">
        <v>3.5</v>
      </c>
      <c r="F102" s="33">
        <v>9.99</v>
      </c>
      <c r="G102" s="33">
        <v>15.71</v>
      </c>
      <c r="H102" s="33">
        <v>15.67</v>
      </c>
      <c r="I102" s="33">
        <v>17.23</v>
      </c>
      <c r="J102" s="33">
        <v>16.59</v>
      </c>
      <c r="K102" s="33">
        <v>16.72</v>
      </c>
      <c r="L102" s="33">
        <v>17.71</v>
      </c>
      <c r="M102" s="33">
        <v>15.09</v>
      </c>
      <c r="N102" s="33">
        <v>6</v>
      </c>
      <c r="O102" s="33">
        <v>2.95</v>
      </c>
      <c r="P102" s="33">
        <v>13.98</v>
      </c>
      <c r="Q102" s="33">
        <v>13.65</v>
      </c>
      <c r="R102" s="33">
        <v>15.58</v>
      </c>
      <c r="S102" s="33">
        <v>17.13</v>
      </c>
      <c r="T102" s="33">
        <v>13.6</v>
      </c>
      <c r="U102" s="33">
        <v>4.3</v>
      </c>
      <c r="V102" s="33">
        <v>9.99</v>
      </c>
      <c r="W102" s="33">
        <v>13.59</v>
      </c>
      <c r="X102" s="33">
        <v>14.28</v>
      </c>
      <c r="Y102" s="33">
        <v>13.3</v>
      </c>
      <c r="Z102" s="33">
        <v>14.94</v>
      </c>
      <c r="AA102" s="33">
        <v>14.28</v>
      </c>
      <c r="AB102" s="33">
        <v>12.28</v>
      </c>
      <c r="AC102" s="33">
        <v>13.01</v>
      </c>
      <c r="AD102" s="33">
        <v>13.59</v>
      </c>
      <c r="AE102" s="33">
        <v>15.88</v>
      </c>
      <c r="AF102" s="33">
        <v>14.83</v>
      </c>
      <c r="AG102" s="33">
        <v>10.78</v>
      </c>
      <c r="AH102" s="33">
        <v>20.59</v>
      </c>
      <c r="AI102" s="33">
        <v>22.967915000000001</v>
      </c>
      <c r="AJ102" s="33">
        <v>28.032415</v>
      </c>
    </row>
    <row r="103" spans="1:42" x14ac:dyDescent="0.3">
      <c r="A103" s="17" t="s">
        <v>200</v>
      </c>
      <c r="B103" s="17" t="s">
        <v>201</v>
      </c>
      <c r="C103" s="33">
        <v>6.99</v>
      </c>
      <c r="D103" s="33">
        <v>4.9800000000000004</v>
      </c>
      <c r="E103" s="33">
        <v>2.89</v>
      </c>
      <c r="F103" s="33">
        <v>5.23</v>
      </c>
      <c r="G103" s="33">
        <v>7.08</v>
      </c>
      <c r="H103" s="33">
        <v>5.41</v>
      </c>
      <c r="I103" s="33">
        <v>6.18</v>
      </c>
      <c r="J103" s="33">
        <v>9.1</v>
      </c>
      <c r="K103" s="33">
        <v>5.83</v>
      </c>
      <c r="L103" s="33">
        <v>6.06</v>
      </c>
      <c r="M103" s="33">
        <v>5.5</v>
      </c>
      <c r="N103" s="33">
        <v>2.54</v>
      </c>
      <c r="O103" s="33">
        <v>1.42</v>
      </c>
      <c r="P103" s="33">
        <v>4.6399999999999997</v>
      </c>
      <c r="Q103" s="33">
        <v>4.8099999999999996</v>
      </c>
      <c r="R103" s="33">
        <v>5.56</v>
      </c>
      <c r="S103" s="33">
        <v>6.11</v>
      </c>
      <c r="T103" s="33">
        <v>4.66</v>
      </c>
      <c r="U103" s="33">
        <v>1.98</v>
      </c>
      <c r="V103" s="33">
        <v>5.07</v>
      </c>
      <c r="W103" s="33">
        <v>6.34</v>
      </c>
      <c r="X103" s="33">
        <v>7.4</v>
      </c>
      <c r="Y103" s="33">
        <v>6.9</v>
      </c>
      <c r="Z103" s="33">
        <v>7.98</v>
      </c>
      <c r="AA103" s="33">
        <v>7.42</v>
      </c>
      <c r="AB103" s="33">
        <v>6.47</v>
      </c>
      <c r="AC103" s="33">
        <v>6.93</v>
      </c>
      <c r="AD103" s="33">
        <v>7.39</v>
      </c>
      <c r="AE103" s="33">
        <v>8.16</v>
      </c>
      <c r="AF103" s="33">
        <v>8.27</v>
      </c>
      <c r="AG103" s="33">
        <v>5.51</v>
      </c>
      <c r="AH103" s="33">
        <v>10.14</v>
      </c>
      <c r="AI103" s="33"/>
      <c r="AJ103" s="33"/>
    </row>
    <row r="104" spans="1:42" x14ac:dyDescent="0.3">
      <c r="A104" s="17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</row>
    <row r="105" spans="1:42" x14ac:dyDescent="0.3">
      <c r="A105" s="17" t="s">
        <v>202</v>
      </c>
      <c r="B105" s="17" t="s">
        <v>203</v>
      </c>
      <c r="C105" s="33">
        <v>55.73</v>
      </c>
      <c r="D105" s="33">
        <v>79.56</v>
      </c>
      <c r="E105" s="33">
        <v>156.72999999999999</v>
      </c>
      <c r="F105" s="33">
        <v>69.58</v>
      </c>
      <c r="G105" s="33">
        <v>45.09</v>
      </c>
      <c r="H105" s="33">
        <v>44.34</v>
      </c>
      <c r="I105" s="33">
        <v>37.81</v>
      </c>
      <c r="J105" s="33">
        <v>39.619999999999997</v>
      </c>
      <c r="K105" s="33">
        <v>43.77</v>
      </c>
      <c r="L105" s="33">
        <v>38.83</v>
      </c>
      <c r="M105" s="33">
        <v>37.68</v>
      </c>
      <c r="N105" s="33">
        <v>58.2</v>
      </c>
      <c r="O105" s="33">
        <v>55.99</v>
      </c>
      <c r="P105" s="33">
        <v>37.72</v>
      </c>
      <c r="Q105" s="33">
        <v>41.58</v>
      </c>
      <c r="R105" s="33">
        <v>35.24</v>
      </c>
      <c r="S105" s="33">
        <v>31.74</v>
      </c>
      <c r="T105" s="33">
        <v>44.56</v>
      </c>
      <c r="U105" s="33">
        <v>135.97999999999999</v>
      </c>
      <c r="V105" s="33">
        <v>45.98</v>
      </c>
      <c r="W105" s="33">
        <v>36.229999999999997</v>
      </c>
      <c r="X105" s="33">
        <v>34.869999999999997</v>
      </c>
      <c r="Y105" s="33">
        <v>38.58</v>
      </c>
      <c r="Z105" s="33">
        <v>36.82</v>
      </c>
      <c r="AA105" s="33">
        <v>42.66</v>
      </c>
      <c r="AB105" s="33">
        <v>53.29</v>
      </c>
      <c r="AC105" s="33">
        <v>52.36</v>
      </c>
      <c r="AD105" s="33">
        <v>52.14</v>
      </c>
      <c r="AE105" s="33">
        <v>46.17</v>
      </c>
      <c r="AF105" s="33">
        <v>52.38</v>
      </c>
      <c r="AG105" s="33">
        <v>72.790000000000006</v>
      </c>
      <c r="AH105" s="33">
        <v>37.01</v>
      </c>
      <c r="AI105" s="33"/>
      <c r="AJ105" s="33"/>
    </row>
    <row r="106" spans="1:42" x14ac:dyDescent="0.3">
      <c r="A106" s="17" t="s">
        <v>204</v>
      </c>
      <c r="B106" s="17" t="s">
        <v>205</v>
      </c>
      <c r="C106" s="33">
        <v>271469.56</v>
      </c>
      <c r="D106" s="33">
        <v>267661.59000000003</v>
      </c>
      <c r="E106" s="33">
        <v>274296.38</v>
      </c>
      <c r="F106" s="33">
        <v>326103.8</v>
      </c>
      <c r="G106" s="33">
        <v>437015.24</v>
      </c>
      <c r="H106" s="33">
        <v>450555.9</v>
      </c>
      <c r="I106" s="33">
        <v>384814.38</v>
      </c>
      <c r="J106" s="33">
        <v>386111.96</v>
      </c>
      <c r="K106" s="33">
        <v>443686.9</v>
      </c>
      <c r="L106" s="33">
        <v>453880.22</v>
      </c>
      <c r="M106" s="33">
        <v>631015.92000000004</v>
      </c>
      <c r="N106" s="33">
        <v>569512.17000000004</v>
      </c>
      <c r="O106" s="33">
        <v>529857.59</v>
      </c>
      <c r="P106" s="33">
        <v>594346.87</v>
      </c>
      <c r="Q106" s="33">
        <v>528573.98</v>
      </c>
      <c r="R106" s="33">
        <v>765958.88</v>
      </c>
      <c r="S106" s="33">
        <v>737311.53</v>
      </c>
      <c r="T106" s="33">
        <v>975633.73</v>
      </c>
      <c r="U106" s="33">
        <v>1035499.44</v>
      </c>
      <c r="V106" s="33">
        <v>815519.67</v>
      </c>
      <c r="W106" s="33">
        <v>836467.38</v>
      </c>
      <c r="X106" s="33">
        <v>1030720.92</v>
      </c>
      <c r="Y106" s="33">
        <v>1032096.52</v>
      </c>
      <c r="Z106" s="33">
        <v>1002677.23</v>
      </c>
      <c r="AA106" s="33">
        <v>965529.73</v>
      </c>
      <c r="AB106" s="33">
        <v>869209.56</v>
      </c>
      <c r="AC106" s="33">
        <v>841701.03</v>
      </c>
      <c r="AD106" s="33">
        <v>888260.37</v>
      </c>
      <c r="AE106" s="33">
        <v>926450.87</v>
      </c>
      <c r="AF106" s="33">
        <v>893831.96</v>
      </c>
      <c r="AG106" s="33">
        <v>827177.73</v>
      </c>
      <c r="AH106" s="33">
        <v>1076297.47</v>
      </c>
      <c r="AI106" s="33"/>
      <c r="AJ106" s="33"/>
    </row>
    <row r="107" spans="1:42" x14ac:dyDescent="0.3">
      <c r="A107" s="28" t="s">
        <v>112</v>
      </c>
      <c r="B107" s="28"/>
      <c r="C107" s="28" t="s">
        <v>3</v>
      </c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</row>
    <row r="109" spans="1:42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r="110" spans="1:42" ht="21" x14ac:dyDescent="0.3">
      <c r="A110" s="29" t="s">
        <v>206</v>
      </c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</row>
    <row r="111" spans="1:42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</row>
    <row r="112" spans="1:42" x14ac:dyDescent="0.3">
      <c r="A112" s="21"/>
      <c r="B112" s="21"/>
      <c r="C112" s="20" t="s">
        <v>207</v>
      </c>
      <c r="D112" s="20" t="s">
        <v>208</v>
      </c>
      <c r="E112" s="20" t="s">
        <v>166</v>
      </c>
      <c r="F112" s="20" t="s">
        <v>6</v>
      </c>
      <c r="G112" s="20" t="s">
        <v>7</v>
      </c>
      <c r="H112" s="20" t="s">
        <v>8</v>
      </c>
      <c r="I112" s="20" t="s">
        <v>9</v>
      </c>
      <c r="J112" s="20" t="s">
        <v>10</v>
      </c>
      <c r="K112" s="20" t="s">
        <v>11</v>
      </c>
      <c r="L112" s="20" t="s">
        <v>12</v>
      </c>
      <c r="M112" s="20" t="s">
        <v>13</v>
      </c>
      <c r="N112" s="20" t="s">
        <v>14</v>
      </c>
      <c r="O112" s="20" t="s">
        <v>15</v>
      </c>
      <c r="P112" s="20" t="s">
        <v>16</v>
      </c>
      <c r="Q112" s="20" t="s">
        <v>17</v>
      </c>
      <c r="R112" s="20" t="s">
        <v>18</v>
      </c>
      <c r="S112" s="20" t="s">
        <v>19</v>
      </c>
      <c r="T112" s="20" t="s">
        <v>20</v>
      </c>
      <c r="U112" s="20" t="s">
        <v>21</v>
      </c>
      <c r="V112" s="20" t="s">
        <v>22</v>
      </c>
      <c r="W112" s="20" t="s">
        <v>23</v>
      </c>
      <c r="X112" s="20" t="s">
        <v>24</v>
      </c>
      <c r="Y112" s="20" t="s">
        <v>25</v>
      </c>
      <c r="Z112" s="20" t="s">
        <v>26</v>
      </c>
      <c r="AA112" s="20" t="s">
        <v>27</v>
      </c>
      <c r="AB112" s="20" t="s">
        <v>28</v>
      </c>
      <c r="AC112" s="20" t="s">
        <v>29</v>
      </c>
      <c r="AD112" s="20" t="s">
        <v>30</v>
      </c>
      <c r="AE112" s="20" t="s">
        <v>31</v>
      </c>
      <c r="AF112" s="20" t="s">
        <v>32</v>
      </c>
      <c r="AG112" s="20" t="s">
        <v>33</v>
      </c>
      <c r="AH112" s="20" t="s">
        <v>34</v>
      </c>
      <c r="AI112" s="20" t="s">
        <v>35</v>
      </c>
      <c r="AJ112" s="20" t="s">
        <v>36</v>
      </c>
      <c r="AK112" s="20" t="s">
        <v>37</v>
      </c>
      <c r="AL112" s="20" t="s">
        <v>38</v>
      </c>
      <c r="AM112" s="20" t="s">
        <v>39</v>
      </c>
      <c r="AN112" s="20" t="s">
        <v>40</v>
      </c>
      <c r="AO112" s="20" t="s">
        <v>41</v>
      </c>
      <c r="AP112" s="20" t="s">
        <v>42</v>
      </c>
    </row>
    <row r="113" spans="1:42" x14ac:dyDescent="0.3">
      <c r="A113" s="30" t="s">
        <v>46</v>
      </c>
      <c r="B113" s="30"/>
      <c r="C113" s="19" t="s">
        <v>209</v>
      </c>
      <c r="D113" s="19" t="s">
        <v>210</v>
      </c>
      <c r="E113" s="19" t="s">
        <v>167</v>
      </c>
      <c r="F113" s="19" t="s">
        <v>47</v>
      </c>
      <c r="G113" s="19" t="s">
        <v>48</v>
      </c>
      <c r="H113" s="19" t="s">
        <v>49</v>
      </c>
      <c r="I113" s="19" t="s">
        <v>50</v>
      </c>
      <c r="J113" s="19" t="s">
        <v>51</v>
      </c>
      <c r="K113" s="19" t="s">
        <v>52</v>
      </c>
      <c r="L113" s="19" t="s">
        <v>53</v>
      </c>
      <c r="M113" s="19" t="s">
        <v>54</v>
      </c>
      <c r="N113" s="19" t="s">
        <v>55</v>
      </c>
      <c r="O113" s="19" t="s">
        <v>56</v>
      </c>
      <c r="P113" s="19" t="s">
        <v>57</v>
      </c>
      <c r="Q113" s="19" t="s">
        <v>58</v>
      </c>
      <c r="R113" s="19" t="s">
        <v>59</v>
      </c>
      <c r="S113" s="19" t="s">
        <v>60</v>
      </c>
      <c r="T113" s="19" t="s">
        <v>61</v>
      </c>
      <c r="U113" s="19" t="s">
        <v>62</v>
      </c>
      <c r="V113" s="19" t="s">
        <v>63</v>
      </c>
      <c r="W113" s="19" t="s">
        <v>64</v>
      </c>
      <c r="X113" s="19" t="s">
        <v>65</v>
      </c>
      <c r="Y113" s="19" t="s">
        <v>66</v>
      </c>
      <c r="Z113" s="19" t="s">
        <v>67</v>
      </c>
      <c r="AA113" s="19" t="s">
        <v>68</v>
      </c>
      <c r="AB113" s="19" t="s">
        <v>69</v>
      </c>
      <c r="AC113" s="19" t="s">
        <v>70</v>
      </c>
      <c r="AD113" s="19" t="s">
        <v>71</v>
      </c>
      <c r="AE113" s="19" t="s">
        <v>72</v>
      </c>
      <c r="AF113" s="19" t="s">
        <v>73</v>
      </c>
      <c r="AG113" s="19" t="s">
        <v>74</v>
      </c>
      <c r="AH113" s="19" t="s">
        <v>75</v>
      </c>
      <c r="AI113" s="19" t="s">
        <v>76</v>
      </c>
      <c r="AJ113" s="19" t="s">
        <v>77</v>
      </c>
      <c r="AK113" s="19" t="s">
        <v>78</v>
      </c>
      <c r="AL113" s="19" t="s">
        <v>79</v>
      </c>
      <c r="AM113" s="19" t="s">
        <v>80</v>
      </c>
      <c r="AN113" s="19" t="s">
        <v>81</v>
      </c>
      <c r="AO113" s="19" t="s">
        <v>82</v>
      </c>
      <c r="AP113" s="19" t="s">
        <v>83</v>
      </c>
    </row>
    <row r="114" spans="1:42" x14ac:dyDescent="0.3">
      <c r="A114" s="17" t="s">
        <v>211</v>
      </c>
      <c r="B114" s="17" t="s">
        <v>212</v>
      </c>
      <c r="C114" s="33">
        <v>140.63999999999999</v>
      </c>
      <c r="D114" s="33">
        <v>164.93</v>
      </c>
      <c r="E114" s="33">
        <v>167.24</v>
      </c>
      <c r="F114" s="33">
        <v>211.28</v>
      </c>
      <c r="G114" s="33">
        <v>242.17</v>
      </c>
      <c r="H114" s="33">
        <v>247.08</v>
      </c>
      <c r="I114" s="33">
        <v>277.72000000000003</v>
      </c>
      <c r="J114" s="33">
        <v>353.4</v>
      </c>
      <c r="K114" s="33">
        <v>330.22</v>
      </c>
      <c r="L114" s="33">
        <v>417.09</v>
      </c>
      <c r="M114" s="33">
        <v>435.71</v>
      </c>
      <c r="N114" s="33">
        <v>466.45</v>
      </c>
      <c r="O114" s="33">
        <v>459.27</v>
      </c>
      <c r="P114" s="33">
        <v>615.92999999999995</v>
      </c>
      <c r="Q114" s="33">
        <v>740.74</v>
      </c>
      <c r="R114" s="33">
        <v>970.43</v>
      </c>
      <c r="S114" s="33">
        <v>1229.23</v>
      </c>
      <c r="T114" s="33">
        <v>1469.25</v>
      </c>
      <c r="U114" s="33">
        <v>1320.28</v>
      </c>
      <c r="V114" s="33">
        <v>1148.08</v>
      </c>
      <c r="W114" s="33">
        <v>879.82</v>
      </c>
      <c r="X114" s="33">
        <v>1111.92</v>
      </c>
      <c r="Y114" s="33">
        <v>1211.92</v>
      </c>
      <c r="Z114" s="33">
        <v>1248.29</v>
      </c>
      <c r="AA114" s="33">
        <v>1418.3</v>
      </c>
      <c r="AB114" s="33">
        <v>1468.36</v>
      </c>
      <c r="AC114" s="33">
        <v>903.25</v>
      </c>
      <c r="AD114" s="33">
        <v>1115.0999999999999</v>
      </c>
      <c r="AE114" s="33">
        <v>1257.6400000000001</v>
      </c>
      <c r="AF114" s="33">
        <v>1257.6099999999999</v>
      </c>
      <c r="AG114" s="33">
        <v>1426.19</v>
      </c>
      <c r="AH114" s="33">
        <v>1848.36</v>
      </c>
      <c r="AI114" s="33">
        <v>2058.9</v>
      </c>
      <c r="AJ114" s="33">
        <v>2043.94</v>
      </c>
      <c r="AK114" s="33">
        <v>2238.83</v>
      </c>
      <c r="AL114" s="33">
        <v>2673.61</v>
      </c>
      <c r="AM114" s="33">
        <v>2506.85</v>
      </c>
      <c r="AN114" s="33">
        <v>3230.78</v>
      </c>
      <c r="AO114" s="33">
        <v>3756.07</v>
      </c>
      <c r="AP114" s="33">
        <v>4766.18</v>
      </c>
    </row>
    <row r="115" spans="1:42" x14ac:dyDescent="0.3">
      <c r="A115" s="16" t="s">
        <v>213</v>
      </c>
      <c r="B115" s="16" t="s">
        <v>214</v>
      </c>
      <c r="C115" s="15">
        <v>144.36000000000001</v>
      </c>
      <c r="D115" s="15">
        <v>172.65</v>
      </c>
      <c r="E115" s="15">
        <v>170.41</v>
      </c>
      <c r="F115" s="15">
        <v>213.08</v>
      </c>
      <c r="G115" s="15">
        <v>254.87</v>
      </c>
      <c r="H115" s="15">
        <v>337.89</v>
      </c>
      <c r="I115" s="15">
        <v>283.95</v>
      </c>
      <c r="J115" s="15">
        <v>360.44</v>
      </c>
      <c r="K115" s="15">
        <v>369.78</v>
      </c>
      <c r="L115" s="15">
        <v>418.32</v>
      </c>
      <c r="M115" s="15">
        <v>442.65</v>
      </c>
      <c r="N115" s="15">
        <v>471.29</v>
      </c>
      <c r="O115" s="15">
        <v>482.85</v>
      </c>
      <c r="P115" s="15">
        <v>622.88</v>
      </c>
      <c r="Q115" s="15">
        <v>762.12</v>
      </c>
      <c r="R115" s="15">
        <v>986.25</v>
      </c>
      <c r="S115" s="15">
        <v>1244.93</v>
      </c>
      <c r="T115" s="15">
        <v>1473.1</v>
      </c>
      <c r="U115" s="15">
        <v>1552.87</v>
      </c>
      <c r="V115" s="15">
        <v>1383.37</v>
      </c>
      <c r="W115" s="15">
        <v>1176.97</v>
      </c>
      <c r="X115" s="15">
        <v>1112.56</v>
      </c>
      <c r="Y115" s="15">
        <v>1217.33</v>
      </c>
      <c r="Z115" s="15">
        <v>1275.8</v>
      </c>
      <c r="AA115" s="15">
        <v>1431.81</v>
      </c>
      <c r="AB115" s="15">
        <v>1576.09</v>
      </c>
      <c r="AC115" s="15">
        <v>1471.77</v>
      </c>
      <c r="AD115" s="15">
        <v>1130.3800000000001</v>
      </c>
      <c r="AE115" s="15">
        <v>1262.5999999999999</v>
      </c>
      <c r="AF115" s="15">
        <v>1370.58</v>
      </c>
      <c r="AG115" s="15">
        <v>1474.51</v>
      </c>
      <c r="AH115" s="15">
        <v>1849.44</v>
      </c>
      <c r="AI115" s="15">
        <v>2093.5500000000002</v>
      </c>
      <c r="AJ115" s="15">
        <v>2134.7199999999998</v>
      </c>
      <c r="AK115" s="15">
        <v>2277.5300000000002</v>
      </c>
      <c r="AL115" s="15">
        <v>2694.97</v>
      </c>
      <c r="AM115" s="15">
        <v>2940.91</v>
      </c>
      <c r="AN115" s="15">
        <v>3247.93</v>
      </c>
      <c r="AO115" s="15">
        <v>3760.2</v>
      </c>
      <c r="AP115" s="15">
        <v>4808.93</v>
      </c>
    </row>
    <row r="116" spans="1:42" x14ac:dyDescent="0.3">
      <c r="A116" s="16" t="s">
        <v>215</v>
      </c>
      <c r="B116" s="16" t="s">
        <v>216</v>
      </c>
      <c r="C116" s="15">
        <v>102.2</v>
      </c>
      <c r="D116" s="15">
        <v>138.08000000000001</v>
      </c>
      <c r="E116" s="15">
        <v>147.26</v>
      </c>
      <c r="F116" s="15">
        <v>163.36000000000001</v>
      </c>
      <c r="G116" s="15">
        <v>202.6</v>
      </c>
      <c r="H116" s="15">
        <v>216.46</v>
      </c>
      <c r="I116" s="15">
        <v>240.17</v>
      </c>
      <c r="J116" s="15">
        <v>273.81</v>
      </c>
      <c r="K116" s="15">
        <v>294.51</v>
      </c>
      <c r="L116" s="15">
        <v>309.35000000000002</v>
      </c>
      <c r="M116" s="15">
        <v>392.41</v>
      </c>
      <c r="N116" s="15">
        <v>426.88</v>
      </c>
      <c r="O116" s="15">
        <v>435.86</v>
      </c>
      <c r="P116" s="15">
        <v>457.2</v>
      </c>
      <c r="Q116" s="15">
        <v>597.29</v>
      </c>
      <c r="R116" s="15">
        <v>729.55</v>
      </c>
      <c r="S116" s="15">
        <v>912.83</v>
      </c>
      <c r="T116" s="15">
        <v>1206.5899999999999</v>
      </c>
      <c r="U116" s="15">
        <v>1254.07</v>
      </c>
      <c r="V116" s="15">
        <v>944.75</v>
      </c>
      <c r="W116" s="15">
        <v>768.63</v>
      </c>
      <c r="X116" s="15">
        <v>788.9</v>
      </c>
      <c r="Y116" s="15">
        <v>1060.72</v>
      </c>
      <c r="Z116" s="15">
        <v>1136.1500000000001</v>
      </c>
      <c r="AA116" s="15">
        <v>1219.29</v>
      </c>
      <c r="AB116" s="15">
        <v>1363.98</v>
      </c>
      <c r="AC116" s="15">
        <v>741.02</v>
      </c>
      <c r="AD116" s="15">
        <v>666.79</v>
      </c>
      <c r="AE116" s="15">
        <v>1010.91</v>
      </c>
      <c r="AF116" s="15">
        <v>1074.77</v>
      </c>
      <c r="AG116" s="15">
        <v>1258.8599999999999</v>
      </c>
      <c r="AH116" s="15">
        <v>1426.19</v>
      </c>
      <c r="AI116" s="15">
        <v>1737.92</v>
      </c>
      <c r="AJ116" s="15">
        <v>1867.01</v>
      </c>
      <c r="AK116" s="15">
        <v>1810.1</v>
      </c>
      <c r="AL116" s="15">
        <v>2245.13</v>
      </c>
      <c r="AM116" s="15">
        <v>2346.58</v>
      </c>
      <c r="AN116" s="15">
        <v>2443.96</v>
      </c>
      <c r="AO116" s="15">
        <v>2191.86</v>
      </c>
      <c r="AP116" s="15">
        <v>3662.71</v>
      </c>
    </row>
    <row r="117" spans="1:42" x14ac:dyDescent="0.3">
      <c r="A117" s="17" t="s">
        <v>217</v>
      </c>
      <c r="B117" s="17" t="s">
        <v>218</v>
      </c>
      <c r="C117" s="33" t="s">
        <v>141</v>
      </c>
      <c r="D117" s="33" t="s">
        <v>141</v>
      </c>
      <c r="E117" s="33" t="s">
        <v>141</v>
      </c>
      <c r="F117" s="33" t="s">
        <v>141</v>
      </c>
      <c r="G117" s="33" t="s">
        <v>141</v>
      </c>
      <c r="H117" s="33" t="s">
        <v>141</v>
      </c>
      <c r="I117" s="33" t="s">
        <v>141</v>
      </c>
      <c r="J117" s="33" t="s">
        <v>141</v>
      </c>
      <c r="K117" s="33">
        <v>28365077542</v>
      </c>
      <c r="L117" s="33">
        <v>33568084739</v>
      </c>
      <c r="M117" s="33">
        <v>36502259805</v>
      </c>
      <c r="N117" s="33">
        <v>45356485261</v>
      </c>
      <c r="O117" s="33">
        <v>51597797863</v>
      </c>
      <c r="P117" s="33">
        <v>62457013666</v>
      </c>
      <c r="Q117" s="33">
        <v>78699309012</v>
      </c>
      <c r="R117" s="33">
        <v>107849485288</v>
      </c>
      <c r="S117" s="33">
        <v>143263112638</v>
      </c>
      <c r="T117" s="33">
        <v>188559872974</v>
      </c>
      <c r="U117" s="33">
        <v>300251284226</v>
      </c>
      <c r="V117" s="33">
        <v>393758562771</v>
      </c>
      <c r="W117" s="33">
        <v>431582088865</v>
      </c>
      <c r="X117" s="33">
        <v>326561472517</v>
      </c>
      <c r="Y117" s="33">
        <v>290699174324</v>
      </c>
      <c r="Z117" s="33">
        <v>320332565372</v>
      </c>
      <c r="AA117" s="33">
        <v>355504562709</v>
      </c>
      <c r="AB117" s="33">
        <v>325790478833</v>
      </c>
      <c r="AC117" s="33">
        <v>332918319690</v>
      </c>
      <c r="AD117" s="33">
        <v>300217350848</v>
      </c>
      <c r="AE117" s="33">
        <v>243869422040</v>
      </c>
      <c r="AF117" s="33">
        <v>208156201580</v>
      </c>
      <c r="AG117" s="33">
        <v>150810402811</v>
      </c>
      <c r="AH117" s="33">
        <v>136115451141</v>
      </c>
      <c r="AI117" s="33">
        <v>135028551179</v>
      </c>
      <c r="AJ117" s="33">
        <v>154404199065</v>
      </c>
      <c r="AK117" s="33">
        <v>163257333463</v>
      </c>
      <c r="AL117" s="33">
        <v>137855775480</v>
      </c>
      <c r="AM117" s="33">
        <v>155481353547</v>
      </c>
      <c r="AN117" s="33">
        <v>138944417737</v>
      </c>
      <c r="AO117" s="33">
        <v>180945954629</v>
      </c>
      <c r="AP117" s="33">
        <v>152453897326</v>
      </c>
    </row>
    <row r="118" spans="1:42" x14ac:dyDescent="0.3">
      <c r="A118" s="17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1:42" x14ac:dyDescent="0.3">
      <c r="A119" s="17" t="s">
        <v>219</v>
      </c>
      <c r="B119" s="17" t="s">
        <v>220</v>
      </c>
      <c r="C119" s="33" t="s">
        <v>141</v>
      </c>
      <c r="D119" s="33" t="s">
        <v>141</v>
      </c>
      <c r="E119" s="33" t="s">
        <v>141</v>
      </c>
      <c r="F119" s="33" t="s">
        <v>141</v>
      </c>
      <c r="G119" s="33" t="s">
        <v>141</v>
      </c>
      <c r="H119" s="33" t="s">
        <v>141</v>
      </c>
      <c r="I119" s="33" t="s">
        <v>141</v>
      </c>
      <c r="J119" s="33" t="s">
        <v>141</v>
      </c>
      <c r="K119" s="33" t="s">
        <v>141</v>
      </c>
      <c r="L119" s="33" t="s">
        <v>141</v>
      </c>
      <c r="M119" s="33" t="s">
        <v>141</v>
      </c>
      <c r="N119" s="33" t="s">
        <v>141</v>
      </c>
      <c r="O119" s="33" t="s">
        <v>141</v>
      </c>
      <c r="P119" s="33" t="s">
        <v>141</v>
      </c>
      <c r="Q119" s="33" t="s">
        <v>141</v>
      </c>
      <c r="R119" s="33" t="s">
        <v>141</v>
      </c>
      <c r="S119" s="33" t="s">
        <v>141</v>
      </c>
      <c r="T119" s="33" t="s">
        <v>141</v>
      </c>
      <c r="U119" s="33">
        <v>11645883.109999999</v>
      </c>
      <c r="V119" s="33">
        <v>10410298.630000001</v>
      </c>
      <c r="W119" s="33">
        <v>8000601.9100000001</v>
      </c>
      <c r="X119" s="33">
        <v>10159386.25</v>
      </c>
      <c r="Y119" s="33">
        <v>11164472.49</v>
      </c>
      <c r="Z119" s="33">
        <v>11524277.26</v>
      </c>
      <c r="AA119" s="33">
        <v>13020093.470000001</v>
      </c>
      <c r="AB119" s="33">
        <v>13195195.85</v>
      </c>
      <c r="AC119" s="33">
        <v>8129635.6399999997</v>
      </c>
      <c r="AD119" s="33">
        <v>10287066.42</v>
      </c>
      <c r="AE119" s="33">
        <v>11697567.85</v>
      </c>
      <c r="AF119" s="33">
        <v>11661025.23</v>
      </c>
      <c r="AG119" s="33">
        <v>13164588.220000001</v>
      </c>
      <c r="AH119" s="33">
        <v>17052459.280000001</v>
      </c>
      <c r="AI119" s="33">
        <v>18845822.359999999</v>
      </c>
      <c r="AJ119" s="33">
        <v>18609450.390000001</v>
      </c>
      <c r="AK119" s="33">
        <v>20026065.329999998</v>
      </c>
      <c r="AL119" s="33">
        <v>23705646.98</v>
      </c>
      <c r="AM119" s="33">
        <v>21838042.16</v>
      </c>
      <c r="AN119" s="33">
        <v>27880232.030000001</v>
      </c>
      <c r="AO119" s="33">
        <v>33166864.18</v>
      </c>
      <c r="AP119" s="33">
        <v>42072157.140000001</v>
      </c>
    </row>
    <row r="120" spans="1:42" x14ac:dyDescent="0.3">
      <c r="A120" s="17" t="s">
        <v>221</v>
      </c>
      <c r="B120" s="17" t="s">
        <v>222</v>
      </c>
      <c r="C120" s="33" t="s">
        <v>141</v>
      </c>
      <c r="D120" s="33" t="s">
        <v>141</v>
      </c>
      <c r="E120" s="33" t="s">
        <v>141</v>
      </c>
      <c r="F120" s="33" t="s">
        <v>141</v>
      </c>
      <c r="G120" s="33" t="s">
        <v>141</v>
      </c>
      <c r="H120" s="33" t="s">
        <v>141</v>
      </c>
      <c r="I120" s="33" t="s">
        <v>141</v>
      </c>
      <c r="J120" s="33" t="s">
        <v>141</v>
      </c>
      <c r="K120" s="33">
        <v>1936349.69</v>
      </c>
      <c r="L120" s="33">
        <v>2538758.38</v>
      </c>
      <c r="M120" s="33">
        <v>2675920.0499999998</v>
      </c>
      <c r="N120" s="33">
        <v>2867345.22</v>
      </c>
      <c r="O120" s="33">
        <v>2965790.19</v>
      </c>
      <c r="P120" s="33">
        <v>4052623.35</v>
      </c>
      <c r="Q120" s="33">
        <v>5103248.9800000004</v>
      </c>
      <c r="R120" s="33">
        <v>7140942.2599999998</v>
      </c>
      <c r="S120" s="33">
        <v>9301639.5700000003</v>
      </c>
      <c r="T120" s="33">
        <v>11678149.609999999</v>
      </c>
      <c r="U120" s="33">
        <v>11645883.109999999</v>
      </c>
      <c r="V120" s="33">
        <v>10410298.630000001</v>
      </c>
      <c r="W120" s="33">
        <v>8000601.9100000001</v>
      </c>
      <c r="X120" s="33">
        <v>9639287.3900000006</v>
      </c>
      <c r="Y120" s="33">
        <v>10609691.560000001</v>
      </c>
      <c r="Z120" s="33">
        <v>10968546.98</v>
      </c>
      <c r="AA120" s="33">
        <v>12451182.710000001</v>
      </c>
      <c r="AB120" s="33">
        <v>12661046.73</v>
      </c>
      <c r="AC120" s="33">
        <v>7760559</v>
      </c>
      <c r="AD120" s="33">
        <v>9819765.5899999999</v>
      </c>
      <c r="AE120" s="33">
        <v>11186226.390000001</v>
      </c>
      <c r="AF120" s="33">
        <v>11133954.09</v>
      </c>
      <c r="AG120" s="33">
        <v>12594206.640000001</v>
      </c>
      <c r="AH120" s="33">
        <v>16323792.98</v>
      </c>
      <c r="AI120" s="33">
        <v>17998300.850000001</v>
      </c>
      <c r="AJ120" s="33">
        <v>17570230.07</v>
      </c>
      <c r="AK120" s="33">
        <v>18964415.050000001</v>
      </c>
      <c r="AL120" s="33">
        <v>22433772.010000002</v>
      </c>
      <c r="AM120" s="33">
        <v>20650358.780000001</v>
      </c>
      <c r="AN120" s="33">
        <v>26360398.82</v>
      </c>
      <c r="AO120" s="33">
        <v>31189689.949999999</v>
      </c>
      <c r="AP120" s="33">
        <v>39843094.5</v>
      </c>
    </row>
    <row r="121" spans="1:42" x14ac:dyDescent="0.3">
      <c r="A121" s="17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</row>
    <row r="122" spans="1:42" x14ac:dyDescent="0.3">
      <c r="A122" s="17" t="s">
        <v>223</v>
      </c>
      <c r="B122" s="17" t="s">
        <v>224</v>
      </c>
      <c r="C122" s="33" t="s">
        <v>141</v>
      </c>
      <c r="D122" s="33" t="s">
        <v>141</v>
      </c>
      <c r="E122" s="33" t="s">
        <v>141</v>
      </c>
      <c r="F122" s="33" t="s">
        <v>141</v>
      </c>
      <c r="G122" s="33" t="s">
        <v>141</v>
      </c>
      <c r="H122" s="33" t="s">
        <v>141</v>
      </c>
      <c r="I122" s="33" t="s">
        <v>141</v>
      </c>
      <c r="J122" s="33" t="s">
        <v>141</v>
      </c>
      <c r="K122" s="33" t="s">
        <v>141</v>
      </c>
      <c r="L122" s="33" t="s">
        <v>141</v>
      </c>
      <c r="M122" s="33" t="s">
        <v>141</v>
      </c>
      <c r="N122" s="33" t="s">
        <v>141</v>
      </c>
      <c r="O122" s="33" t="s">
        <v>141</v>
      </c>
      <c r="P122" s="33" t="s">
        <v>141</v>
      </c>
      <c r="Q122" s="33" t="s">
        <v>141</v>
      </c>
      <c r="R122" s="33" t="s">
        <v>141</v>
      </c>
      <c r="S122" s="33" t="s">
        <v>141</v>
      </c>
      <c r="T122" s="33" t="s">
        <v>141</v>
      </c>
      <c r="U122" s="33">
        <v>23291.77</v>
      </c>
      <c r="V122" s="33">
        <v>20820.599999999999</v>
      </c>
      <c r="W122" s="33">
        <v>16001.2</v>
      </c>
      <c r="X122" s="33">
        <v>20318.77</v>
      </c>
      <c r="Y122" s="33">
        <v>22328.94</v>
      </c>
      <c r="Z122" s="33">
        <v>23048.55</v>
      </c>
      <c r="AA122" s="33">
        <v>26040.19</v>
      </c>
      <c r="AB122" s="33">
        <v>26390.39</v>
      </c>
      <c r="AC122" s="33">
        <v>16259.27</v>
      </c>
      <c r="AD122" s="33">
        <v>20574.13</v>
      </c>
      <c r="AE122" s="33">
        <v>23395.14</v>
      </c>
      <c r="AF122" s="33">
        <v>23322.05</v>
      </c>
      <c r="AG122" s="33">
        <v>26329.18</v>
      </c>
      <c r="AH122" s="33">
        <v>34104.92</v>
      </c>
      <c r="AI122" s="33">
        <v>37541.480000000003</v>
      </c>
      <c r="AJ122" s="33">
        <v>36923.51</v>
      </c>
      <c r="AK122" s="33">
        <v>39655.57</v>
      </c>
      <c r="AL122" s="33">
        <v>46941.88</v>
      </c>
      <c r="AM122" s="33">
        <v>43243.65</v>
      </c>
      <c r="AN122" s="33">
        <v>55208.38</v>
      </c>
      <c r="AO122" s="33">
        <v>65676.960000000006</v>
      </c>
      <c r="AP122" s="33">
        <v>83311.199999999997</v>
      </c>
    </row>
    <row r="123" spans="1:42" x14ac:dyDescent="0.3">
      <c r="A123" s="28" t="s">
        <v>112</v>
      </c>
      <c r="B123" s="28"/>
      <c r="C123" s="28" t="s">
        <v>3</v>
      </c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</row>
    <row r="126" spans="1:42" x14ac:dyDescent="0.3">
      <c r="C126" s="19" t="s">
        <v>209</v>
      </c>
      <c r="D126" s="19" t="s">
        <v>210</v>
      </c>
      <c r="E126" s="19" t="s">
        <v>167</v>
      </c>
      <c r="F126" s="19" t="s">
        <v>47</v>
      </c>
      <c r="G126" s="19" t="s">
        <v>48</v>
      </c>
      <c r="H126" s="19" t="s">
        <v>49</v>
      </c>
      <c r="I126" s="19" t="s">
        <v>50</v>
      </c>
      <c r="J126" s="19" t="s">
        <v>51</v>
      </c>
      <c r="K126" s="19" t="s">
        <v>52</v>
      </c>
      <c r="L126" s="19" t="s">
        <v>53</v>
      </c>
      <c r="M126" s="19" t="s">
        <v>54</v>
      </c>
      <c r="N126" s="19" t="s">
        <v>55</v>
      </c>
      <c r="O126" s="19" t="s">
        <v>56</v>
      </c>
      <c r="P126" s="19" t="s">
        <v>57</v>
      </c>
      <c r="Q126" s="19" t="s">
        <v>58</v>
      </c>
      <c r="R126" s="19" t="s">
        <v>59</v>
      </c>
      <c r="S126" s="19" t="s">
        <v>60</v>
      </c>
      <c r="T126" s="19" t="s">
        <v>61</v>
      </c>
      <c r="U126" s="19" t="s">
        <v>62</v>
      </c>
      <c r="V126" s="19" t="s">
        <v>63</v>
      </c>
      <c r="W126" s="19" t="s">
        <v>64</v>
      </c>
      <c r="X126" s="19" t="s">
        <v>65</v>
      </c>
      <c r="Y126" s="19" t="s">
        <v>66</v>
      </c>
      <c r="Z126" s="19" t="s">
        <v>67</v>
      </c>
      <c r="AA126" s="19" t="s">
        <v>68</v>
      </c>
      <c r="AB126" s="19" t="s">
        <v>69</v>
      </c>
      <c r="AC126" s="19" t="s">
        <v>70</v>
      </c>
      <c r="AD126" s="19" t="s">
        <v>71</v>
      </c>
      <c r="AE126" s="19" t="s">
        <v>72</v>
      </c>
      <c r="AF126" s="19" t="s">
        <v>73</v>
      </c>
      <c r="AG126" s="19" t="s">
        <v>74</v>
      </c>
      <c r="AH126" s="19" t="s">
        <v>75</v>
      </c>
      <c r="AI126" s="19" t="s">
        <v>76</v>
      </c>
      <c r="AJ126" s="19" t="s">
        <v>77</v>
      </c>
      <c r="AK126" s="19" t="s">
        <v>78</v>
      </c>
      <c r="AL126" s="19" t="s">
        <v>79</v>
      </c>
      <c r="AM126" s="19" t="s">
        <v>80</v>
      </c>
      <c r="AN126" s="19" t="s">
        <v>81</v>
      </c>
      <c r="AO126" s="19" t="s">
        <v>82</v>
      </c>
      <c r="AP126" s="19" t="s">
        <v>83</v>
      </c>
    </row>
    <row r="127" spans="1:42" x14ac:dyDescent="0.3">
      <c r="A127" t="s">
        <v>430</v>
      </c>
      <c r="C127" s="38">
        <f>C114</f>
        <v>140.63999999999999</v>
      </c>
      <c r="D127" s="38">
        <f t="shared" ref="D127:AP127" si="0">D114</f>
        <v>164.93</v>
      </c>
      <c r="E127" s="38">
        <f t="shared" si="0"/>
        <v>167.24</v>
      </c>
      <c r="F127" s="38">
        <f t="shared" si="0"/>
        <v>211.28</v>
      </c>
      <c r="G127" s="38">
        <f t="shared" si="0"/>
        <v>242.17</v>
      </c>
      <c r="H127" s="38">
        <f t="shared" si="0"/>
        <v>247.08</v>
      </c>
      <c r="I127" s="38">
        <f t="shared" si="0"/>
        <v>277.72000000000003</v>
      </c>
      <c r="J127" s="38">
        <f t="shared" si="0"/>
        <v>353.4</v>
      </c>
      <c r="K127" s="38">
        <f t="shared" si="0"/>
        <v>330.22</v>
      </c>
      <c r="L127" s="38">
        <f t="shared" si="0"/>
        <v>417.09</v>
      </c>
      <c r="M127" s="38">
        <f t="shared" si="0"/>
        <v>435.71</v>
      </c>
      <c r="N127" s="38">
        <f t="shared" si="0"/>
        <v>466.45</v>
      </c>
      <c r="O127" s="38">
        <f t="shared" si="0"/>
        <v>459.27</v>
      </c>
      <c r="P127" s="38">
        <f t="shared" si="0"/>
        <v>615.92999999999995</v>
      </c>
      <c r="Q127" s="38">
        <f t="shared" si="0"/>
        <v>740.74</v>
      </c>
      <c r="R127" s="38">
        <f t="shared" si="0"/>
        <v>970.43</v>
      </c>
      <c r="S127" s="38">
        <f t="shared" si="0"/>
        <v>1229.23</v>
      </c>
      <c r="T127" s="38">
        <f t="shared" si="0"/>
        <v>1469.25</v>
      </c>
      <c r="U127" s="38">
        <f t="shared" si="0"/>
        <v>1320.28</v>
      </c>
      <c r="V127" s="38">
        <f t="shared" si="0"/>
        <v>1148.08</v>
      </c>
      <c r="W127" s="38">
        <f t="shared" si="0"/>
        <v>879.82</v>
      </c>
      <c r="X127" s="38">
        <f t="shared" si="0"/>
        <v>1111.92</v>
      </c>
      <c r="Y127" s="38">
        <f t="shared" si="0"/>
        <v>1211.92</v>
      </c>
      <c r="Z127" s="38">
        <f t="shared" si="0"/>
        <v>1248.29</v>
      </c>
      <c r="AA127" s="38">
        <f t="shared" si="0"/>
        <v>1418.3</v>
      </c>
      <c r="AB127" s="38">
        <f t="shared" si="0"/>
        <v>1468.36</v>
      </c>
      <c r="AC127" s="38">
        <f t="shared" si="0"/>
        <v>903.25</v>
      </c>
      <c r="AD127" s="38">
        <f t="shared" si="0"/>
        <v>1115.0999999999999</v>
      </c>
      <c r="AE127" s="38">
        <f t="shared" si="0"/>
        <v>1257.6400000000001</v>
      </c>
      <c r="AF127" s="38">
        <f t="shared" si="0"/>
        <v>1257.6099999999999</v>
      </c>
      <c r="AG127" s="38">
        <f t="shared" si="0"/>
        <v>1426.19</v>
      </c>
      <c r="AH127" s="38">
        <f t="shared" si="0"/>
        <v>1848.36</v>
      </c>
      <c r="AI127" s="38">
        <f t="shared" si="0"/>
        <v>2058.9</v>
      </c>
      <c r="AJ127" s="38">
        <f t="shared" si="0"/>
        <v>2043.94</v>
      </c>
      <c r="AK127" s="38">
        <f t="shared" si="0"/>
        <v>2238.83</v>
      </c>
      <c r="AL127" s="38">
        <f t="shared" si="0"/>
        <v>2673.61</v>
      </c>
      <c r="AM127" s="38">
        <f t="shared" si="0"/>
        <v>2506.85</v>
      </c>
      <c r="AN127" s="38">
        <f t="shared" si="0"/>
        <v>3230.78</v>
      </c>
      <c r="AO127" s="38">
        <f t="shared" si="0"/>
        <v>3756.07</v>
      </c>
      <c r="AP127" s="38">
        <f t="shared" si="0"/>
        <v>4766.18</v>
      </c>
    </row>
    <row r="128" spans="1:42" x14ac:dyDescent="0.3">
      <c r="A128" t="s">
        <v>428</v>
      </c>
      <c r="D128" s="40">
        <f>D127/C127-1</f>
        <v>0.17271046643913546</v>
      </c>
      <c r="E128" s="40">
        <f t="shared" ref="E128:AP128" si="1">E127/D127-1</f>
        <v>1.4005941914751796E-2</v>
      </c>
      <c r="F128" s="40">
        <f t="shared" si="1"/>
        <v>0.26333413059076771</v>
      </c>
      <c r="G128" s="40">
        <f t="shared" si="1"/>
        <v>0.14620408936009088</v>
      </c>
      <c r="H128" s="40">
        <f t="shared" si="1"/>
        <v>2.0275013420324672E-2</v>
      </c>
      <c r="I128" s="40">
        <f t="shared" si="1"/>
        <v>0.12400841832604836</v>
      </c>
      <c r="J128" s="40">
        <f t="shared" si="1"/>
        <v>0.27250468097364222</v>
      </c>
      <c r="K128" s="40">
        <f t="shared" si="1"/>
        <v>-6.5591397849462219E-2</v>
      </c>
      <c r="L128" s="40">
        <f t="shared" si="1"/>
        <v>0.26306704621161625</v>
      </c>
      <c r="M128" s="40">
        <f t="shared" si="1"/>
        <v>4.4642643074636279E-2</v>
      </c>
      <c r="N128" s="40">
        <f t="shared" si="1"/>
        <v>7.0551513621445405E-2</v>
      </c>
      <c r="O128" s="40">
        <f t="shared" si="1"/>
        <v>-1.5392860971165212E-2</v>
      </c>
      <c r="P128" s="40">
        <f t="shared" si="1"/>
        <v>0.34110653863740281</v>
      </c>
      <c r="Q128" s="40">
        <f t="shared" si="1"/>
        <v>0.20263666325718832</v>
      </c>
      <c r="R128" s="40">
        <f t="shared" si="1"/>
        <v>0.31008181008180991</v>
      </c>
      <c r="S128" s="40">
        <f t="shared" si="1"/>
        <v>0.26668590212586185</v>
      </c>
      <c r="T128" s="40">
        <f t="shared" si="1"/>
        <v>0.19526044759727634</v>
      </c>
      <c r="U128" s="40">
        <f t="shared" si="1"/>
        <v>-0.10139186659860477</v>
      </c>
      <c r="V128" s="40">
        <f t="shared" si="1"/>
        <v>-0.1304268791468477</v>
      </c>
      <c r="W128" s="40">
        <f t="shared" si="1"/>
        <v>-0.23365967528395226</v>
      </c>
      <c r="X128" s="40">
        <f t="shared" si="1"/>
        <v>0.26380395990088878</v>
      </c>
      <c r="Y128" s="40">
        <f t="shared" si="1"/>
        <v>8.9934527663860786E-2</v>
      </c>
      <c r="Z128" s="40">
        <f t="shared" si="1"/>
        <v>3.0010231698461842E-2</v>
      </c>
      <c r="AA128" s="40">
        <f t="shared" si="1"/>
        <v>0.13619431382130753</v>
      </c>
      <c r="AB128" s="40">
        <f t="shared" si="1"/>
        <v>3.5295776633998521E-2</v>
      </c>
      <c r="AC128" s="40">
        <f t="shared" si="1"/>
        <v>-0.38485793674575708</v>
      </c>
      <c r="AD128" s="40">
        <f t="shared" si="1"/>
        <v>0.23454193191253792</v>
      </c>
      <c r="AE128" s="40">
        <f t="shared" si="1"/>
        <v>0.12782710070845682</v>
      </c>
      <c r="AF128" s="40">
        <f t="shared" si="1"/>
        <v>-2.385420311079578E-5</v>
      </c>
      <c r="AG128" s="40">
        <f t="shared" si="1"/>
        <v>0.13404791628565316</v>
      </c>
      <c r="AH128" s="40">
        <f t="shared" si="1"/>
        <v>0.29601245275874866</v>
      </c>
      <c r="AI128" s="40">
        <f t="shared" si="1"/>
        <v>0.11390638187366098</v>
      </c>
      <c r="AJ128" s="40">
        <f t="shared" si="1"/>
        <v>-7.26601583369757E-3</v>
      </c>
      <c r="AK128" s="40">
        <f t="shared" si="1"/>
        <v>9.5350157049619799E-2</v>
      </c>
      <c r="AL128" s="40">
        <f t="shared" si="1"/>
        <v>0.19419964892376829</v>
      </c>
      <c r="AM128" s="40">
        <f t="shared" si="1"/>
        <v>-6.2372597349650949E-2</v>
      </c>
      <c r="AN128" s="40">
        <f t="shared" si="1"/>
        <v>0.28878074077028959</v>
      </c>
      <c r="AO128" s="40">
        <f t="shared" si="1"/>
        <v>0.16258921994069531</v>
      </c>
      <c r="AP128" s="40">
        <f t="shared" si="1"/>
        <v>0.268927362908572</v>
      </c>
    </row>
    <row r="129" spans="1:44" x14ac:dyDescent="0.3">
      <c r="A129" t="s">
        <v>438</v>
      </c>
      <c r="D129" s="40"/>
      <c r="E129" s="40"/>
      <c r="F129" s="40">
        <f>AVERAGE($D128:F128)</f>
        <v>0.15001684631488499</v>
      </c>
      <c r="G129" s="40">
        <f>AVERAGE($D128:G128)</f>
        <v>0.14906365707618646</v>
      </c>
      <c r="H129" s="40">
        <f>AVERAGE($D128:H128)</f>
        <v>0.12330592834501411</v>
      </c>
      <c r="I129" s="40">
        <f>AVERAGE($D128:I128)</f>
        <v>0.12342301000851981</v>
      </c>
      <c r="J129" s="40">
        <f>AVERAGE($D128:J128)</f>
        <v>0.14472039157496588</v>
      </c>
      <c r="K129" s="40">
        <f>AVERAGE($D128:K128)</f>
        <v>0.11843141789691236</v>
      </c>
      <c r="L129" s="40">
        <f>AVERAGE($D128:L128)</f>
        <v>0.13450204326521278</v>
      </c>
      <c r="M129" s="40">
        <f>AVERAGE($D128:M128)</f>
        <v>0.12551610324615514</v>
      </c>
      <c r="N129" s="40">
        <f>AVERAGE($D128:N128)</f>
        <v>0.12051932237118153</v>
      </c>
      <c r="O129" s="40">
        <f>AVERAGE($D128:O128)</f>
        <v>0.10919330709265263</v>
      </c>
      <c r="P129" s="40">
        <f>AVERAGE($D128:P128)</f>
        <v>0.1270327864422488</v>
      </c>
      <c r="Q129" s="40">
        <f>AVERAGE($D128:Q128)</f>
        <v>0.1324330633576016</v>
      </c>
      <c r="R129" s="40">
        <f>AVERAGE($D128:R128)</f>
        <v>0.14427631313921552</v>
      </c>
      <c r="S129" s="40">
        <f>AVERAGE($D128:S128)</f>
        <v>0.15192691245088091</v>
      </c>
      <c r="T129" s="40">
        <f>AVERAGE($D128:T128)</f>
        <v>0.15447594393008066</v>
      </c>
      <c r="U129" s="40">
        <f>AVERAGE($D128:U128)</f>
        <v>0.14026106556737589</v>
      </c>
      <c r="V129" s="40">
        <f>AVERAGE($D128:V128)</f>
        <v>0.12601433163504833</v>
      </c>
      <c r="W129" s="40">
        <f>AVERAGE($D128:W128)</f>
        <v>0.10803063128909832</v>
      </c>
      <c r="X129" s="40">
        <f>AVERAGE($D128:X128)</f>
        <v>0.11544840884204072</v>
      </c>
      <c r="Y129" s="40">
        <f>AVERAGE($D128:Y128)</f>
        <v>0.11428868697030525</v>
      </c>
      <c r="Z129" s="40">
        <f>AVERAGE($D128:Z128)</f>
        <v>0.11062440630631207</v>
      </c>
      <c r="AA129" s="40">
        <f>AVERAGE($D128:AA128)</f>
        <v>0.11168981911943687</v>
      </c>
      <c r="AB129" s="40">
        <f>AVERAGE($D128:AB128)</f>
        <v>0.10863405742001934</v>
      </c>
      <c r="AC129" s="40">
        <f>AVERAGE($D128:AC128)</f>
        <v>8.9653596105951014E-2</v>
      </c>
      <c r="AD129" s="40">
        <f>AVERAGE($D128:AD128)</f>
        <v>9.5019830765454227E-2</v>
      </c>
      <c r="AE129" s="40">
        <f>AVERAGE($D128:AE128)</f>
        <v>9.619151897770431E-2</v>
      </c>
      <c r="AF129" s="40">
        <f>AVERAGE($D128:AF128)</f>
        <v>9.2873747488710703E-2</v>
      </c>
      <c r="AG129" s="40">
        <f>AVERAGE($D128:AG128)</f>
        <v>9.4246219781942114E-2</v>
      </c>
      <c r="AH129" s="40">
        <f>AVERAGE($D128:AH128)</f>
        <v>0.10075480794248427</v>
      </c>
      <c r="AI129" s="40">
        <f>AVERAGE($D128:AI128)</f>
        <v>0.10116579462783354</v>
      </c>
      <c r="AJ129" s="40">
        <f>AVERAGE($D128:AJ128)</f>
        <v>9.7879982189605322E-2</v>
      </c>
      <c r="AK129" s="40">
        <f>AVERAGE($D128:AK128)</f>
        <v>9.7805575567841044E-2</v>
      </c>
      <c r="AL129" s="40">
        <f>AVERAGE($D128:AL128)</f>
        <v>0.10055969194943896</v>
      </c>
      <c r="AM129" s="40">
        <f>AVERAGE($D128:AM128)</f>
        <v>9.6033795024464241E-2</v>
      </c>
      <c r="AN129" s="40">
        <f>AVERAGE($D128:AN128)</f>
        <v>0.10124317193651358</v>
      </c>
      <c r="AO129" s="40">
        <f>AVERAGE($D128:AO128)</f>
        <v>0.10285754162083416</v>
      </c>
      <c r="AP129" s="40">
        <f>AVERAGE($D128:AP128)</f>
        <v>0.10711574216667359</v>
      </c>
    </row>
    <row r="130" spans="1:44" x14ac:dyDescent="0.3">
      <c r="A130" t="s">
        <v>429</v>
      </c>
      <c r="D130" s="38"/>
      <c r="E130" s="38">
        <f>E127*E131</f>
        <v>7.5299810000000011</v>
      </c>
      <c r="F130" s="38">
        <f>C13</f>
        <v>7.89</v>
      </c>
      <c r="G130" s="38">
        <f t="shared" ref="G130:AP130" si="2">D13</f>
        <v>8.2799999999999994</v>
      </c>
      <c r="H130" s="38">
        <f t="shared" si="2"/>
        <v>8.81</v>
      </c>
      <c r="I130" s="38">
        <f t="shared" si="2"/>
        <v>9.6389999999999993</v>
      </c>
      <c r="J130" s="38">
        <f t="shared" si="2"/>
        <v>11.018000000000001</v>
      </c>
      <c r="K130" s="38">
        <f t="shared" si="2"/>
        <v>12.0383</v>
      </c>
      <c r="L130" s="38">
        <f t="shared" si="2"/>
        <v>12.0708</v>
      </c>
      <c r="M130" s="38">
        <f t="shared" si="2"/>
        <v>12.4374</v>
      </c>
      <c r="N130" s="38">
        <f t="shared" si="2"/>
        <v>12.6928</v>
      </c>
      <c r="O130" s="38">
        <f t="shared" si="2"/>
        <v>12.965999999999999</v>
      </c>
      <c r="P130" s="38">
        <f t="shared" si="2"/>
        <v>13.759499999999999</v>
      </c>
      <c r="Q130" s="38">
        <f t="shared" si="2"/>
        <v>14.5562</v>
      </c>
      <c r="R130" s="38">
        <f t="shared" si="2"/>
        <v>15.355499999999999</v>
      </c>
      <c r="S130" s="38">
        <f t="shared" si="2"/>
        <v>15.9381</v>
      </c>
      <c r="T130" s="38">
        <f t="shared" si="2"/>
        <v>16.276800000000001</v>
      </c>
      <c r="U130" s="38">
        <f t="shared" si="2"/>
        <v>15.7964</v>
      </c>
      <c r="V130" s="38">
        <f t="shared" si="2"/>
        <v>15.511200000000001</v>
      </c>
      <c r="W130" s="38">
        <f t="shared" si="2"/>
        <v>15.712899999999999</v>
      </c>
      <c r="X130" s="38">
        <f t="shared" si="2"/>
        <v>17.2728</v>
      </c>
      <c r="Y130" s="38">
        <f t="shared" si="2"/>
        <v>23.460699999999999</v>
      </c>
      <c r="Z130" s="38">
        <f t="shared" si="2"/>
        <v>22.468399999999999</v>
      </c>
      <c r="AA130" s="38">
        <f t="shared" si="2"/>
        <v>25.130600000000001</v>
      </c>
      <c r="AB130" s="38">
        <f t="shared" si="2"/>
        <v>28.388400000000001</v>
      </c>
      <c r="AC130" s="38">
        <f t="shared" si="2"/>
        <v>28.462</v>
      </c>
      <c r="AD130" s="38">
        <f t="shared" si="2"/>
        <v>23.592600000000001</v>
      </c>
      <c r="AE130" s="38">
        <f t="shared" si="2"/>
        <v>23.5947</v>
      </c>
      <c r="AF130" s="38">
        <f t="shared" si="2"/>
        <v>26.616199999999999</v>
      </c>
      <c r="AG130" s="38">
        <f t="shared" si="2"/>
        <v>31.970099999999999</v>
      </c>
      <c r="AH130" s="38">
        <f t="shared" si="2"/>
        <v>34.9968</v>
      </c>
      <c r="AI130" s="38">
        <f t="shared" si="2"/>
        <v>40.157899999999998</v>
      </c>
      <c r="AJ130" s="38">
        <f t="shared" si="2"/>
        <v>43.863999999999997</v>
      </c>
      <c r="AK130" s="38">
        <f t="shared" si="2"/>
        <v>46.729700000000001</v>
      </c>
      <c r="AL130" s="38">
        <f t="shared" si="2"/>
        <v>50.472799999999999</v>
      </c>
      <c r="AM130" s="38">
        <f t="shared" si="2"/>
        <v>53.860700000000001</v>
      </c>
      <c r="AN130" s="38">
        <f t="shared" si="2"/>
        <v>58.687199999999997</v>
      </c>
      <c r="AO130" s="38">
        <f t="shared" si="2"/>
        <v>58.947499999999998</v>
      </c>
      <c r="AP130" s="38">
        <f t="shared" si="2"/>
        <v>60.535200000000003</v>
      </c>
    </row>
    <row r="131" spans="1:44" x14ac:dyDescent="0.3">
      <c r="A131" t="s">
        <v>106</v>
      </c>
      <c r="C131" s="40"/>
      <c r="D131" s="40"/>
      <c r="E131" s="40">
        <f>C85/100</f>
        <v>4.5025000000000003E-2</v>
      </c>
      <c r="F131" s="40">
        <f>F130/F127</f>
        <v>3.7343809163195754E-2</v>
      </c>
      <c r="G131" s="40">
        <f t="shared" ref="G131:AP131" si="3">E85/100</f>
        <v>3.4190999999999999E-2</v>
      </c>
      <c r="H131" s="40">
        <f t="shared" si="3"/>
        <v>3.5656E-2</v>
      </c>
      <c r="I131" s="40">
        <f t="shared" si="3"/>
        <v>3.4708000000000003E-2</v>
      </c>
      <c r="J131" s="40">
        <f t="shared" si="3"/>
        <v>3.1177E-2</v>
      </c>
      <c r="K131" s="40">
        <f t="shared" si="3"/>
        <v>3.6455000000000001E-2</v>
      </c>
      <c r="L131" s="40">
        <f t="shared" si="3"/>
        <v>2.8940999999999998E-2</v>
      </c>
      <c r="M131" s="40">
        <f t="shared" si="3"/>
        <v>2.8544999999999997E-2</v>
      </c>
      <c r="N131" s="40">
        <f t="shared" si="3"/>
        <v>2.7210999999999999E-2</v>
      </c>
      <c r="O131" s="40">
        <f t="shared" si="3"/>
        <v>2.8232E-2</v>
      </c>
      <c r="P131" s="40">
        <f t="shared" si="3"/>
        <v>2.2339000000000001E-2</v>
      </c>
      <c r="Q131" s="40">
        <f t="shared" si="3"/>
        <v>1.9651000000000002E-2</v>
      </c>
      <c r="R131" s="40">
        <f t="shared" si="3"/>
        <v>1.5823E-2</v>
      </c>
      <c r="S131" s="40">
        <f t="shared" si="3"/>
        <v>1.2966E-2</v>
      </c>
      <c r="T131" s="40">
        <f t="shared" si="3"/>
        <v>1.1077999999999999E-2</v>
      </c>
      <c r="U131" s="40">
        <f t="shared" si="3"/>
        <v>1.1963999999999999E-2</v>
      </c>
      <c r="V131" s="40">
        <f t="shared" si="3"/>
        <v>1.3511E-2</v>
      </c>
      <c r="W131" s="40">
        <f t="shared" si="3"/>
        <v>1.7859E-2</v>
      </c>
      <c r="X131" s="40">
        <f t="shared" si="3"/>
        <v>1.5533999999999999E-2</v>
      </c>
      <c r="Y131" s="40">
        <f t="shared" si="3"/>
        <v>1.9358E-2</v>
      </c>
      <c r="Z131" s="40">
        <f t="shared" si="3"/>
        <v>1.7999000000000001E-2</v>
      </c>
      <c r="AA131" s="40">
        <f t="shared" si="3"/>
        <v>1.7718999999999999E-2</v>
      </c>
      <c r="AB131" s="40">
        <f t="shared" si="3"/>
        <v>1.9332999999999999E-2</v>
      </c>
      <c r="AC131" s="40">
        <f t="shared" si="3"/>
        <v>3.1510999999999997E-2</v>
      </c>
      <c r="AD131" s="40">
        <f t="shared" si="3"/>
        <v>2.1156999999999999E-2</v>
      </c>
      <c r="AE131" s="40">
        <f t="shared" si="3"/>
        <v>1.8761E-2</v>
      </c>
      <c r="AF131" s="40">
        <f t="shared" si="3"/>
        <v>2.1164000000000002E-2</v>
      </c>
      <c r="AG131" s="40">
        <f t="shared" si="3"/>
        <v>2.2416000000000002E-2</v>
      </c>
      <c r="AH131" s="40">
        <f t="shared" si="3"/>
        <v>1.8933999999999999E-2</v>
      </c>
      <c r="AI131" s="40">
        <f t="shared" si="3"/>
        <v>1.9504999999999998E-2</v>
      </c>
      <c r="AJ131" s="40">
        <f t="shared" si="3"/>
        <v>2.1461000000000001E-2</v>
      </c>
      <c r="AK131" s="40">
        <f t="shared" si="3"/>
        <v>2.0872000000000002E-2</v>
      </c>
      <c r="AL131" s="40">
        <f t="shared" si="3"/>
        <v>1.8877999999999999E-2</v>
      </c>
      <c r="AM131" s="40">
        <f t="shared" si="3"/>
        <v>2.1484999999999997E-2</v>
      </c>
      <c r="AN131" s="40">
        <f t="shared" si="3"/>
        <v>1.8165000000000001E-2</v>
      </c>
      <c r="AO131" s="40">
        <f t="shared" si="3"/>
        <v>1.5694E-2</v>
      </c>
      <c r="AP131" s="40">
        <f t="shared" si="3"/>
        <v>1.2701E-2</v>
      </c>
    </row>
    <row r="132" spans="1:44" x14ac:dyDescent="0.3">
      <c r="A132" t="s">
        <v>433</v>
      </c>
      <c r="F132" s="38">
        <f t="shared" ref="F132:AP132" si="4">F130-E130</f>
        <v>0.36001899999999853</v>
      </c>
      <c r="G132" s="38">
        <f t="shared" si="4"/>
        <v>0.38999999999999968</v>
      </c>
      <c r="H132" s="38">
        <f t="shared" si="4"/>
        <v>0.53000000000000114</v>
      </c>
      <c r="I132" s="38">
        <f t="shared" si="4"/>
        <v>0.82899999999999885</v>
      </c>
      <c r="J132" s="38">
        <f t="shared" si="4"/>
        <v>1.3790000000000013</v>
      </c>
      <c r="K132" s="38">
        <f t="shared" si="4"/>
        <v>1.0202999999999989</v>
      </c>
      <c r="L132" s="38">
        <f t="shared" si="4"/>
        <v>3.2500000000000639E-2</v>
      </c>
      <c r="M132" s="38">
        <f t="shared" si="4"/>
        <v>0.36660000000000004</v>
      </c>
      <c r="N132" s="38">
        <f t="shared" si="4"/>
        <v>0.25539999999999985</v>
      </c>
      <c r="O132" s="38">
        <f t="shared" si="4"/>
        <v>0.27319999999999922</v>
      </c>
      <c r="P132" s="38">
        <f t="shared" si="4"/>
        <v>0.79349999999999987</v>
      </c>
      <c r="Q132" s="38">
        <f t="shared" si="4"/>
        <v>0.7967000000000013</v>
      </c>
      <c r="R132" s="38">
        <f t="shared" si="4"/>
        <v>0.79929999999999879</v>
      </c>
      <c r="S132" s="38">
        <f t="shared" si="4"/>
        <v>0.58260000000000112</v>
      </c>
      <c r="T132" s="38">
        <f t="shared" si="4"/>
        <v>0.33870000000000111</v>
      </c>
      <c r="U132" s="38">
        <f t="shared" si="4"/>
        <v>-0.48040000000000127</v>
      </c>
      <c r="V132" s="38">
        <f t="shared" si="4"/>
        <v>-0.28519999999999968</v>
      </c>
      <c r="W132" s="38">
        <f t="shared" si="4"/>
        <v>0.20169999999999888</v>
      </c>
      <c r="X132" s="38">
        <f t="shared" si="4"/>
        <v>1.5599000000000007</v>
      </c>
      <c r="Y132" s="38">
        <f t="shared" si="4"/>
        <v>6.1878999999999991</v>
      </c>
      <c r="Z132" s="38">
        <f t="shared" si="4"/>
        <v>-0.99230000000000018</v>
      </c>
      <c r="AA132" s="38">
        <f t="shared" si="4"/>
        <v>2.6622000000000021</v>
      </c>
      <c r="AB132" s="38">
        <f t="shared" si="4"/>
        <v>3.2577999999999996</v>
      </c>
      <c r="AC132" s="38">
        <f t="shared" si="4"/>
        <v>7.3599999999999E-2</v>
      </c>
      <c r="AD132" s="38">
        <f t="shared" si="4"/>
        <v>-4.8693999999999988</v>
      </c>
      <c r="AE132" s="38">
        <f t="shared" si="4"/>
        <v>2.0999999999986585E-3</v>
      </c>
      <c r="AF132" s="38">
        <f t="shared" si="4"/>
        <v>3.0214999999999996</v>
      </c>
      <c r="AG132" s="38">
        <f t="shared" si="4"/>
        <v>5.3538999999999994</v>
      </c>
      <c r="AH132" s="38">
        <f t="shared" si="4"/>
        <v>3.0267000000000017</v>
      </c>
      <c r="AI132" s="38">
        <f t="shared" si="4"/>
        <v>5.1610999999999976</v>
      </c>
      <c r="AJ132" s="38">
        <f t="shared" si="4"/>
        <v>3.7060999999999993</v>
      </c>
      <c r="AK132" s="38">
        <f t="shared" si="4"/>
        <v>2.8657000000000039</v>
      </c>
      <c r="AL132" s="38">
        <f t="shared" si="4"/>
        <v>3.7430999999999983</v>
      </c>
      <c r="AM132" s="38">
        <f t="shared" si="4"/>
        <v>3.3879000000000019</v>
      </c>
      <c r="AN132" s="38">
        <f t="shared" si="4"/>
        <v>4.8264999999999958</v>
      </c>
      <c r="AO132" s="38">
        <f t="shared" si="4"/>
        <v>0.26030000000000086</v>
      </c>
      <c r="AP132" s="38">
        <f t="shared" si="4"/>
        <v>1.5877000000000052</v>
      </c>
      <c r="AQ132" s="38"/>
    </row>
    <row r="133" spans="1:44" x14ac:dyDescent="0.3">
      <c r="A133" t="s">
        <v>431</v>
      </c>
      <c r="F133" s="40">
        <f t="shared" ref="F133:AP133" si="5">F132/E130</f>
        <v>4.7811408820287657E-2</v>
      </c>
      <c r="G133" s="40">
        <f t="shared" si="5"/>
        <v>4.9429657794676771E-2</v>
      </c>
      <c r="H133" s="40">
        <f t="shared" si="5"/>
        <v>6.4009661835748938E-2</v>
      </c>
      <c r="I133" s="40">
        <f t="shared" si="5"/>
        <v>9.4097616345062293E-2</v>
      </c>
      <c r="J133" s="40">
        <f t="shared" si="5"/>
        <v>0.14306463326071184</v>
      </c>
      <c r="K133" s="40">
        <f t="shared" si="5"/>
        <v>9.2603013251043642E-2</v>
      </c>
      <c r="L133" s="40">
        <f t="shared" si="5"/>
        <v>2.6997167374131431E-3</v>
      </c>
      <c r="M133" s="40">
        <f t="shared" si="5"/>
        <v>3.0370812207972962E-2</v>
      </c>
      <c r="N133" s="40">
        <f t="shared" si="5"/>
        <v>2.053483847106307E-2</v>
      </c>
      <c r="O133" s="40">
        <f t="shared" si="5"/>
        <v>2.1524013614017335E-2</v>
      </c>
      <c r="P133" s="40">
        <f t="shared" si="5"/>
        <v>6.1198519204072183E-2</v>
      </c>
      <c r="Q133" s="40">
        <f t="shared" si="5"/>
        <v>5.7901813292634274E-2</v>
      </c>
      <c r="R133" s="40">
        <f t="shared" si="5"/>
        <v>5.4911309270276501E-2</v>
      </c>
      <c r="S133" s="40">
        <f t="shared" si="5"/>
        <v>3.7940802969620081E-2</v>
      </c>
      <c r="T133" s="40">
        <f t="shared" si="5"/>
        <v>2.1250964669565449E-2</v>
      </c>
      <c r="U133" s="40">
        <f t="shared" si="5"/>
        <v>-2.951440086503497E-2</v>
      </c>
      <c r="V133" s="40">
        <f t="shared" si="5"/>
        <v>-1.805474665113568E-2</v>
      </c>
      <c r="W133" s="40">
        <f t="shared" si="5"/>
        <v>1.3003507143225467E-2</v>
      </c>
      <c r="X133" s="40">
        <f t="shared" si="5"/>
        <v>9.9275117896760037E-2</v>
      </c>
      <c r="Y133" s="40">
        <f t="shared" si="5"/>
        <v>0.35824533370385803</v>
      </c>
      <c r="Z133" s="40">
        <f t="shared" si="5"/>
        <v>-4.2296265669822308E-2</v>
      </c>
      <c r="AA133" s="40">
        <f t="shared" si="5"/>
        <v>0.1184864075768636</v>
      </c>
      <c r="AB133" s="40">
        <f t="shared" si="5"/>
        <v>0.12963478786817662</v>
      </c>
      <c r="AC133" s="40">
        <f t="shared" si="5"/>
        <v>2.5926082484394679E-3</v>
      </c>
      <c r="AD133" s="40">
        <f t="shared" si="5"/>
        <v>-0.1710842526877942</v>
      </c>
      <c r="AE133" s="40">
        <f t="shared" si="5"/>
        <v>8.9010961064005589E-5</v>
      </c>
      <c r="AF133" s="40">
        <f t="shared" si="5"/>
        <v>0.12805841989938416</v>
      </c>
      <c r="AG133" s="40">
        <f t="shared" si="5"/>
        <v>0.20115193002757717</v>
      </c>
      <c r="AH133" s="40">
        <f t="shared" si="5"/>
        <v>9.4672834930137909E-2</v>
      </c>
      <c r="AI133" s="40">
        <f t="shared" si="5"/>
        <v>0.14747348328990073</v>
      </c>
      <c r="AJ133" s="40">
        <f t="shared" si="5"/>
        <v>9.2288192360656301E-2</v>
      </c>
      <c r="AK133" s="40">
        <f t="shared" si="5"/>
        <v>6.5331479117271662E-2</v>
      </c>
      <c r="AL133" s="40">
        <f t="shared" si="5"/>
        <v>8.0101092024986206E-2</v>
      </c>
      <c r="AM133" s="40">
        <f t="shared" si="5"/>
        <v>6.7123282243109192E-2</v>
      </c>
      <c r="AN133" s="40">
        <f t="shared" si="5"/>
        <v>8.9610792284541343E-2</v>
      </c>
      <c r="AO133" s="40">
        <f t="shared" si="5"/>
        <v>4.4353794353794501E-3</v>
      </c>
      <c r="AP133" s="40">
        <f t="shared" si="5"/>
        <v>2.6934136307731546E-2</v>
      </c>
    </row>
    <row r="134" spans="1:44" x14ac:dyDescent="0.3">
      <c r="A134" t="s">
        <v>436</v>
      </c>
      <c r="F134" s="40">
        <f>AVERAGE($F$133:F133)</f>
        <v>4.7811408820287657E-2</v>
      </c>
      <c r="G134" s="40">
        <f>AVERAGE($F$133:G133)</f>
        <v>4.8620533307482214E-2</v>
      </c>
      <c r="H134" s="40">
        <f>AVERAGE($F$133:H133)</f>
        <v>5.3750242816904457E-2</v>
      </c>
      <c r="I134" s="40">
        <f>AVERAGE($F$133:I133)</f>
        <v>6.3837086198943918E-2</v>
      </c>
      <c r="J134" s="40">
        <f>AVERAGE($F$133:J133)</f>
        <v>7.9682595611297508E-2</v>
      </c>
      <c r="K134" s="40">
        <f>AVERAGE($F$133:K133)</f>
        <v>8.1835998551255187E-2</v>
      </c>
      <c r="L134" s="40">
        <f>AVERAGE($F$133:L133)</f>
        <v>7.0530815434992039E-2</v>
      </c>
      <c r="M134" s="40">
        <f>AVERAGE($F$133:M133)</f>
        <v>6.5510815031614655E-2</v>
      </c>
      <c r="N134" s="40">
        <f>AVERAGE($F$133:N133)</f>
        <v>6.0513484302664483E-2</v>
      </c>
      <c r="O134" s="40">
        <f>AVERAGE($F$133:O133)</f>
        <v>5.6614537233799764E-2</v>
      </c>
      <c r="P134" s="40">
        <f>AVERAGE($F$133:P133)</f>
        <v>5.7031262867460894E-2</v>
      </c>
      <c r="Q134" s="40">
        <f>AVERAGE($F$133:Q133)</f>
        <v>5.7103808736225337E-2</v>
      </c>
      <c r="R134" s="40">
        <f>AVERAGE($F$133:R133)</f>
        <v>5.6935154931152351E-2</v>
      </c>
      <c r="S134" s="40">
        <f>AVERAGE($F$133:S133)</f>
        <v>5.5578415505328618E-2</v>
      </c>
      <c r="T134" s="40">
        <f>AVERAGE($F$133:T133)</f>
        <v>5.3289918782944409E-2</v>
      </c>
      <c r="U134" s="40">
        <f>AVERAGE($F$133:U133)</f>
        <v>4.8114648804945696E-2</v>
      </c>
      <c r="V134" s="40">
        <f>AVERAGE($F$133:V133)</f>
        <v>4.4222331425176203E-2</v>
      </c>
      <c r="W134" s="40">
        <f>AVERAGE($F$133:W133)</f>
        <v>4.248795229840116E-2</v>
      </c>
      <c r="X134" s="40">
        <f>AVERAGE($F$133:X133)</f>
        <v>4.5476750487788473E-2</v>
      </c>
      <c r="Y134" s="40">
        <f>AVERAGE($F$133:Y133)</f>
        <v>6.1115179648591943E-2</v>
      </c>
      <c r="Z134" s="40">
        <f>AVERAGE($F$133:Z133)</f>
        <v>5.6190825109619841E-2</v>
      </c>
      <c r="AA134" s="40">
        <f>AVERAGE($F$133:AA133)</f>
        <v>5.9022442494494558E-2</v>
      </c>
      <c r="AB134" s="40">
        <f>AVERAGE($F$133:AB133)</f>
        <v>6.2092544467263339E-2</v>
      </c>
      <c r="AC134" s="40">
        <f>AVERAGE($F$133:AC133)</f>
        <v>5.9613380458145682E-2</v>
      </c>
      <c r="AD134" s="40">
        <f>AVERAGE($F$133:AD133)</f>
        <v>5.0385475132308087E-2</v>
      </c>
      <c r="AE134" s="40">
        <f>AVERAGE($F$133:AE133)</f>
        <v>4.8450995741106388E-2</v>
      </c>
      <c r="AF134" s="40">
        <f>AVERAGE($F$133:AF133)</f>
        <v>5.1399418858079644E-2</v>
      </c>
      <c r="AG134" s="40">
        <f>AVERAGE($F$133:AG133)</f>
        <v>5.6747722828418841E-2</v>
      </c>
      <c r="AH134" s="40">
        <f>AVERAGE($F$133:AH133)</f>
        <v>5.8055485314685018E-2</v>
      </c>
      <c r="AI134" s="40">
        <f>AVERAGE($F$133:AI133)</f>
        <v>6.1036085247192208E-2</v>
      </c>
      <c r="AJ134" s="40">
        <f>AVERAGE($F$133:AJ133)</f>
        <v>6.2044217734723309E-2</v>
      </c>
      <c r="AK134" s="40">
        <f>AVERAGE($F$133:AK133)</f>
        <v>6.2146944652927943E-2</v>
      </c>
      <c r="AL134" s="40">
        <f>AVERAGE($F$133:AL133)</f>
        <v>6.2691009724808497E-2</v>
      </c>
      <c r="AM134" s="40">
        <f>AVERAGE($F$133:AM133)</f>
        <v>6.2821370681229116E-2</v>
      </c>
      <c r="AN134" s="40">
        <f>AVERAGE($F$133:AN133)</f>
        <v>6.3586782727038035E-2</v>
      </c>
      <c r="AO134" s="40">
        <f>AVERAGE($F$133:AO133)</f>
        <v>6.1943688191158634E-2</v>
      </c>
      <c r="AP134" s="40">
        <f>AVERAGE($F$133:AP133)</f>
        <v>6.0997484086201148E-2</v>
      </c>
    </row>
    <row r="135" spans="1:44" x14ac:dyDescent="0.3">
      <c r="A135" t="s">
        <v>432</v>
      </c>
      <c r="D135" s="38">
        <f t="shared" ref="D135:AA135" si="6">(E135+E130)/(1+$C$151+$C$153)</f>
        <v>214.38110837920351</v>
      </c>
      <c r="E135" s="38">
        <f t="shared" si="6"/>
        <v>226.85811359850462</v>
      </c>
      <c r="F135" s="38">
        <f t="shared" si="6"/>
        <v>240.13950872196699</v>
      </c>
      <c r="G135" s="38">
        <f t="shared" si="6"/>
        <v>254.27038194691482</v>
      </c>
      <c r="H135" s="38">
        <f t="shared" si="6"/>
        <v>269.1900102991948</v>
      </c>
      <c r="I135" s="38">
        <f t="shared" si="6"/>
        <v>284.67300387011693</v>
      </c>
      <c r="J135" s="38">
        <f t="shared" si="6"/>
        <v>300.22193837519563</v>
      </c>
      <c r="K135" s="38">
        <f t="shared" si="6"/>
        <v>316.20166771190316</v>
      </c>
      <c r="L135" s="38">
        <f t="shared" si="6"/>
        <v>333.6401955452215</v>
      </c>
      <c r="M135" s="38">
        <f t="shared" si="6"/>
        <v>352.3395633553356</v>
      </c>
      <c r="N135" s="38">
        <f t="shared" si="6"/>
        <v>372.52863826427506</v>
      </c>
      <c r="O135" s="38">
        <f t="shared" si="6"/>
        <v>394.32864627867974</v>
      </c>
      <c r="P135" s="38">
        <f t="shared" si="6"/>
        <v>417.36962674834092</v>
      </c>
      <c r="Q135" s="38">
        <f t="shared" si="6"/>
        <v>441.76419267095491</v>
      </c>
      <c r="R135" s="38">
        <f t="shared" si="6"/>
        <v>467.63606658356156</v>
      </c>
      <c r="S135" s="38">
        <f t="shared" si="6"/>
        <v>495.33981735352927</v>
      </c>
      <c r="T135" s="38">
        <f t="shared" si="6"/>
        <v>525.29030377157335</v>
      </c>
      <c r="U135" s="38">
        <f t="shared" si="6"/>
        <v>558.51630107208973</v>
      </c>
      <c r="V135" s="38">
        <f t="shared" si="6"/>
        <v>595.12829431092223</v>
      </c>
      <c r="W135" s="38">
        <f t="shared" si="6"/>
        <v>634.95537949438267</v>
      </c>
      <c r="X135" s="38">
        <f t="shared" si="6"/>
        <v>676.93940311778158</v>
      </c>
      <c r="Y135" s="38">
        <f t="shared" si="6"/>
        <v>716.65366014581969</v>
      </c>
      <c r="Z135" s="38">
        <f t="shared" si="6"/>
        <v>761.06652599498909</v>
      </c>
      <c r="AA135" s="38">
        <f t="shared" si="6"/>
        <v>806.96199546851653</v>
      </c>
      <c r="AB135" s="38">
        <f t="shared" ref="AB135:AD135" si="7">(AC135+AC130)/(1+$C$151+$C$153)</f>
        <v>853.88283164561847</v>
      </c>
      <c r="AC135" s="38">
        <f t="shared" si="7"/>
        <v>905.10892624868245</v>
      </c>
      <c r="AD135" s="38">
        <f t="shared" si="7"/>
        <v>965.98506489515387</v>
      </c>
      <c r="AE135" s="38">
        <f t="shared" ref="AE135:AI135" si="8">(AF135+AF130)/(1+$C$151+$C$153)</f>
        <v>1032.5403320612104</v>
      </c>
      <c r="AF135" s="38">
        <f t="shared" si="8"/>
        <v>1102.2853289530592</v>
      </c>
      <c r="AG135" s="38">
        <f t="shared" si="8"/>
        <v>1173.1853351524028</v>
      </c>
      <c r="AH135" s="38">
        <f t="shared" si="8"/>
        <v>1247.675341198589</v>
      </c>
      <c r="AI135" s="38">
        <f t="shared" si="8"/>
        <v>1323.9559816383</v>
      </c>
      <c r="AJ135" s="38">
        <f t="shared" ref="AJ135:AO135" si="9">(AK135+AK130)/(1+$C$151+$C$153)</f>
        <v>1403.6493663344615</v>
      </c>
      <c r="AK135" s="38">
        <f t="shared" si="9"/>
        <v>1487.9143875638649</v>
      </c>
      <c r="AL135" s="38">
        <f t="shared" si="9"/>
        <v>1576.3002905183919</v>
      </c>
      <c r="AM135" s="38">
        <f t="shared" si="9"/>
        <v>1669.546853972307</v>
      </c>
      <c r="AN135" s="38">
        <f t="shared" si="9"/>
        <v>1766.6690961028978</v>
      </c>
      <c r="AO135" s="38">
        <f>(AP135+AP130)/(1+$C$151+$C$153)</f>
        <v>1872.5949122594468</v>
      </c>
      <c r="AP135" s="41">
        <f>(AP130*(1+C154))/(C151+C153-C154)</f>
        <v>1986.8184906198933</v>
      </c>
    </row>
    <row r="136" spans="1:44" x14ac:dyDescent="0.3">
      <c r="A136" t="s">
        <v>434</v>
      </c>
      <c r="D136" s="38">
        <f t="shared" ref="D136" si="10">D127-D135</f>
        <v>-49.451108379203504</v>
      </c>
      <c r="E136" s="38">
        <f t="shared" ref="E136" si="11">E127-E135</f>
        <v>-59.618113598504607</v>
      </c>
      <c r="F136" s="38">
        <f t="shared" ref="F136:AC136" si="12">F127-F135</f>
        <v>-28.859508721966989</v>
      </c>
      <c r="G136" s="38">
        <f t="shared" si="12"/>
        <v>-12.100381946914837</v>
      </c>
      <c r="H136" s="38">
        <f t="shared" si="12"/>
        <v>-22.110010299194784</v>
      </c>
      <c r="I136" s="38">
        <f t="shared" si="12"/>
        <v>-6.9530038701169019</v>
      </c>
      <c r="J136" s="38">
        <f t="shared" si="12"/>
        <v>53.178061624804343</v>
      </c>
      <c r="K136" s="38">
        <f t="shared" si="12"/>
        <v>14.018332288096872</v>
      </c>
      <c r="L136" s="38">
        <f t="shared" si="12"/>
        <v>83.449804454778473</v>
      </c>
      <c r="M136" s="38">
        <f t="shared" si="12"/>
        <v>83.37043664466438</v>
      </c>
      <c r="N136" s="38">
        <f t="shared" si="12"/>
        <v>93.921361735724929</v>
      </c>
      <c r="O136" s="38">
        <f t="shared" si="12"/>
        <v>64.94135372132024</v>
      </c>
      <c r="P136" s="38">
        <f t="shared" si="12"/>
        <v>198.56037325165903</v>
      </c>
      <c r="Q136" s="38">
        <f t="shared" si="12"/>
        <v>298.9758073290451</v>
      </c>
      <c r="R136" s="38">
        <f t="shared" si="12"/>
        <v>502.79393341643839</v>
      </c>
      <c r="S136" s="38">
        <f t="shared" si="12"/>
        <v>733.89018264647075</v>
      </c>
      <c r="T136" s="38">
        <f t="shared" si="12"/>
        <v>943.95969622842665</v>
      </c>
      <c r="U136" s="38">
        <f t="shared" si="12"/>
        <v>761.76369892791024</v>
      </c>
      <c r="V136" s="38">
        <f t="shared" si="12"/>
        <v>552.9517056890777</v>
      </c>
      <c r="W136" s="38">
        <f t="shared" si="12"/>
        <v>244.86462050561738</v>
      </c>
      <c r="X136" s="38">
        <f t="shared" si="12"/>
        <v>434.98059688221849</v>
      </c>
      <c r="Y136" s="38">
        <f t="shared" si="12"/>
        <v>495.26633985418039</v>
      </c>
      <c r="Z136" s="38">
        <f t="shared" si="12"/>
        <v>487.22347400501087</v>
      </c>
      <c r="AA136" s="38">
        <f t="shared" si="12"/>
        <v>611.33800453148342</v>
      </c>
      <c r="AB136" s="38">
        <f t="shared" si="12"/>
        <v>614.47716835438143</v>
      </c>
      <c r="AC136" s="38">
        <f t="shared" si="12"/>
        <v>-1.8589262486824509</v>
      </c>
      <c r="AD136" s="38">
        <f t="shared" ref="AD136" si="13">AD127-AD135</f>
        <v>149.11493510484604</v>
      </c>
      <c r="AE136" s="38">
        <f t="shared" ref="AE136" si="14">AE127-AE135</f>
        <v>225.09966793878971</v>
      </c>
      <c r="AF136" s="38">
        <f t="shared" ref="AF136" si="15">AF127-AF135</f>
        <v>155.32467104694069</v>
      </c>
      <c r="AG136" s="38">
        <f t="shared" ref="AG136" si="16">AG127-AG135</f>
        <v>253.00466484759727</v>
      </c>
      <c r="AH136" s="38">
        <f t="shared" ref="AH136" si="17">AH127-AH135</f>
        <v>600.68465880141093</v>
      </c>
      <c r="AI136" s="38">
        <f t="shared" ref="AI136" si="18">AI127-AI135</f>
        <v>734.94401836170005</v>
      </c>
      <c r="AJ136" s="38">
        <f t="shared" ref="AJ136" si="19">AJ127-AJ135</f>
        <v>640.29063366553851</v>
      </c>
      <c r="AK136" s="38">
        <f t="shared" ref="AK136" si="20">AK127-AK135</f>
        <v>750.91561243613501</v>
      </c>
      <c r="AL136" s="38">
        <f t="shared" ref="AL136" si="21">AL127-AL135</f>
        <v>1097.3097094816083</v>
      </c>
      <c r="AM136" s="38">
        <f t="shared" ref="AM136" si="22">AM127-AM135</f>
        <v>837.30314602769295</v>
      </c>
      <c r="AN136" s="38">
        <f t="shared" ref="AN136" si="23">AN127-AN135</f>
        <v>1464.1109038971024</v>
      </c>
      <c r="AO136" s="38">
        <f t="shared" ref="AO136" si="24">AO127-AO135</f>
        <v>1883.4750877405534</v>
      </c>
      <c r="AP136" s="38">
        <f t="shared" ref="AP136" si="25">AP127-AP135</f>
        <v>2779.3615093801072</v>
      </c>
    </row>
    <row r="137" spans="1:44" x14ac:dyDescent="0.3">
      <c r="A137" t="s">
        <v>157</v>
      </c>
      <c r="F137" s="38">
        <f>C62</f>
        <v>15.69</v>
      </c>
      <c r="G137" s="38">
        <f>D62</f>
        <v>14.83</v>
      </c>
      <c r="H137" s="38">
        <f>E62</f>
        <v>15.8</v>
      </c>
      <c r="I137" s="38">
        <f>F62</f>
        <v>22.78</v>
      </c>
      <c r="J137" s="38">
        <f>G62</f>
        <v>24.02</v>
      </c>
      <c r="K137" s="38">
        <f>K139*K138</f>
        <v>12.369504000000001</v>
      </c>
      <c r="L137" s="38">
        <f t="shared" ref="L137:AO137" si="26">L139*L138</f>
        <v>8.928642</v>
      </c>
      <c r="M137" s="38">
        <f t="shared" si="26"/>
        <v>5.0179070000000001</v>
      </c>
      <c r="N137" s="38">
        <f t="shared" si="26"/>
        <v>9.2628530000000016</v>
      </c>
      <c r="O137" s="38">
        <f t="shared" si="26"/>
        <v>13.37058</v>
      </c>
      <c r="P137" s="38">
        <f t="shared" si="26"/>
        <v>11.381558</v>
      </c>
      <c r="Q137" s="38">
        <f t="shared" si="26"/>
        <v>14.490863999999998</v>
      </c>
      <c r="R137" s="38">
        <f t="shared" si="26"/>
        <v>22.699949999999998</v>
      </c>
      <c r="S137" s="38">
        <f t="shared" si="26"/>
        <v>15.381288999999999</v>
      </c>
      <c r="T137" s="38">
        <f t="shared" si="26"/>
        <v>17.681261999999997</v>
      </c>
      <c r="U137" s="38">
        <f t="shared" si="26"/>
        <v>18.047149999999998</v>
      </c>
      <c r="V137" s="38">
        <f t="shared" si="26"/>
        <v>8.4724240000000002</v>
      </c>
      <c r="W137" s="38">
        <f t="shared" si="26"/>
        <v>4.5968239999999998</v>
      </c>
      <c r="X137" s="38">
        <f t="shared" si="26"/>
        <v>16.598672000000001</v>
      </c>
      <c r="Y137" s="38">
        <f t="shared" si="26"/>
        <v>20.025953999999999</v>
      </c>
      <c r="Z137" s="38">
        <f t="shared" si="26"/>
        <v>25.356379999999998</v>
      </c>
      <c r="AA137" s="38">
        <f t="shared" si="26"/>
        <v>30.468737000000001</v>
      </c>
      <c r="AB137" s="38">
        <f t="shared" si="26"/>
        <v>24.652798000000001</v>
      </c>
      <c r="AC137" s="38">
        <f t="shared" si="26"/>
        <v>8.9301959999999987</v>
      </c>
      <c r="AD137" s="38">
        <f t="shared" si="26"/>
        <v>26.203788000000003</v>
      </c>
      <c r="AE137" s="38">
        <f t="shared" si="26"/>
        <v>36.576727999999996</v>
      </c>
      <c r="AF137" s="38">
        <f t="shared" si="26"/>
        <v>45.360520000000008</v>
      </c>
      <c r="AG137" s="38">
        <f t="shared" si="26"/>
        <v>46.049910000000004</v>
      </c>
      <c r="AH137" s="38">
        <f t="shared" si="26"/>
        <v>57.226176000000009</v>
      </c>
      <c r="AI137" s="38">
        <f t="shared" si="26"/>
        <v>53.929302</v>
      </c>
      <c r="AJ137" s="38">
        <f t="shared" si="26"/>
        <v>47.876058999999998</v>
      </c>
      <c r="AK137" s="38">
        <f t="shared" si="26"/>
        <v>53.109441000000004</v>
      </c>
      <c r="AL137" s="38">
        <f t="shared" si="26"/>
        <v>60.270623000000001</v>
      </c>
      <c r="AM137" s="38">
        <f t="shared" si="26"/>
        <v>69.113568000000001</v>
      </c>
      <c r="AN137" s="38">
        <f t="shared" si="26"/>
        <v>76.871303999999995</v>
      </c>
      <c r="AO137" s="38">
        <f t="shared" si="26"/>
        <v>52.103110999999998</v>
      </c>
      <c r="AP137" s="38">
        <f>AP139*AP138</f>
        <v>101.514582</v>
      </c>
      <c r="AR137" s="38"/>
    </row>
    <row r="138" spans="1:44" x14ac:dyDescent="0.3">
      <c r="A138" t="s">
        <v>435</v>
      </c>
      <c r="D138" s="40"/>
      <c r="E138" s="40"/>
      <c r="F138" s="40"/>
      <c r="G138" s="40"/>
      <c r="H138" s="40"/>
      <c r="I138" s="40"/>
      <c r="J138" s="40"/>
      <c r="K138" s="40">
        <f>C103/100</f>
        <v>6.9900000000000004E-2</v>
      </c>
      <c r="L138" s="40">
        <f t="shared" ref="L138:AP138" si="27">D103/100</f>
        <v>4.9800000000000004E-2</v>
      </c>
      <c r="M138" s="40">
        <f t="shared" si="27"/>
        <v>2.8900000000000002E-2</v>
      </c>
      <c r="N138" s="40">
        <f t="shared" si="27"/>
        <v>5.2300000000000006E-2</v>
      </c>
      <c r="O138" s="40">
        <f t="shared" si="27"/>
        <v>7.0800000000000002E-2</v>
      </c>
      <c r="P138" s="40">
        <f t="shared" si="27"/>
        <v>5.4100000000000002E-2</v>
      </c>
      <c r="Q138" s="40">
        <f t="shared" si="27"/>
        <v>6.1799999999999994E-2</v>
      </c>
      <c r="R138" s="40">
        <f t="shared" si="27"/>
        <v>9.0999999999999998E-2</v>
      </c>
      <c r="S138" s="40">
        <f t="shared" si="27"/>
        <v>5.8299999999999998E-2</v>
      </c>
      <c r="T138" s="40">
        <f t="shared" si="27"/>
        <v>6.0599999999999994E-2</v>
      </c>
      <c r="U138" s="40">
        <f t="shared" si="27"/>
        <v>5.5E-2</v>
      </c>
      <c r="V138" s="40">
        <f t="shared" si="27"/>
        <v>2.5399999999999999E-2</v>
      </c>
      <c r="W138" s="40">
        <f t="shared" si="27"/>
        <v>1.4199999999999999E-2</v>
      </c>
      <c r="X138" s="40">
        <f t="shared" si="27"/>
        <v>4.6399999999999997E-2</v>
      </c>
      <c r="Y138" s="40">
        <f t="shared" si="27"/>
        <v>4.8099999999999997E-2</v>
      </c>
      <c r="Z138" s="40">
        <f t="shared" si="27"/>
        <v>5.5599999999999997E-2</v>
      </c>
      <c r="AA138" s="40">
        <f t="shared" si="27"/>
        <v>6.1100000000000002E-2</v>
      </c>
      <c r="AB138" s="40">
        <f t="shared" si="27"/>
        <v>4.6600000000000003E-2</v>
      </c>
      <c r="AC138" s="40">
        <f t="shared" si="27"/>
        <v>1.9799999999999998E-2</v>
      </c>
      <c r="AD138" s="40">
        <f t="shared" si="27"/>
        <v>5.0700000000000002E-2</v>
      </c>
      <c r="AE138" s="40">
        <f t="shared" si="27"/>
        <v>6.3399999999999998E-2</v>
      </c>
      <c r="AF138" s="40">
        <f t="shared" si="27"/>
        <v>7.400000000000001E-2</v>
      </c>
      <c r="AG138" s="40">
        <f t="shared" si="27"/>
        <v>6.9000000000000006E-2</v>
      </c>
      <c r="AH138" s="40">
        <f t="shared" si="27"/>
        <v>7.980000000000001E-2</v>
      </c>
      <c r="AI138" s="40">
        <f t="shared" si="27"/>
        <v>7.4200000000000002E-2</v>
      </c>
      <c r="AJ138" s="40">
        <f t="shared" si="27"/>
        <v>6.4699999999999994E-2</v>
      </c>
      <c r="AK138" s="40">
        <f t="shared" si="27"/>
        <v>6.93E-2</v>
      </c>
      <c r="AL138" s="40">
        <f t="shared" si="27"/>
        <v>7.3899999999999993E-2</v>
      </c>
      <c r="AM138" s="40">
        <f t="shared" si="27"/>
        <v>8.1600000000000006E-2</v>
      </c>
      <c r="AN138" s="40">
        <f t="shared" si="27"/>
        <v>8.2699999999999996E-2</v>
      </c>
      <c r="AO138" s="40">
        <f t="shared" si="27"/>
        <v>5.5099999999999996E-2</v>
      </c>
      <c r="AP138" s="40">
        <f t="shared" si="27"/>
        <v>0.1014</v>
      </c>
      <c r="AQ138" s="42"/>
    </row>
    <row r="139" spans="1:44" x14ac:dyDescent="0.3">
      <c r="A139" t="s">
        <v>439</v>
      </c>
      <c r="K139" s="38">
        <f>C40</f>
        <v>176.96</v>
      </c>
      <c r="L139" s="38">
        <f t="shared" ref="L139:AP139" si="28">D40</f>
        <v>179.29</v>
      </c>
      <c r="M139" s="38">
        <f t="shared" si="28"/>
        <v>173.63</v>
      </c>
      <c r="N139" s="38">
        <f t="shared" si="28"/>
        <v>177.11</v>
      </c>
      <c r="O139" s="38">
        <f t="shared" si="28"/>
        <v>188.85</v>
      </c>
      <c r="P139" s="38">
        <f t="shared" si="28"/>
        <v>210.38</v>
      </c>
      <c r="Q139" s="38">
        <f t="shared" si="28"/>
        <v>234.48</v>
      </c>
      <c r="R139" s="38">
        <f t="shared" si="28"/>
        <v>249.45</v>
      </c>
      <c r="S139" s="38">
        <f t="shared" si="28"/>
        <v>263.83</v>
      </c>
      <c r="T139" s="38">
        <f t="shared" si="28"/>
        <v>291.77</v>
      </c>
      <c r="U139" s="38">
        <f t="shared" si="28"/>
        <v>328.13</v>
      </c>
      <c r="V139" s="38">
        <f t="shared" si="28"/>
        <v>333.56</v>
      </c>
      <c r="W139" s="38">
        <f t="shared" si="28"/>
        <v>323.72000000000003</v>
      </c>
      <c r="X139" s="38">
        <f t="shared" si="28"/>
        <v>357.73</v>
      </c>
      <c r="Y139" s="38">
        <f t="shared" si="28"/>
        <v>416.34</v>
      </c>
      <c r="Z139" s="38">
        <f t="shared" si="28"/>
        <v>456.05</v>
      </c>
      <c r="AA139" s="38">
        <f t="shared" si="28"/>
        <v>498.67</v>
      </c>
      <c r="AB139" s="38">
        <f t="shared" si="28"/>
        <v>529.03</v>
      </c>
      <c r="AC139" s="38">
        <f t="shared" si="28"/>
        <v>451.02</v>
      </c>
      <c r="AD139" s="38">
        <f t="shared" si="28"/>
        <v>516.84</v>
      </c>
      <c r="AE139" s="38">
        <f t="shared" si="28"/>
        <v>576.91999999999996</v>
      </c>
      <c r="AF139" s="38">
        <f t="shared" si="28"/>
        <v>612.98</v>
      </c>
      <c r="AG139" s="38">
        <f t="shared" si="28"/>
        <v>667.39</v>
      </c>
      <c r="AH139" s="38">
        <f t="shared" si="28"/>
        <v>717.12</v>
      </c>
      <c r="AI139" s="38">
        <f t="shared" si="28"/>
        <v>726.81</v>
      </c>
      <c r="AJ139" s="38">
        <f t="shared" si="28"/>
        <v>739.97</v>
      </c>
      <c r="AK139" s="38">
        <f t="shared" si="28"/>
        <v>766.37</v>
      </c>
      <c r="AL139" s="38">
        <f t="shared" si="28"/>
        <v>815.57</v>
      </c>
      <c r="AM139" s="38">
        <f t="shared" si="28"/>
        <v>846.98</v>
      </c>
      <c r="AN139" s="38">
        <f t="shared" si="28"/>
        <v>929.52</v>
      </c>
      <c r="AO139" s="38">
        <f t="shared" si="28"/>
        <v>945.61</v>
      </c>
      <c r="AP139" s="38">
        <f t="shared" si="28"/>
        <v>1001.13</v>
      </c>
    </row>
    <row r="140" spans="1:44" x14ac:dyDescent="0.3">
      <c r="A140" t="s">
        <v>437</v>
      </c>
      <c r="K140" s="38">
        <f>I80</f>
        <v>1.8661000000000001</v>
      </c>
      <c r="L140" s="38">
        <f t="shared" ref="L140:AP140" si="29">J80</f>
        <v>2.3264</v>
      </c>
      <c r="M140" s="38">
        <f t="shared" si="29"/>
        <v>2.5093999999999999</v>
      </c>
      <c r="N140" s="38">
        <f t="shared" si="29"/>
        <v>2.6337000000000002</v>
      </c>
      <c r="O140" s="38">
        <f t="shared" si="29"/>
        <v>2.4319999999999999</v>
      </c>
      <c r="P140" s="38">
        <f t="shared" si="29"/>
        <v>2.9277000000000002</v>
      </c>
      <c r="Q140" s="38">
        <f t="shared" si="29"/>
        <v>3.1591</v>
      </c>
      <c r="R140" s="38">
        <f t="shared" si="29"/>
        <v>3.8902999999999999</v>
      </c>
      <c r="S140" s="38">
        <f t="shared" si="29"/>
        <v>4.6592000000000002</v>
      </c>
      <c r="T140" s="38">
        <f t="shared" si="29"/>
        <v>5.0357000000000003</v>
      </c>
      <c r="U140" s="38">
        <f t="shared" si="29"/>
        <v>4.0236000000000001</v>
      </c>
      <c r="V140" s="38">
        <f t="shared" si="29"/>
        <v>3.4419</v>
      </c>
      <c r="W140" s="38">
        <f t="shared" si="29"/>
        <v>2.7179000000000002</v>
      </c>
      <c r="X140" s="38">
        <f t="shared" si="29"/>
        <v>3.1082999999999998</v>
      </c>
      <c r="Y140" s="38">
        <f t="shared" si="29"/>
        <v>2.9108999999999998</v>
      </c>
      <c r="Z140" s="38">
        <f t="shared" si="29"/>
        <v>2.7372000000000001</v>
      </c>
      <c r="AA140" s="38">
        <f t="shared" si="29"/>
        <v>2.8441999999999998</v>
      </c>
      <c r="AB140" s="38">
        <f t="shared" si="29"/>
        <v>2.7755999999999998</v>
      </c>
      <c r="AC140" s="38">
        <f t="shared" si="29"/>
        <v>2.0026999999999999</v>
      </c>
      <c r="AD140" s="38">
        <f t="shared" si="29"/>
        <v>2.1575000000000002</v>
      </c>
      <c r="AE140" s="38">
        <f t="shared" si="29"/>
        <v>2.1798999999999999</v>
      </c>
      <c r="AF140" s="38">
        <f t="shared" si="29"/>
        <v>2.0516000000000001</v>
      </c>
      <c r="AG140" s="38">
        <f t="shared" si="29"/>
        <v>2.137</v>
      </c>
      <c r="AH140" s="38">
        <f t="shared" si="29"/>
        <v>2.5775000000000001</v>
      </c>
      <c r="AI140" s="38">
        <f t="shared" si="29"/>
        <v>2.8328000000000002</v>
      </c>
      <c r="AJ140" s="38">
        <f t="shared" si="29"/>
        <v>2.7622</v>
      </c>
      <c r="AK140" s="38">
        <f t="shared" si="29"/>
        <v>2.9214000000000002</v>
      </c>
      <c r="AL140" s="38">
        <f t="shared" si="29"/>
        <v>3.2782</v>
      </c>
      <c r="AM140" s="38">
        <f t="shared" si="29"/>
        <v>2.9598</v>
      </c>
      <c r="AN140" s="38">
        <f t="shared" si="29"/>
        <v>3.4758</v>
      </c>
      <c r="AO140" s="38">
        <f t="shared" si="29"/>
        <v>3.9721000000000002</v>
      </c>
      <c r="AP140" s="38">
        <f t="shared" si="29"/>
        <v>4.7607999999999997</v>
      </c>
    </row>
    <row r="142" spans="1:44" x14ac:dyDescent="0.3">
      <c r="A142" t="s">
        <v>441</v>
      </c>
      <c r="B142" s="43">
        <v>29951</v>
      </c>
      <c r="C142" s="43">
        <v>30316</v>
      </c>
      <c r="D142" s="43">
        <v>30680</v>
      </c>
      <c r="E142" s="43">
        <v>31047</v>
      </c>
      <c r="F142" s="43">
        <v>31412</v>
      </c>
      <c r="G142" s="43">
        <v>31777</v>
      </c>
      <c r="H142" s="43">
        <v>32142</v>
      </c>
      <c r="I142" s="43">
        <v>32507</v>
      </c>
      <c r="J142" s="43">
        <v>32871</v>
      </c>
      <c r="K142" s="43">
        <v>33238</v>
      </c>
      <c r="L142" s="43">
        <v>33603</v>
      </c>
      <c r="M142" s="43">
        <v>33969</v>
      </c>
      <c r="N142" s="43">
        <v>34334</v>
      </c>
      <c r="O142" s="43">
        <v>34698</v>
      </c>
      <c r="P142" s="43">
        <v>35062</v>
      </c>
      <c r="Q142" s="43">
        <v>35430</v>
      </c>
      <c r="R142" s="43">
        <v>35795</v>
      </c>
      <c r="S142" s="43">
        <v>36160</v>
      </c>
      <c r="T142" s="43">
        <v>36525</v>
      </c>
      <c r="U142" s="43">
        <v>36889</v>
      </c>
      <c r="V142" s="43">
        <v>37256</v>
      </c>
      <c r="W142" s="43">
        <v>37621</v>
      </c>
      <c r="X142" s="43">
        <v>37986</v>
      </c>
      <c r="Y142" s="43">
        <v>38352</v>
      </c>
      <c r="Z142" s="43">
        <v>38716</v>
      </c>
      <c r="AA142" s="43">
        <v>39080</v>
      </c>
      <c r="AB142" s="43">
        <v>39447</v>
      </c>
      <c r="AC142" s="43">
        <v>39813</v>
      </c>
      <c r="AD142" s="43">
        <v>40178</v>
      </c>
      <c r="AE142" s="43">
        <v>40543</v>
      </c>
      <c r="AF142" s="43">
        <v>40907</v>
      </c>
      <c r="AG142" s="43">
        <v>41274</v>
      </c>
      <c r="AH142" s="43">
        <v>41639</v>
      </c>
      <c r="AI142" s="43">
        <v>42004</v>
      </c>
      <c r="AJ142" s="43">
        <v>42369</v>
      </c>
      <c r="AK142" s="43">
        <v>42734</v>
      </c>
      <c r="AL142" s="43">
        <v>43098</v>
      </c>
      <c r="AM142" s="43">
        <v>43465</v>
      </c>
      <c r="AN142" s="43">
        <v>43830</v>
      </c>
      <c r="AO142" s="43">
        <v>44196</v>
      </c>
      <c r="AP142" s="43">
        <v>44561</v>
      </c>
    </row>
    <row r="143" spans="1:44" x14ac:dyDescent="0.3">
      <c r="A143" t="s">
        <v>440</v>
      </c>
      <c r="B143" s="40">
        <v>8.900000000000001E-2</v>
      </c>
      <c r="C143" s="40">
        <v>3.7999999999999999E-2</v>
      </c>
      <c r="D143" s="40">
        <v>3.7999999999999999E-2</v>
      </c>
      <c r="E143" s="40">
        <v>3.9E-2</v>
      </c>
      <c r="F143" s="40">
        <v>3.7999999999999999E-2</v>
      </c>
      <c r="G143" s="40">
        <v>1.1000000000000001E-2</v>
      </c>
      <c r="H143" s="40">
        <v>4.4000000000000004E-2</v>
      </c>
      <c r="I143" s="40">
        <v>4.4000000000000004E-2</v>
      </c>
      <c r="J143" s="40">
        <v>4.5999999999999999E-2</v>
      </c>
      <c r="K143" s="40">
        <v>6.0999999999999999E-2</v>
      </c>
      <c r="L143" s="40">
        <v>3.1E-2</v>
      </c>
      <c r="M143" s="40">
        <v>2.8999999999999998E-2</v>
      </c>
      <c r="N143" s="40">
        <v>2.7000000000000003E-2</v>
      </c>
      <c r="O143" s="40">
        <v>2.7000000000000003E-2</v>
      </c>
      <c r="P143" s="40">
        <v>2.5000000000000001E-2</v>
      </c>
      <c r="Q143" s="40">
        <v>3.3000000000000002E-2</v>
      </c>
      <c r="R143" s="40">
        <v>1.7000000000000001E-2</v>
      </c>
      <c r="S143" s="40">
        <v>1.6E-2</v>
      </c>
      <c r="T143" s="40">
        <v>2.7000000000000003E-2</v>
      </c>
      <c r="U143" s="40">
        <v>3.4000000000000002E-2</v>
      </c>
      <c r="V143" s="40">
        <v>1.6E-2</v>
      </c>
      <c r="W143" s="40">
        <v>2.4E-2</v>
      </c>
      <c r="X143" s="40">
        <v>1.9E-2</v>
      </c>
      <c r="Y143" s="40">
        <v>3.3000000000000002E-2</v>
      </c>
      <c r="Z143" s="40">
        <v>3.4000000000000002E-2</v>
      </c>
      <c r="AA143" s="40">
        <v>2.5000000000000001E-2</v>
      </c>
      <c r="AB143" s="40">
        <v>4.0999999999999995E-2</v>
      </c>
      <c r="AC143" s="40">
        <v>1E-3</v>
      </c>
      <c r="AD143" s="40">
        <v>2.7000000000000003E-2</v>
      </c>
      <c r="AE143" s="40">
        <v>1.4999999999999999E-2</v>
      </c>
      <c r="AF143" s="40">
        <v>0.03</v>
      </c>
      <c r="AG143" s="40">
        <v>1.7000000000000001E-2</v>
      </c>
      <c r="AH143" s="40">
        <v>1.4999999999999999E-2</v>
      </c>
      <c r="AI143" s="40">
        <v>8.0000000000000002E-3</v>
      </c>
      <c r="AJ143" s="40">
        <v>6.9999999999999993E-3</v>
      </c>
      <c r="AK143" s="40">
        <v>2.1000000000000001E-2</v>
      </c>
      <c r="AL143" s="40">
        <v>2.1000000000000001E-2</v>
      </c>
      <c r="AM143" s="40">
        <v>1.9E-2</v>
      </c>
      <c r="AN143" s="40">
        <v>2.3E-2</v>
      </c>
      <c r="AO143" s="40">
        <v>1.3999999999999999E-2</v>
      </c>
      <c r="AP143" s="40">
        <v>7.0000000000000007E-2</v>
      </c>
    </row>
    <row r="144" spans="1:44" x14ac:dyDescent="0.3">
      <c r="A144" t="s">
        <v>442</v>
      </c>
      <c r="B144" s="40">
        <v>9.9000000000000005E-2</v>
      </c>
      <c r="C144" s="40">
        <v>3.7000000000000005E-2</v>
      </c>
      <c r="D144" s="40">
        <v>0.115</v>
      </c>
      <c r="E144" s="40">
        <v>9.3000000000000013E-2</v>
      </c>
      <c r="F144" s="40">
        <v>7.0999999999999994E-2</v>
      </c>
      <c r="G144" s="40">
        <v>4.8000000000000001E-2</v>
      </c>
      <c r="H144" s="40">
        <v>7.4999999999999997E-2</v>
      </c>
      <c r="I144" s="40">
        <v>7.8E-2</v>
      </c>
      <c r="J144" s="40">
        <v>6.4000000000000001E-2</v>
      </c>
      <c r="K144" s="40">
        <v>4.4999999999999998E-2</v>
      </c>
      <c r="L144" s="40">
        <v>4.2999999999999997E-2</v>
      </c>
      <c r="M144" s="40">
        <v>6.6000000000000003E-2</v>
      </c>
      <c r="N144" s="40">
        <v>0.05</v>
      </c>
      <c r="O144" s="40">
        <v>6.3E-2</v>
      </c>
      <c r="P144" s="40">
        <v>4.2999999999999997E-2</v>
      </c>
      <c r="Q144" s="40">
        <v>6.3E-2</v>
      </c>
      <c r="R144" s="40">
        <v>6.0999999999999999E-2</v>
      </c>
      <c r="S144" s="40">
        <v>0.06</v>
      </c>
      <c r="T144" s="40">
        <v>6.5000000000000002E-2</v>
      </c>
      <c r="U144" s="40">
        <v>5.4000000000000006E-2</v>
      </c>
      <c r="V144" s="40">
        <v>2.2000000000000002E-2</v>
      </c>
      <c r="W144" s="40">
        <v>3.7999999999999999E-2</v>
      </c>
      <c r="X144" s="40">
        <v>6.4000000000000001E-2</v>
      </c>
      <c r="Y144" s="40">
        <v>6.4000000000000001E-2</v>
      </c>
      <c r="Z144" s="40">
        <v>6.4000000000000001E-2</v>
      </c>
      <c r="AA144" s="40">
        <v>5.4000000000000006E-2</v>
      </c>
      <c r="AB144" s="40">
        <v>4.8000000000000001E-2</v>
      </c>
      <c r="AC144" s="40">
        <v>-6.9999999999999993E-3</v>
      </c>
      <c r="AD144" s="40">
        <v>3.0000000000000001E-3</v>
      </c>
      <c r="AE144" s="40">
        <v>4.4999999999999998E-2</v>
      </c>
      <c r="AF144" s="40">
        <v>3.5000000000000003E-2</v>
      </c>
      <c r="AG144" s="40">
        <v>3.6000000000000004E-2</v>
      </c>
      <c r="AH144" s="40">
        <v>4.2999999999999997E-2</v>
      </c>
      <c r="AI144" s="40">
        <v>4.2000000000000003E-2</v>
      </c>
      <c r="AJ144" s="40">
        <v>2.7000000000000003E-2</v>
      </c>
      <c r="AK144" s="40">
        <v>3.5000000000000003E-2</v>
      </c>
      <c r="AL144" s="40">
        <v>4.8000000000000001E-2</v>
      </c>
      <c r="AM144" s="40">
        <v>4.7E-2</v>
      </c>
      <c r="AN144" s="40">
        <v>4.2000000000000003E-2</v>
      </c>
      <c r="AO144" s="40">
        <v>-0.01</v>
      </c>
      <c r="AP144" s="40">
        <v>0.11800000000000001</v>
      </c>
    </row>
    <row r="145" spans="1:42" x14ac:dyDescent="0.3">
      <c r="A145" t="s">
        <v>443</v>
      </c>
      <c r="B145" s="40">
        <v>0.12</v>
      </c>
      <c r="C145" s="40">
        <v>8.5000000000000006E-2</v>
      </c>
      <c r="D145" s="40">
        <v>9.5000000000000001E-2</v>
      </c>
      <c r="E145" s="40">
        <v>8.2500000000000004E-2</v>
      </c>
      <c r="F145" s="40">
        <v>7.7499999999999999E-2</v>
      </c>
      <c r="G145" s="40">
        <v>0.06</v>
      </c>
      <c r="H145" s="40">
        <v>6.88E-2</v>
      </c>
      <c r="I145" s="40">
        <v>8.7499999999999994E-2</v>
      </c>
      <c r="J145" s="40">
        <v>8.2500000000000004E-2</v>
      </c>
      <c r="K145" s="40">
        <v>7.0000000000000007E-2</v>
      </c>
      <c r="L145" s="40">
        <v>0.04</v>
      </c>
      <c r="M145" s="40">
        <v>0.03</v>
      </c>
      <c r="N145" s="40">
        <v>0.03</v>
      </c>
      <c r="O145" s="40">
        <v>5.5E-2</v>
      </c>
      <c r="P145" s="40">
        <v>5.5E-2</v>
      </c>
      <c r="Q145" s="40">
        <v>5.2499999999999998E-2</v>
      </c>
      <c r="R145" s="40">
        <v>5.5E-2</v>
      </c>
      <c r="S145" s="40">
        <v>4.7500000000000001E-2</v>
      </c>
      <c r="T145" s="40">
        <v>5.5E-2</v>
      </c>
      <c r="U145" s="40">
        <v>6.5000000000000002E-2</v>
      </c>
      <c r="V145" s="40">
        <v>1.7500000000000002E-2</v>
      </c>
      <c r="W145" s="40">
        <v>1.2500000000000001E-2</v>
      </c>
      <c r="X145" s="40">
        <v>0.01</v>
      </c>
      <c r="Y145" s="40">
        <v>2.2499999999999999E-2</v>
      </c>
      <c r="Z145" s="40">
        <v>4.2500000000000003E-2</v>
      </c>
      <c r="AA145" s="40">
        <v>5.2499999999999998E-2</v>
      </c>
      <c r="AB145" s="40">
        <v>4.2500000000000003E-2</v>
      </c>
      <c r="AC145" s="40">
        <v>0</v>
      </c>
      <c r="AD145" s="40">
        <v>0</v>
      </c>
      <c r="AE145" s="40">
        <v>0</v>
      </c>
      <c r="AF145" s="40">
        <v>0</v>
      </c>
      <c r="AG145" s="40">
        <v>0</v>
      </c>
      <c r="AH145" s="40">
        <v>0</v>
      </c>
      <c r="AI145" s="40">
        <v>0</v>
      </c>
      <c r="AJ145" s="40">
        <v>2.5000000000000001E-3</v>
      </c>
      <c r="AK145" s="40">
        <v>5.0000000000000001E-3</v>
      </c>
      <c r="AL145" s="40">
        <v>1.2500000000000001E-2</v>
      </c>
      <c r="AM145" s="40">
        <v>2.2499999999999999E-2</v>
      </c>
      <c r="AN145" s="40">
        <v>1.4999999999999999E-2</v>
      </c>
      <c r="AO145" s="40">
        <v>0</v>
      </c>
      <c r="AP145" s="40">
        <v>0</v>
      </c>
    </row>
    <row r="149" spans="1:42" x14ac:dyDescent="0.3">
      <c r="A149" t="s">
        <v>440</v>
      </c>
      <c r="C149" s="44">
        <v>2.9121951219512193E-2</v>
      </c>
    </row>
    <row r="150" spans="1:42" x14ac:dyDescent="0.3">
      <c r="A150" t="s">
        <v>442</v>
      </c>
      <c r="C150" s="44">
        <v>5.2463414634146346E-2</v>
      </c>
    </row>
    <row r="151" spans="1:42" x14ac:dyDescent="0.3">
      <c r="A151" t="s">
        <v>443</v>
      </c>
      <c r="C151" s="44">
        <v>3.8324390243902433E-2</v>
      </c>
    </row>
    <row r="152" spans="1:42" x14ac:dyDescent="0.3">
      <c r="A152" t="s">
        <v>445</v>
      </c>
      <c r="C152" s="44">
        <v>2.3341463414634157E-2</v>
      </c>
    </row>
    <row r="153" spans="1:42" x14ac:dyDescent="0.3">
      <c r="A153" t="s">
        <v>446</v>
      </c>
      <c r="C153" s="44">
        <v>5.5E-2</v>
      </c>
    </row>
    <row r="154" spans="1:42" x14ac:dyDescent="0.3">
      <c r="A154" t="s">
        <v>436</v>
      </c>
      <c r="C154" s="44">
        <f>AVERAGE(F133:AP133)</f>
        <v>6.0997484086201148E-2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0"/>
  <sheetViews>
    <sheetView topLeftCell="I132" workbookViewId="0">
      <selection activeCell="L137" sqref="L137"/>
    </sheetView>
  </sheetViews>
  <sheetFormatPr defaultRowHeight="14.4" x14ac:dyDescent="0.3"/>
  <cols>
    <col min="1" max="1" width="35.109375" customWidth="1"/>
    <col min="2" max="2" width="0" hidden="1" customWidth="1"/>
    <col min="3" max="17" width="11.88671875" customWidth="1"/>
    <col min="18" max="18" width="10.5546875" bestFit="1" customWidth="1"/>
    <col min="19" max="20" width="11.21875" bestFit="1" customWidth="1"/>
    <col min="21" max="42" width="10.5546875" bestFit="1" customWidth="1"/>
  </cols>
  <sheetData>
    <row r="1" spans="1:17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21" x14ac:dyDescent="0.3">
      <c r="A2" s="29" t="s">
        <v>354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7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x14ac:dyDescent="0.3">
      <c r="A4" s="8" t="s">
        <v>264</v>
      </c>
      <c r="B4" s="8"/>
      <c r="C4" s="9" t="s">
        <v>260</v>
      </c>
      <c r="D4" s="9" t="s">
        <v>259</v>
      </c>
      <c r="E4" s="9" t="s">
        <v>258</v>
      </c>
      <c r="F4" s="9" t="s">
        <v>257</v>
      </c>
      <c r="G4" s="9" t="s">
        <v>256</v>
      </c>
      <c r="H4" s="9" t="s">
        <v>255</v>
      </c>
      <c r="I4" s="9" t="s">
        <v>254</v>
      </c>
      <c r="J4" s="9" t="s">
        <v>253</v>
      </c>
      <c r="K4" s="9" t="s">
        <v>252</v>
      </c>
      <c r="L4" s="9" t="s">
        <v>251</v>
      </c>
      <c r="M4" s="9" t="s">
        <v>250</v>
      </c>
      <c r="N4" s="9" t="s">
        <v>249</v>
      </c>
      <c r="O4" s="9" t="s">
        <v>43</v>
      </c>
      <c r="P4" s="9" t="s">
        <v>306</v>
      </c>
      <c r="Q4" s="9" t="s">
        <v>305</v>
      </c>
    </row>
    <row r="5" spans="1:17" x14ac:dyDescent="0.3">
      <c r="A5" s="10" t="s">
        <v>46</v>
      </c>
      <c r="B5" s="10"/>
      <c r="C5" s="11" t="s">
        <v>72</v>
      </c>
      <c r="D5" s="11" t="s">
        <v>248</v>
      </c>
      <c r="E5" s="11" t="s">
        <v>74</v>
      </c>
      <c r="F5" s="11" t="s">
        <v>75</v>
      </c>
      <c r="G5" s="11" t="s">
        <v>76</v>
      </c>
      <c r="H5" s="11" t="s">
        <v>77</v>
      </c>
      <c r="I5" s="11" t="s">
        <v>247</v>
      </c>
      <c r="J5" s="11" t="s">
        <v>246</v>
      </c>
      <c r="K5" s="11" t="s">
        <v>80</v>
      </c>
      <c r="L5" s="11" t="s">
        <v>81</v>
      </c>
      <c r="M5" s="11" t="s">
        <v>82</v>
      </c>
      <c r="N5" s="11" t="s">
        <v>83</v>
      </c>
      <c r="O5" s="11" t="s">
        <v>84</v>
      </c>
      <c r="P5" s="11" t="s">
        <v>85</v>
      </c>
      <c r="Q5" s="11" t="s">
        <v>86</v>
      </c>
    </row>
    <row r="6" spans="1:17" x14ac:dyDescent="0.3">
      <c r="A6" s="12" t="s">
        <v>353</v>
      </c>
      <c r="B6" s="12" t="s">
        <v>169</v>
      </c>
      <c r="C6" s="4" t="s">
        <v>141</v>
      </c>
      <c r="D6" s="4" t="s">
        <v>141</v>
      </c>
      <c r="E6" s="4" t="s">
        <v>141</v>
      </c>
      <c r="F6" s="4" t="s">
        <v>141</v>
      </c>
      <c r="G6" s="4" t="s">
        <v>141</v>
      </c>
      <c r="H6" s="4" t="s">
        <v>141</v>
      </c>
      <c r="I6" s="4" t="s">
        <v>141</v>
      </c>
      <c r="J6" s="4" t="s">
        <v>141</v>
      </c>
      <c r="K6" s="4" t="s">
        <v>141</v>
      </c>
      <c r="L6" s="4" t="s">
        <v>141</v>
      </c>
      <c r="M6" s="4">
        <v>972.87360000000001</v>
      </c>
      <c r="N6" s="4">
        <v>217.34540000000001</v>
      </c>
      <c r="O6" s="5">
        <v>89.448900268193398</v>
      </c>
      <c r="P6" s="4">
        <v>55.2007982040409</v>
      </c>
      <c r="Q6" s="4">
        <v>42.7550231839258</v>
      </c>
    </row>
    <row r="7" spans="1:17" x14ac:dyDescent="0.3">
      <c r="A7" s="13" t="s">
        <v>314</v>
      </c>
      <c r="B7" s="13" t="s">
        <v>352</v>
      </c>
      <c r="C7" s="33" t="s">
        <v>141</v>
      </c>
      <c r="D7" s="33" t="s">
        <v>141</v>
      </c>
      <c r="E7" s="33" t="s">
        <v>141</v>
      </c>
      <c r="F7" s="33" t="s">
        <v>141</v>
      </c>
      <c r="G7" s="33" t="s">
        <v>141</v>
      </c>
      <c r="H7" s="33" t="s">
        <v>141</v>
      </c>
      <c r="I7" s="33" t="s">
        <v>141</v>
      </c>
      <c r="J7" s="33" t="s">
        <v>141</v>
      </c>
      <c r="K7" s="33" t="s">
        <v>141</v>
      </c>
      <c r="L7" s="33" t="s">
        <v>141</v>
      </c>
      <c r="M7" s="33">
        <v>972.87360000000001</v>
      </c>
      <c r="N7" s="33">
        <v>1070.4223</v>
      </c>
      <c r="O7" s="35"/>
      <c r="P7" s="33"/>
      <c r="Q7" s="33"/>
    </row>
    <row r="8" spans="1:17" x14ac:dyDescent="0.3">
      <c r="A8" s="13" t="s">
        <v>312</v>
      </c>
      <c r="B8" s="13" t="s">
        <v>351</v>
      </c>
      <c r="C8" s="33" t="s">
        <v>141</v>
      </c>
      <c r="D8" s="33" t="s">
        <v>141</v>
      </c>
      <c r="E8" s="33" t="s">
        <v>141</v>
      </c>
      <c r="F8" s="33" t="s">
        <v>141</v>
      </c>
      <c r="G8" s="33" t="s">
        <v>141</v>
      </c>
      <c r="H8" s="33" t="s">
        <v>141</v>
      </c>
      <c r="I8" s="33" t="s">
        <v>141</v>
      </c>
      <c r="J8" s="33" t="s">
        <v>141</v>
      </c>
      <c r="K8" s="33" t="s">
        <v>141</v>
      </c>
      <c r="L8" s="33" t="s">
        <v>141</v>
      </c>
      <c r="M8" s="33">
        <v>972.87360000000001</v>
      </c>
      <c r="N8" s="33">
        <v>1695.6184000000001</v>
      </c>
      <c r="O8" s="35"/>
      <c r="P8" s="33"/>
      <c r="Q8" s="33"/>
    </row>
    <row r="9" spans="1:17" x14ac:dyDescent="0.3">
      <c r="A9" s="13" t="s">
        <v>310</v>
      </c>
      <c r="B9" s="13" t="s">
        <v>350</v>
      </c>
      <c r="C9" s="33" t="s">
        <v>141</v>
      </c>
      <c r="D9" s="33" t="s">
        <v>141</v>
      </c>
      <c r="E9" s="33" t="s">
        <v>141</v>
      </c>
      <c r="F9" s="33" t="s">
        <v>141</v>
      </c>
      <c r="G9" s="33" t="s">
        <v>141</v>
      </c>
      <c r="H9" s="33" t="s">
        <v>141</v>
      </c>
      <c r="I9" s="33" t="s">
        <v>141</v>
      </c>
      <c r="J9" s="33" t="s">
        <v>141</v>
      </c>
      <c r="K9" s="33" t="s">
        <v>141</v>
      </c>
      <c r="L9" s="33" t="s">
        <v>141</v>
      </c>
      <c r="M9" s="33">
        <v>972.87360000000001</v>
      </c>
      <c r="N9" s="33">
        <v>217.34540000000001</v>
      </c>
      <c r="O9" s="35"/>
      <c r="P9" s="33"/>
      <c r="Q9" s="33"/>
    </row>
    <row r="10" spans="1:17" x14ac:dyDescent="0.3">
      <c r="A10" s="12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  <c r="P10" s="36"/>
      <c r="Q10" s="36"/>
    </row>
    <row r="11" spans="1:17" x14ac:dyDescent="0.3">
      <c r="A11" s="12" t="s">
        <v>349</v>
      </c>
      <c r="B11" s="12" t="s">
        <v>183</v>
      </c>
      <c r="C11" s="4">
        <v>12.206899999999999</v>
      </c>
      <c r="D11" s="4">
        <v>13.3249</v>
      </c>
      <c r="E11" s="4">
        <v>31.021999999999998</v>
      </c>
      <c r="F11" s="4">
        <v>27.755800000000001</v>
      </c>
      <c r="G11" s="4">
        <v>30.661300000000001</v>
      </c>
      <c r="H11" s="4">
        <v>27.89</v>
      </c>
      <c r="I11" s="4">
        <v>7.2504</v>
      </c>
      <c r="J11" s="4">
        <v>12.402900000000001</v>
      </c>
      <c r="K11" s="4">
        <v>11.6676</v>
      </c>
      <c r="L11" s="4">
        <v>11.4412</v>
      </c>
      <c r="M11" s="4">
        <v>30.481100000000001</v>
      </c>
      <c r="N11" s="4">
        <v>33.605200000000004</v>
      </c>
      <c r="O11" s="5">
        <v>20.178976831244501</v>
      </c>
      <c r="P11" s="4">
        <v>16.609957468101101</v>
      </c>
      <c r="Q11" s="4">
        <v>11.4845696097426</v>
      </c>
    </row>
    <row r="12" spans="1:17" x14ac:dyDescent="0.3">
      <c r="A12" s="13" t="s">
        <v>314</v>
      </c>
      <c r="B12" s="13" t="s">
        <v>348</v>
      </c>
      <c r="C12" s="33">
        <v>12.206899999999999</v>
      </c>
      <c r="D12" s="33">
        <v>12.2879</v>
      </c>
      <c r="E12" s="33">
        <v>14.6029</v>
      </c>
      <c r="F12" s="33">
        <v>95.185900000000004</v>
      </c>
      <c r="G12" s="33">
        <v>41.165500000000002</v>
      </c>
      <c r="H12" s="33">
        <v>31.692900000000002</v>
      </c>
      <c r="I12" s="33">
        <v>24.305900000000001</v>
      </c>
      <c r="J12" s="33">
        <v>10.671900000000001</v>
      </c>
      <c r="K12" s="33">
        <v>12.634</v>
      </c>
      <c r="L12" s="33">
        <v>9.5768000000000004</v>
      </c>
      <c r="M12" s="33">
        <v>39.395699999999998</v>
      </c>
      <c r="N12" s="33">
        <v>33.643799999999999</v>
      </c>
      <c r="O12" s="35"/>
      <c r="P12" s="33"/>
      <c r="Q12" s="33"/>
    </row>
    <row r="13" spans="1:17" x14ac:dyDescent="0.3">
      <c r="A13" s="13" t="s">
        <v>312</v>
      </c>
      <c r="B13" s="13" t="s">
        <v>347</v>
      </c>
      <c r="C13" s="33">
        <v>12.206899999999999</v>
      </c>
      <c r="D13" s="33">
        <v>16.016100000000002</v>
      </c>
      <c r="E13" s="33">
        <v>31.021999999999998</v>
      </c>
      <c r="F13" s="33">
        <v>177.11</v>
      </c>
      <c r="G13" s="33">
        <v>52.777500000000003</v>
      </c>
      <c r="H13" s="33">
        <v>38.912100000000002</v>
      </c>
      <c r="I13" s="33">
        <v>30.8428</v>
      </c>
      <c r="J13" s="33">
        <v>13.062799999999999</v>
      </c>
      <c r="K13" s="33">
        <v>15.1205</v>
      </c>
      <c r="L13" s="33">
        <v>15.1082</v>
      </c>
      <c r="M13" s="33">
        <v>95.04</v>
      </c>
      <c r="N13" s="33">
        <v>53.125500000000002</v>
      </c>
      <c r="O13" s="35"/>
      <c r="P13" s="33"/>
      <c r="Q13" s="33"/>
    </row>
    <row r="14" spans="1:17" x14ac:dyDescent="0.3">
      <c r="A14" s="13" t="s">
        <v>310</v>
      </c>
      <c r="B14" s="13" t="s">
        <v>346</v>
      </c>
      <c r="C14" s="33">
        <v>12.206899999999999</v>
      </c>
      <c r="D14" s="33">
        <v>10.006600000000001</v>
      </c>
      <c r="E14" s="33">
        <v>10.632899999999999</v>
      </c>
      <c r="F14" s="33">
        <v>27.755800000000001</v>
      </c>
      <c r="G14" s="33">
        <v>25.709800000000001</v>
      </c>
      <c r="H14" s="33">
        <v>25.504000000000001</v>
      </c>
      <c r="I14" s="33">
        <v>7.2504</v>
      </c>
      <c r="J14" s="33">
        <v>7.3623000000000003</v>
      </c>
      <c r="K14" s="33">
        <v>9.9812999999999992</v>
      </c>
      <c r="L14" s="33">
        <v>6.2744999999999997</v>
      </c>
      <c r="M14" s="33">
        <v>9.8792000000000009</v>
      </c>
      <c r="N14" s="33">
        <v>24.3186</v>
      </c>
      <c r="O14" s="35"/>
      <c r="P14" s="33"/>
      <c r="Q14" s="33"/>
    </row>
    <row r="15" spans="1:17" x14ac:dyDescent="0.3">
      <c r="A15" s="12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36"/>
      <c r="Q15" s="36"/>
    </row>
    <row r="16" spans="1:17" x14ac:dyDescent="0.3">
      <c r="A16" s="12" t="s">
        <v>345</v>
      </c>
      <c r="B16" s="12" t="s">
        <v>344</v>
      </c>
      <c r="C16" s="4">
        <v>12.206899999999999</v>
      </c>
      <c r="D16" s="4">
        <v>13.3249</v>
      </c>
      <c r="E16" s="4">
        <v>31.021999999999998</v>
      </c>
      <c r="F16" s="4">
        <v>27.755800000000001</v>
      </c>
      <c r="G16" s="4">
        <v>30.661300000000001</v>
      </c>
      <c r="H16" s="4">
        <v>28.209700000000002</v>
      </c>
      <c r="I16" s="4">
        <v>7.8722000000000003</v>
      </c>
      <c r="J16" s="4">
        <v>13.7738</v>
      </c>
      <c r="K16" s="4">
        <v>12.5623</v>
      </c>
      <c r="L16" s="4">
        <v>12.451499999999999</v>
      </c>
      <c r="M16" s="4">
        <v>31.211400000000001</v>
      </c>
      <c r="N16" s="4">
        <v>34.1218</v>
      </c>
      <c r="O16" s="5">
        <v>21.248082338367901</v>
      </c>
      <c r="P16" s="4"/>
      <c r="Q16" s="4"/>
    </row>
    <row r="17" spans="1:17" x14ac:dyDescent="0.3">
      <c r="A17" s="13" t="s">
        <v>314</v>
      </c>
      <c r="B17" s="13" t="s">
        <v>343</v>
      </c>
      <c r="C17" s="33">
        <v>12.206899999999999</v>
      </c>
      <c r="D17" s="33">
        <v>12.2879</v>
      </c>
      <c r="E17" s="33">
        <v>14.6029</v>
      </c>
      <c r="F17" s="33">
        <v>95.185900000000004</v>
      </c>
      <c r="G17" s="33">
        <v>41.165500000000002</v>
      </c>
      <c r="H17" s="33">
        <v>31.694199999999999</v>
      </c>
      <c r="I17" s="33">
        <v>24.5867</v>
      </c>
      <c r="J17" s="33">
        <v>11.5884</v>
      </c>
      <c r="K17" s="33">
        <v>14.0289</v>
      </c>
      <c r="L17" s="33">
        <v>10.3118</v>
      </c>
      <c r="M17" s="33">
        <v>42.866799999999998</v>
      </c>
      <c r="N17" s="33">
        <v>34.448599999999999</v>
      </c>
      <c r="O17" s="35"/>
      <c r="P17" s="33"/>
      <c r="Q17" s="33"/>
    </row>
    <row r="18" spans="1:17" x14ac:dyDescent="0.3">
      <c r="A18" s="13" t="s">
        <v>312</v>
      </c>
      <c r="B18" s="13" t="s">
        <v>342</v>
      </c>
      <c r="C18" s="33">
        <v>12.206899999999999</v>
      </c>
      <c r="D18" s="33">
        <v>16.016100000000002</v>
      </c>
      <c r="E18" s="33">
        <v>31.021999999999998</v>
      </c>
      <c r="F18" s="33">
        <v>177.11</v>
      </c>
      <c r="G18" s="33">
        <v>52.777500000000003</v>
      </c>
      <c r="H18" s="33">
        <v>38.912100000000002</v>
      </c>
      <c r="I18" s="33">
        <v>31.196300000000001</v>
      </c>
      <c r="J18" s="33">
        <v>14.183199999999999</v>
      </c>
      <c r="K18" s="33">
        <v>16.791799999999999</v>
      </c>
      <c r="L18" s="33">
        <v>16.2668</v>
      </c>
      <c r="M18" s="33">
        <v>103.4328</v>
      </c>
      <c r="N18" s="33">
        <v>54.398200000000003</v>
      </c>
      <c r="O18" s="35"/>
      <c r="P18" s="33"/>
      <c r="Q18" s="33"/>
    </row>
    <row r="19" spans="1:17" x14ac:dyDescent="0.3">
      <c r="A19" s="13" t="s">
        <v>310</v>
      </c>
      <c r="B19" s="13" t="s">
        <v>341</v>
      </c>
      <c r="C19" s="33">
        <v>12.206899999999999</v>
      </c>
      <c r="D19" s="33">
        <v>10.006600000000001</v>
      </c>
      <c r="E19" s="33">
        <v>10.632899999999999</v>
      </c>
      <c r="F19" s="33">
        <v>27.755800000000001</v>
      </c>
      <c r="G19" s="33">
        <v>25.709800000000001</v>
      </c>
      <c r="H19" s="33">
        <v>25.504000000000001</v>
      </c>
      <c r="I19" s="33">
        <v>7.8722000000000003</v>
      </c>
      <c r="J19" s="33">
        <v>7.9938000000000002</v>
      </c>
      <c r="K19" s="33">
        <v>11.0845</v>
      </c>
      <c r="L19" s="33">
        <v>6.7556000000000003</v>
      </c>
      <c r="M19" s="33">
        <v>10.7517</v>
      </c>
      <c r="N19" s="33">
        <v>24.901199999999999</v>
      </c>
      <c r="O19" s="35"/>
      <c r="P19" s="33"/>
      <c r="Q19" s="33"/>
    </row>
    <row r="20" spans="1:17" x14ac:dyDescent="0.3">
      <c r="A20" s="12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  <c r="P20" s="36"/>
      <c r="Q20" s="36"/>
    </row>
    <row r="21" spans="1:17" x14ac:dyDescent="0.3">
      <c r="A21" s="12" t="s">
        <v>340</v>
      </c>
      <c r="B21" s="12" t="s">
        <v>179</v>
      </c>
      <c r="C21" s="4">
        <v>11.569100000000001</v>
      </c>
      <c r="D21" s="4">
        <v>14.037800000000001</v>
      </c>
      <c r="E21" s="4">
        <v>8.7981999999999996</v>
      </c>
      <c r="F21" s="4">
        <v>8.9220000000000006</v>
      </c>
      <c r="G21" s="4">
        <v>8.6602999999999994</v>
      </c>
      <c r="H21" s="4">
        <v>7.6048999999999998</v>
      </c>
      <c r="I21" s="4">
        <v>4.4023000000000003</v>
      </c>
      <c r="J21" s="4">
        <v>4.3890000000000002</v>
      </c>
      <c r="K21" s="4">
        <v>2.6442999999999999</v>
      </c>
      <c r="L21" s="4">
        <v>3.0125999999999999</v>
      </c>
      <c r="M21" s="4">
        <v>20.877400000000002</v>
      </c>
      <c r="N21" s="4">
        <v>19.359500000000001</v>
      </c>
      <c r="O21" s="5">
        <v>10.7608074424632</v>
      </c>
      <c r="P21" s="4">
        <v>7.9166895217797197</v>
      </c>
      <c r="Q21" s="4">
        <v>5.9417028552114601</v>
      </c>
    </row>
    <row r="22" spans="1:17" x14ac:dyDescent="0.3">
      <c r="A22" s="13" t="s">
        <v>314</v>
      </c>
      <c r="B22" s="13" t="s">
        <v>339</v>
      </c>
      <c r="C22" s="33">
        <v>1.5367</v>
      </c>
      <c r="D22" s="33">
        <v>11.6515</v>
      </c>
      <c r="E22" s="33">
        <v>15.288600000000001</v>
      </c>
      <c r="F22" s="33">
        <v>27.0001</v>
      </c>
      <c r="G22" s="33">
        <v>13.2278</v>
      </c>
      <c r="H22" s="33">
        <v>8.9505999999999997</v>
      </c>
      <c r="I22" s="33">
        <v>6.6372999999999998</v>
      </c>
      <c r="J22" s="33">
        <v>6.4672999999999998</v>
      </c>
      <c r="K22" s="33">
        <v>4.4648000000000003</v>
      </c>
      <c r="L22" s="33">
        <v>2.1722000000000001</v>
      </c>
      <c r="M22" s="33">
        <v>10.424200000000001</v>
      </c>
      <c r="N22" s="33">
        <v>23.0291</v>
      </c>
      <c r="O22" s="35"/>
      <c r="P22" s="33"/>
      <c r="Q22" s="33"/>
    </row>
    <row r="23" spans="1:17" x14ac:dyDescent="0.3">
      <c r="A23" s="13" t="s">
        <v>312</v>
      </c>
      <c r="B23" s="13" t="s">
        <v>338</v>
      </c>
      <c r="C23" s="33">
        <v>11.8385</v>
      </c>
      <c r="D23" s="33">
        <v>15.205399999999999</v>
      </c>
      <c r="E23" s="33">
        <v>19.636199999999999</v>
      </c>
      <c r="F23" s="33">
        <v>50.5242</v>
      </c>
      <c r="G23" s="33">
        <v>17.284300000000002</v>
      </c>
      <c r="H23" s="33">
        <v>11.1617</v>
      </c>
      <c r="I23" s="33">
        <v>8.5343</v>
      </c>
      <c r="J23" s="33">
        <v>8.0265000000000004</v>
      </c>
      <c r="K23" s="33">
        <v>5.4619</v>
      </c>
      <c r="L23" s="33">
        <v>3.4588000000000001</v>
      </c>
      <c r="M23" s="33">
        <v>25.082999999999998</v>
      </c>
      <c r="N23" s="33">
        <v>36.788899999999998</v>
      </c>
      <c r="O23" s="35"/>
      <c r="P23" s="33"/>
      <c r="Q23" s="33"/>
    </row>
    <row r="24" spans="1:17" x14ac:dyDescent="0.3">
      <c r="A24" s="13" t="s">
        <v>310</v>
      </c>
      <c r="B24" s="13" t="s">
        <v>337</v>
      </c>
      <c r="C24" s="33">
        <v>0.93969999999999998</v>
      </c>
      <c r="D24" s="33">
        <v>9.1709999999999994</v>
      </c>
      <c r="E24" s="33">
        <v>8.5722000000000005</v>
      </c>
      <c r="F24" s="33">
        <v>8.3409999999999993</v>
      </c>
      <c r="G24" s="33">
        <v>8.1059999999999999</v>
      </c>
      <c r="H24" s="33">
        <v>7.0635000000000003</v>
      </c>
      <c r="I24" s="33">
        <v>4.3609</v>
      </c>
      <c r="J24" s="33">
        <v>4.3460999999999999</v>
      </c>
      <c r="K24" s="33">
        <v>2.5844</v>
      </c>
      <c r="L24" s="33">
        <v>1.4063000000000001</v>
      </c>
      <c r="M24" s="33">
        <v>2.5242</v>
      </c>
      <c r="N24" s="33">
        <v>15.960900000000001</v>
      </c>
      <c r="O24" s="35"/>
      <c r="P24" s="33"/>
      <c r="Q24" s="33"/>
    </row>
    <row r="25" spans="1:17" x14ac:dyDescent="0.3">
      <c r="A25" s="12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  <c r="P25" s="36"/>
      <c r="Q25" s="36"/>
    </row>
    <row r="26" spans="1:17" x14ac:dyDescent="0.3">
      <c r="A26" s="12" t="s">
        <v>336</v>
      </c>
      <c r="B26" s="12" t="s">
        <v>177</v>
      </c>
      <c r="C26" s="4" t="s">
        <v>141</v>
      </c>
      <c r="D26" s="4" t="s">
        <v>141</v>
      </c>
      <c r="E26" s="4" t="s">
        <v>141</v>
      </c>
      <c r="F26" s="4">
        <v>67.840500000000006</v>
      </c>
      <c r="G26" s="4" t="s">
        <v>141</v>
      </c>
      <c r="H26" s="4" t="s">
        <v>141</v>
      </c>
      <c r="I26" s="4" t="s">
        <v>141</v>
      </c>
      <c r="J26" s="4" t="s">
        <v>141</v>
      </c>
      <c r="K26" s="4">
        <v>27.052499999999998</v>
      </c>
      <c r="L26" s="4">
        <v>30.787700000000001</v>
      </c>
      <c r="M26" s="4">
        <v>110.7841</v>
      </c>
      <c r="N26" s="4">
        <v>90.631</v>
      </c>
      <c r="O26" s="5">
        <v>48.383501723565701</v>
      </c>
      <c r="P26" s="4">
        <v>47.790095018715803</v>
      </c>
      <c r="Q26" s="4">
        <v>35.9720416124837</v>
      </c>
    </row>
    <row r="27" spans="1:17" x14ac:dyDescent="0.3">
      <c r="A27" s="13" t="s">
        <v>314</v>
      </c>
      <c r="B27" s="13" t="s">
        <v>335</v>
      </c>
      <c r="C27" s="33" t="s">
        <v>141</v>
      </c>
      <c r="D27" s="33" t="s">
        <v>141</v>
      </c>
      <c r="E27" s="33" t="s">
        <v>141</v>
      </c>
      <c r="F27" s="33">
        <v>67.840500000000006</v>
      </c>
      <c r="G27" s="33">
        <v>100.7187</v>
      </c>
      <c r="H27" s="33" t="s">
        <v>141</v>
      </c>
      <c r="I27" s="33" t="s">
        <v>141</v>
      </c>
      <c r="J27" s="33" t="s">
        <v>141</v>
      </c>
      <c r="K27" s="33">
        <v>27.052499999999998</v>
      </c>
      <c r="L27" s="33">
        <v>22.221800000000002</v>
      </c>
      <c r="M27" s="33">
        <v>106.12560000000001</v>
      </c>
      <c r="N27" s="33">
        <v>122.1537</v>
      </c>
      <c r="O27" s="35"/>
      <c r="P27" s="33"/>
      <c r="Q27" s="33"/>
    </row>
    <row r="28" spans="1:17" x14ac:dyDescent="0.3">
      <c r="A28" s="13" t="s">
        <v>312</v>
      </c>
      <c r="B28" s="13" t="s">
        <v>334</v>
      </c>
      <c r="C28" s="33" t="s">
        <v>141</v>
      </c>
      <c r="D28" s="33" t="s">
        <v>141</v>
      </c>
      <c r="E28" s="33" t="s">
        <v>141</v>
      </c>
      <c r="F28" s="33">
        <v>67.840500000000006</v>
      </c>
      <c r="G28" s="33">
        <v>128.9984</v>
      </c>
      <c r="H28" s="33" t="s">
        <v>141</v>
      </c>
      <c r="I28" s="33" t="s">
        <v>141</v>
      </c>
      <c r="J28" s="33" t="s">
        <v>141</v>
      </c>
      <c r="K28" s="33">
        <v>27.052499999999998</v>
      </c>
      <c r="L28" s="33">
        <v>35.03</v>
      </c>
      <c r="M28" s="33">
        <v>255.7484</v>
      </c>
      <c r="N28" s="33">
        <v>193.08529999999999</v>
      </c>
      <c r="O28" s="35"/>
      <c r="P28" s="33"/>
      <c r="Q28" s="33"/>
    </row>
    <row r="29" spans="1:17" x14ac:dyDescent="0.3">
      <c r="A29" s="13" t="s">
        <v>310</v>
      </c>
      <c r="B29" s="13" t="s">
        <v>333</v>
      </c>
      <c r="C29" s="33" t="s">
        <v>141</v>
      </c>
      <c r="D29" s="33" t="s">
        <v>141</v>
      </c>
      <c r="E29" s="33" t="s">
        <v>141</v>
      </c>
      <c r="F29" s="33">
        <v>67.840500000000006</v>
      </c>
      <c r="G29" s="33">
        <v>62.839599999999997</v>
      </c>
      <c r="H29" s="33" t="s">
        <v>141</v>
      </c>
      <c r="I29" s="33" t="s">
        <v>141</v>
      </c>
      <c r="J29" s="33" t="s">
        <v>141</v>
      </c>
      <c r="K29" s="33">
        <v>27.052499999999998</v>
      </c>
      <c r="L29" s="33">
        <v>14.548</v>
      </c>
      <c r="M29" s="33">
        <v>26.584599999999998</v>
      </c>
      <c r="N29" s="33">
        <v>88.386200000000002</v>
      </c>
      <c r="O29" s="35"/>
      <c r="P29" s="33"/>
      <c r="Q29" s="33"/>
    </row>
    <row r="30" spans="1:17" x14ac:dyDescent="0.3">
      <c r="A30" s="1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  <c r="P30" s="36"/>
      <c r="Q30" s="36"/>
    </row>
    <row r="31" spans="1:17" x14ac:dyDescent="0.3">
      <c r="A31" s="12" t="s">
        <v>332</v>
      </c>
      <c r="B31" s="12" t="s">
        <v>331</v>
      </c>
      <c r="C31" s="4" t="s">
        <v>141</v>
      </c>
      <c r="D31" s="4" t="s">
        <v>141</v>
      </c>
      <c r="E31" s="4" t="s">
        <v>141</v>
      </c>
      <c r="F31" s="4">
        <v>30973.179100000001</v>
      </c>
      <c r="G31" s="4" t="s">
        <v>141</v>
      </c>
      <c r="H31" s="4" t="s">
        <v>141</v>
      </c>
      <c r="I31" s="4" t="s">
        <v>141</v>
      </c>
      <c r="J31" s="4" t="s">
        <v>141</v>
      </c>
      <c r="K31" s="4" t="s">
        <v>141</v>
      </c>
      <c r="L31" s="4">
        <v>68.686800000000005</v>
      </c>
      <c r="M31" s="4">
        <v>236.32089999999999</v>
      </c>
      <c r="N31" s="4">
        <v>207.77369999999999</v>
      </c>
      <c r="O31" s="5">
        <v>96.822500738985596</v>
      </c>
      <c r="P31" s="4"/>
      <c r="Q31" s="4"/>
    </row>
    <row r="32" spans="1:17" x14ac:dyDescent="0.3">
      <c r="A32" s="13" t="s">
        <v>314</v>
      </c>
      <c r="B32" s="13" t="s">
        <v>330</v>
      </c>
      <c r="C32" s="33" t="s">
        <v>141</v>
      </c>
      <c r="D32" s="33" t="s">
        <v>141</v>
      </c>
      <c r="E32" s="33" t="s">
        <v>141</v>
      </c>
      <c r="F32" s="33">
        <v>30973.179100000001</v>
      </c>
      <c r="G32" s="33">
        <v>45983.980900000002</v>
      </c>
      <c r="H32" s="33" t="s">
        <v>141</v>
      </c>
      <c r="I32" s="33" t="s">
        <v>141</v>
      </c>
      <c r="J32" s="33" t="s">
        <v>141</v>
      </c>
      <c r="K32" s="33" t="s">
        <v>141</v>
      </c>
      <c r="L32" s="33">
        <v>68.686800000000005</v>
      </c>
      <c r="M32" s="33">
        <v>236.7216</v>
      </c>
      <c r="N32" s="33">
        <v>260.63150000000002</v>
      </c>
      <c r="O32" s="35"/>
      <c r="P32" s="33"/>
      <c r="Q32" s="33"/>
    </row>
    <row r="33" spans="1:17" x14ac:dyDescent="0.3">
      <c r="A33" s="13" t="s">
        <v>312</v>
      </c>
      <c r="B33" s="13" t="s">
        <v>329</v>
      </c>
      <c r="C33" s="33" t="s">
        <v>141</v>
      </c>
      <c r="D33" s="33" t="s">
        <v>141</v>
      </c>
      <c r="E33" s="33" t="s">
        <v>141</v>
      </c>
      <c r="F33" s="33">
        <v>30973.179100000001</v>
      </c>
      <c r="G33" s="33">
        <v>58895.347000000002</v>
      </c>
      <c r="H33" s="33" t="s">
        <v>141</v>
      </c>
      <c r="I33" s="33" t="s">
        <v>141</v>
      </c>
      <c r="J33" s="33" t="s">
        <v>141</v>
      </c>
      <c r="K33" s="33" t="s">
        <v>141</v>
      </c>
      <c r="L33" s="33">
        <v>68.686800000000005</v>
      </c>
      <c r="M33" s="33">
        <v>570.57050000000004</v>
      </c>
      <c r="N33" s="33">
        <v>411.88299999999998</v>
      </c>
      <c r="O33" s="35"/>
      <c r="P33" s="33"/>
      <c r="Q33" s="33"/>
    </row>
    <row r="34" spans="1:17" x14ac:dyDescent="0.3">
      <c r="A34" s="13" t="s">
        <v>310</v>
      </c>
      <c r="B34" s="13" t="s">
        <v>328</v>
      </c>
      <c r="C34" s="33" t="s">
        <v>141</v>
      </c>
      <c r="D34" s="33" t="s">
        <v>141</v>
      </c>
      <c r="E34" s="33" t="s">
        <v>141</v>
      </c>
      <c r="F34" s="33">
        <v>30973.179100000001</v>
      </c>
      <c r="G34" s="33">
        <v>28689.965199999999</v>
      </c>
      <c r="H34" s="33" t="s">
        <v>141</v>
      </c>
      <c r="I34" s="33" t="s">
        <v>141</v>
      </c>
      <c r="J34" s="33" t="s">
        <v>141</v>
      </c>
      <c r="K34" s="33" t="s">
        <v>141</v>
      </c>
      <c r="L34" s="33">
        <v>68.686800000000005</v>
      </c>
      <c r="M34" s="33">
        <v>59.309800000000003</v>
      </c>
      <c r="N34" s="33">
        <v>188.54239999999999</v>
      </c>
      <c r="O34" s="35"/>
      <c r="P34" s="33"/>
      <c r="Q34" s="33"/>
    </row>
    <row r="35" spans="1:17" x14ac:dyDescent="0.3">
      <c r="A35" s="12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7"/>
      <c r="P35" s="36"/>
      <c r="Q35" s="36"/>
    </row>
    <row r="36" spans="1:17" x14ac:dyDescent="0.3">
      <c r="A36" s="12" t="s">
        <v>184</v>
      </c>
      <c r="B36" s="12" t="s">
        <v>185</v>
      </c>
      <c r="C36" s="4">
        <v>21.418299999999999</v>
      </c>
      <c r="D36" s="4">
        <v>14.616</v>
      </c>
      <c r="E36" s="4">
        <v>10.0016</v>
      </c>
      <c r="F36" s="4">
        <v>9.0775000000000006</v>
      </c>
      <c r="G36" s="4">
        <v>8.9222999999999999</v>
      </c>
      <c r="H36" s="4">
        <v>8.1549999999999994</v>
      </c>
      <c r="I36" s="4">
        <v>5.6147</v>
      </c>
      <c r="J36" s="4">
        <v>5.1788999999999996</v>
      </c>
      <c r="K36" s="4">
        <v>3.1274000000000002</v>
      </c>
      <c r="L36" s="4">
        <v>3.4805000000000001</v>
      </c>
      <c r="M36" s="4">
        <v>21.334099999999999</v>
      </c>
      <c r="N36" s="4">
        <v>18.710799999999999</v>
      </c>
      <c r="O36" s="5">
        <v>10.9043252807123</v>
      </c>
      <c r="P36" s="4">
        <v>7.8054219173670401</v>
      </c>
      <c r="Q36" s="4">
        <v>5.8581933224689404</v>
      </c>
    </row>
    <row r="37" spans="1:17" x14ac:dyDescent="0.3">
      <c r="A37" s="13" t="s">
        <v>314</v>
      </c>
      <c r="B37" s="13" t="s">
        <v>327</v>
      </c>
      <c r="C37" s="33">
        <v>21.6877</v>
      </c>
      <c r="D37" s="33">
        <v>22.708600000000001</v>
      </c>
      <c r="E37" s="33">
        <v>16.322900000000001</v>
      </c>
      <c r="F37" s="33">
        <v>30.811699999999998</v>
      </c>
      <c r="G37" s="33">
        <v>13.629</v>
      </c>
      <c r="H37" s="33">
        <v>9.3667999999999996</v>
      </c>
      <c r="I37" s="33">
        <v>7.7809999999999997</v>
      </c>
      <c r="J37" s="33">
        <v>8.08</v>
      </c>
      <c r="K37" s="33">
        <v>5.2864000000000004</v>
      </c>
      <c r="L37" s="33">
        <v>2.7016</v>
      </c>
      <c r="M37" s="33">
        <v>11.3954</v>
      </c>
      <c r="N37" s="33">
        <v>24.045500000000001</v>
      </c>
      <c r="O37" s="35"/>
      <c r="P37" s="33"/>
      <c r="Q37" s="33"/>
    </row>
    <row r="38" spans="1:17" x14ac:dyDescent="0.3">
      <c r="A38" s="13" t="s">
        <v>312</v>
      </c>
      <c r="B38" s="13" t="s">
        <v>326</v>
      </c>
      <c r="C38" s="33">
        <v>31.808499999999999</v>
      </c>
      <c r="D38" s="33">
        <v>30.984400000000001</v>
      </c>
      <c r="E38" s="33">
        <v>19.652899999999999</v>
      </c>
      <c r="F38" s="33">
        <v>57.469200000000001</v>
      </c>
      <c r="G38" s="33">
        <v>17.586400000000001</v>
      </c>
      <c r="H38" s="33">
        <v>11.337400000000001</v>
      </c>
      <c r="I38" s="33">
        <v>9.1075999999999997</v>
      </c>
      <c r="J38" s="33">
        <v>9.8613999999999997</v>
      </c>
      <c r="K38" s="33">
        <v>6.2161</v>
      </c>
      <c r="L38" s="33">
        <v>4.0701999999999998</v>
      </c>
      <c r="M38" s="33">
        <v>27.203900000000001</v>
      </c>
      <c r="N38" s="33">
        <v>39.018999999999998</v>
      </c>
      <c r="O38" s="35"/>
      <c r="P38" s="33"/>
      <c r="Q38" s="33"/>
    </row>
    <row r="39" spans="1:17" x14ac:dyDescent="0.3">
      <c r="A39" s="13" t="s">
        <v>310</v>
      </c>
      <c r="B39" s="13" t="s">
        <v>325</v>
      </c>
      <c r="C39" s="33">
        <v>15.396699999999999</v>
      </c>
      <c r="D39" s="33">
        <v>14.583600000000001</v>
      </c>
      <c r="E39" s="33">
        <v>9.9658999999999995</v>
      </c>
      <c r="F39" s="33">
        <v>9.0403000000000002</v>
      </c>
      <c r="G39" s="33">
        <v>8.3651999999999997</v>
      </c>
      <c r="H39" s="33">
        <v>7.4565000000000001</v>
      </c>
      <c r="I39" s="33">
        <v>5.0087999999999999</v>
      </c>
      <c r="J39" s="33">
        <v>5.1595000000000004</v>
      </c>
      <c r="K39" s="33">
        <v>3.1139000000000001</v>
      </c>
      <c r="L39" s="33">
        <v>1.9361999999999999</v>
      </c>
      <c r="M39" s="33">
        <v>3.1057000000000001</v>
      </c>
      <c r="N39" s="33">
        <v>16.988399999999999</v>
      </c>
      <c r="O39" s="35"/>
      <c r="P39" s="33"/>
      <c r="Q39" s="33"/>
    </row>
    <row r="40" spans="1:17" x14ac:dyDescent="0.3">
      <c r="A40" s="12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7"/>
      <c r="P40" s="36"/>
      <c r="Q40" s="36"/>
    </row>
    <row r="41" spans="1:17" x14ac:dyDescent="0.3">
      <c r="A41" s="12" t="s">
        <v>186</v>
      </c>
      <c r="B41" s="12" t="s">
        <v>187</v>
      </c>
      <c r="C41" s="4" t="s">
        <v>141</v>
      </c>
      <c r="D41" s="4" t="s">
        <v>141</v>
      </c>
      <c r="E41" s="4" t="s">
        <v>141</v>
      </c>
      <c r="F41" s="4">
        <v>407.9787</v>
      </c>
      <c r="G41" s="4">
        <v>630.75350000000003</v>
      </c>
      <c r="H41" s="4" t="s">
        <v>141</v>
      </c>
      <c r="I41" s="4">
        <v>140.49039999999999</v>
      </c>
      <c r="J41" s="4">
        <v>15546.842000000001</v>
      </c>
      <c r="K41" s="4">
        <v>44.361800000000002</v>
      </c>
      <c r="L41" s="4">
        <v>34.067999999999998</v>
      </c>
      <c r="M41" s="4">
        <v>141.1353</v>
      </c>
      <c r="N41" s="4">
        <v>100.0963</v>
      </c>
      <c r="O41" s="5">
        <v>53.388441915249601</v>
      </c>
      <c r="P41" s="4">
        <v>33.943635978054203</v>
      </c>
      <c r="Q41" s="4">
        <v>24.945968761025799</v>
      </c>
    </row>
    <row r="42" spans="1:17" x14ac:dyDescent="0.3">
      <c r="A42" s="13" t="s">
        <v>314</v>
      </c>
      <c r="B42" s="13" t="s">
        <v>324</v>
      </c>
      <c r="C42" s="33" t="s">
        <v>141</v>
      </c>
      <c r="D42" s="33" t="s">
        <v>141</v>
      </c>
      <c r="E42" s="33" t="s">
        <v>141</v>
      </c>
      <c r="F42" s="33">
        <v>406.30959999999999</v>
      </c>
      <c r="G42" s="33">
        <v>613.45500000000004</v>
      </c>
      <c r="H42" s="33">
        <v>662.5308</v>
      </c>
      <c r="I42" s="33">
        <v>140.12960000000001</v>
      </c>
      <c r="J42" s="33">
        <v>263.37189999999998</v>
      </c>
      <c r="K42" s="33">
        <v>15832.6682</v>
      </c>
      <c r="L42" s="33">
        <v>38.261200000000002</v>
      </c>
      <c r="M42" s="33">
        <v>111.276</v>
      </c>
      <c r="N42" s="33">
        <v>158.9742</v>
      </c>
      <c r="O42" s="35"/>
      <c r="P42" s="33"/>
      <c r="Q42" s="33"/>
    </row>
    <row r="43" spans="1:17" x14ac:dyDescent="0.3">
      <c r="A43" s="13" t="s">
        <v>312</v>
      </c>
      <c r="B43" s="13" t="s">
        <v>323</v>
      </c>
      <c r="C43" s="33" t="s">
        <v>141</v>
      </c>
      <c r="D43" s="33" t="s">
        <v>141</v>
      </c>
      <c r="E43" s="33" t="s">
        <v>141</v>
      </c>
      <c r="F43" s="33">
        <v>406.30959999999999</v>
      </c>
      <c r="G43" s="33">
        <v>790.404</v>
      </c>
      <c r="H43" s="33">
        <v>801.49199999999996</v>
      </c>
      <c r="I43" s="33">
        <v>140.12960000000001</v>
      </c>
      <c r="J43" s="33">
        <v>15488.8166</v>
      </c>
      <c r="K43" s="33">
        <v>18660.728500000001</v>
      </c>
      <c r="L43" s="33">
        <v>57.734400000000001</v>
      </c>
      <c r="M43" s="33">
        <v>266.2756</v>
      </c>
      <c r="N43" s="33">
        <v>258.12970000000001</v>
      </c>
      <c r="O43" s="35"/>
      <c r="P43" s="33"/>
      <c r="Q43" s="33"/>
    </row>
    <row r="44" spans="1:17" x14ac:dyDescent="0.3">
      <c r="A44" s="13" t="s">
        <v>310</v>
      </c>
      <c r="B44" s="13" t="s">
        <v>322</v>
      </c>
      <c r="C44" s="33" t="s">
        <v>141</v>
      </c>
      <c r="D44" s="33" t="s">
        <v>141</v>
      </c>
      <c r="E44" s="33" t="s">
        <v>141</v>
      </c>
      <c r="F44" s="33">
        <v>406.30959999999999</v>
      </c>
      <c r="G44" s="33">
        <v>375.9649</v>
      </c>
      <c r="H44" s="33">
        <v>527.13170000000002</v>
      </c>
      <c r="I44" s="33">
        <v>140.12960000000001</v>
      </c>
      <c r="J44" s="33">
        <v>142.02979999999999</v>
      </c>
      <c r="K44" s="33">
        <v>44.170400000000001</v>
      </c>
      <c r="L44" s="33">
        <v>27.464700000000001</v>
      </c>
      <c r="M44" s="33">
        <v>30.398700000000002</v>
      </c>
      <c r="N44" s="33">
        <v>104.7458</v>
      </c>
      <c r="O44" s="35"/>
      <c r="P44" s="33"/>
      <c r="Q44" s="33"/>
    </row>
    <row r="45" spans="1:17" x14ac:dyDescent="0.3">
      <c r="A45" s="12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36"/>
      <c r="Q45" s="36"/>
    </row>
    <row r="46" spans="1:17" x14ac:dyDescent="0.3">
      <c r="A46" s="12" t="s">
        <v>321</v>
      </c>
      <c r="B46" s="12" t="s">
        <v>320</v>
      </c>
      <c r="C46" s="4" t="s">
        <v>141</v>
      </c>
      <c r="D46" s="4" t="s">
        <v>141</v>
      </c>
      <c r="E46" s="4" t="s">
        <v>141</v>
      </c>
      <c r="F46" s="4" t="s">
        <v>141</v>
      </c>
      <c r="G46" s="4" t="s">
        <v>141</v>
      </c>
      <c r="H46" s="4" t="s">
        <v>141</v>
      </c>
      <c r="I46" s="4" t="s">
        <v>141</v>
      </c>
      <c r="J46" s="4" t="s">
        <v>141</v>
      </c>
      <c r="K46" s="4" t="s">
        <v>141</v>
      </c>
      <c r="L46" s="4" t="s">
        <v>141</v>
      </c>
      <c r="M46" s="4">
        <v>324.55070000000001</v>
      </c>
      <c r="N46" s="4">
        <v>152.29830000000001</v>
      </c>
      <c r="O46" s="5">
        <v>71.143515443506104</v>
      </c>
      <c r="P46" s="4">
        <v>46.0684852947211</v>
      </c>
      <c r="Q46" s="4">
        <v>32.999361910826302</v>
      </c>
    </row>
    <row r="47" spans="1:17" x14ac:dyDescent="0.3">
      <c r="A47" s="13" t="s">
        <v>314</v>
      </c>
      <c r="B47" s="13" t="s">
        <v>319</v>
      </c>
      <c r="C47" s="33" t="s">
        <v>141</v>
      </c>
      <c r="D47" s="33" t="s">
        <v>141</v>
      </c>
      <c r="E47" s="33" t="s">
        <v>141</v>
      </c>
      <c r="F47" s="33" t="s">
        <v>141</v>
      </c>
      <c r="G47" s="33" t="s">
        <v>141</v>
      </c>
      <c r="H47" s="33" t="s">
        <v>141</v>
      </c>
      <c r="I47" s="33" t="s">
        <v>141</v>
      </c>
      <c r="J47" s="33" t="s">
        <v>141</v>
      </c>
      <c r="K47" s="33" t="s">
        <v>141</v>
      </c>
      <c r="L47" s="33" t="s">
        <v>141</v>
      </c>
      <c r="M47" s="33">
        <v>320.43189999999998</v>
      </c>
      <c r="N47" s="33">
        <v>365.24900000000002</v>
      </c>
      <c r="O47" s="35"/>
      <c r="P47" s="33"/>
      <c r="Q47" s="33"/>
    </row>
    <row r="48" spans="1:17" x14ac:dyDescent="0.3">
      <c r="A48" s="13" t="s">
        <v>312</v>
      </c>
      <c r="B48" s="13" t="s">
        <v>318</v>
      </c>
      <c r="C48" s="33" t="s">
        <v>141</v>
      </c>
      <c r="D48" s="33" t="s">
        <v>141</v>
      </c>
      <c r="E48" s="33" t="s">
        <v>141</v>
      </c>
      <c r="F48" s="33" t="s">
        <v>141</v>
      </c>
      <c r="G48" s="33" t="s">
        <v>141</v>
      </c>
      <c r="H48" s="33" t="s">
        <v>141</v>
      </c>
      <c r="I48" s="33" t="s">
        <v>141</v>
      </c>
      <c r="J48" s="33" t="s">
        <v>141</v>
      </c>
      <c r="K48" s="33" t="s">
        <v>141</v>
      </c>
      <c r="L48" s="33" t="s">
        <v>141</v>
      </c>
      <c r="M48" s="33">
        <v>320.43189999999998</v>
      </c>
      <c r="N48" s="33">
        <v>593.5874</v>
      </c>
      <c r="O48" s="35"/>
      <c r="P48" s="33"/>
      <c r="Q48" s="33"/>
    </row>
    <row r="49" spans="1:20" x14ac:dyDescent="0.3">
      <c r="A49" s="13" t="s">
        <v>310</v>
      </c>
      <c r="B49" s="13" t="s">
        <v>317</v>
      </c>
      <c r="C49" s="33" t="s">
        <v>141</v>
      </c>
      <c r="D49" s="33" t="s">
        <v>141</v>
      </c>
      <c r="E49" s="33" t="s">
        <v>141</v>
      </c>
      <c r="F49" s="33" t="s">
        <v>141</v>
      </c>
      <c r="G49" s="33" t="s">
        <v>141</v>
      </c>
      <c r="H49" s="33" t="s">
        <v>141</v>
      </c>
      <c r="I49" s="33" t="s">
        <v>141</v>
      </c>
      <c r="J49" s="33" t="s">
        <v>141</v>
      </c>
      <c r="K49" s="33" t="s">
        <v>141</v>
      </c>
      <c r="L49" s="33" t="s">
        <v>141</v>
      </c>
      <c r="M49" s="33">
        <v>320.43189999999998</v>
      </c>
      <c r="N49" s="33">
        <v>159.37260000000001</v>
      </c>
      <c r="O49" s="35"/>
      <c r="P49" s="33"/>
      <c r="Q49" s="33"/>
    </row>
    <row r="50" spans="1:20" x14ac:dyDescent="0.3">
      <c r="A50" s="12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7"/>
      <c r="P50" s="36"/>
      <c r="Q50" s="36"/>
    </row>
    <row r="51" spans="1:20" x14ac:dyDescent="0.3">
      <c r="A51" s="12" t="s">
        <v>316</v>
      </c>
      <c r="B51" s="12" t="s">
        <v>212</v>
      </c>
      <c r="C51" s="4">
        <v>5.3259999999999996</v>
      </c>
      <c r="D51" s="4">
        <v>5.7119999999999997</v>
      </c>
      <c r="E51" s="4">
        <v>6.774</v>
      </c>
      <c r="F51" s="4">
        <v>30.085999999999999</v>
      </c>
      <c r="G51" s="4">
        <v>44.481999999999999</v>
      </c>
      <c r="H51" s="4">
        <v>48.002000000000002</v>
      </c>
      <c r="I51" s="4">
        <v>42.738</v>
      </c>
      <c r="J51" s="4">
        <v>62.27</v>
      </c>
      <c r="K51" s="4">
        <v>66.56</v>
      </c>
      <c r="L51" s="4">
        <v>83.665999999999997</v>
      </c>
      <c r="M51" s="4">
        <v>705.67</v>
      </c>
      <c r="N51" s="4">
        <v>1056.78</v>
      </c>
      <c r="O51" s="5">
        <v>663.9</v>
      </c>
      <c r="P51" s="4"/>
      <c r="Q51" s="4"/>
    </row>
    <row r="52" spans="1:20" x14ac:dyDescent="0.3">
      <c r="A52" s="13" t="s">
        <v>312</v>
      </c>
      <c r="B52" s="13" t="s">
        <v>214</v>
      </c>
      <c r="C52" s="33">
        <v>7.2839999999999998</v>
      </c>
      <c r="D52" s="33">
        <v>7</v>
      </c>
      <c r="E52" s="33">
        <v>7.99</v>
      </c>
      <c r="F52" s="33">
        <v>38.9</v>
      </c>
      <c r="G52" s="33">
        <v>58.283999999999999</v>
      </c>
      <c r="H52" s="33">
        <v>57.33</v>
      </c>
      <c r="I52" s="33">
        <v>53.868000000000002</v>
      </c>
      <c r="J52" s="33">
        <v>77.921999999999997</v>
      </c>
      <c r="K52" s="33">
        <v>77.492000000000004</v>
      </c>
      <c r="L52" s="33">
        <v>87.061999999999998</v>
      </c>
      <c r="M52" s="33">
        <v>718.72</v>
      </c>
      <c r="N52" s="33">
        <v>1243.49</v>
      </c>
      <c r="O52" s="35">
        <v>721.58199999999999</v>
      </c>
      <c r="P52" s="33"/>
      <c r="Q52" s="33"/>
    </row>
    <row r="53" spans="1:20" x14ac:dyDescent="0.3">
      <c r="A53" s="13" t="s">
        <v>310</v>
      </c>
      <c r="B53" s="13" t="s">
        <v>216</v>
      </c>
      <c r="C53" s="33">
        <v>2.996</v>
      </c>
      <c r="D53" s="33">
        <v>4.2220000000000004</v>
      </c>
      <c r="E53" s="33">
        <v>4.5279999999999996</v>
      </c>
      <c r="F53" s="33">
        <v>6.4219999999999997</v>
      </c>
      <c r="G53" s="33">
        <v>27.334</v>
      </c>
      <c r="H53" s="33">
        <v>36.28</v>
      </c>
      <c r="I53" s="33">
        <v>28.21</v>
      </c>
      <c r="J53" s="33">
        <v>42.192</v>
      </c>
      <c r="K53" s="33">
        <v>48.917999999999999</v>
      </c>
      <c r="L53" s="33">
        <v>35.398000000000003</v>
      </c>
      <c r="M53" s="33">
        <v>70.102000000000004</v>
      </c>
      <c r="N53" s="33">
        <v>539.49</v>
      </c>
      <c r="O53" s="35">
        <v>633</v>
      </c>
      <c r="P53" s="33"/>
      <c r="Q53" s="33"/>
    </row>
    <row r="54" spans="1:20" x14ac:dyDescent="0.3">
      <c r="A54" s="12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7"/>
      <c r="P54" s="36"/>
      <c r="Q54" s="36"/>
    </row>
    <row r="55" spans="1:20" x14ac:dyDescent="0.3">
      <c r="A55" s="12" t="s">
        <v>315</v>
      </c>
      <c r="B55" s="12" t="s">
        <v>138</v>
      </c>
      <c r="C55" s="6">
        <v>2500.4549000000002</v>
      </c>
      <c r="D55" s="6">
        <v>2985.2064999999998</v>
      </c>
      <c r="E55" s="6">
        <v>4133.2134999999998</v>
      </c>
      <c r="F55" s="6">
        <v>18277.443500000001</v>
      </c>
      <c r="G55" s="6">
        <v>28536.547699999999</v>
      </c>
      <c r="H55" s="6">
        <v>32995.426299999999</v>
      </c>
      <c r="I55" s="6">
        <v>39303.451099999998</v>
      </c>
      <c r="J55" s="6">
        <v>60896.98</v>
      </c>
      <c r="K55" s="6">
        <v>67118.392399999997</v>
      </c>
      <c r="L55" s="6">
        <v>85544.73</v>
      </c>
      <c r="M55" s="6">
        <v>672792.2</v>
      </c>
      <c r="N55" s="6">
        <v>1007068.8</v>
      </c>
      <c r="O55" s="7">
        <v>678139.98920750001</v>
      </c>
      <c r="P55" s="6"/>
      <c r="Q55" s="6"/>
    </row>
    <row r="56" spans="1:20" x14ac:dyDescent="0.3">
      <c r="A56" s="13" t="s">
        <v>314</v>
      </c>
      <c r="B56" s="13" t="s">
        <v>313</v>
      </c>
      <c r="C56" s="3">
        <v>2428.5663</v>
      </c>
      <c r="D56" s="3">
        <v>2656.1541000000002</v>
      </c>
      <c r="E56" s="3">
        <v>3342.1460000000002</v>
      </c>
      <c r="F56" s="3">
        <v>12790.533299999999</v>
      </c>
      <c r="G56" s="3">
        <v>27483.8861</v>
      </c>
      <c r="H56" s="3">
        <v>29985.754199999999</v>
      </c>
      <c r="I56" s="3">
        <v>31547.670999999998</v>
      </c>
      <c r="J56" s="3">
        <v>56658.878100000002</v>
      </c>
      <c r="K56" s="3">
        <v>62282.122000000003</v>
      </c>
      <c r="L56" s="3">
        <v>58022.709699999999</v>
      </c>
      <c r="M56" s="3">
        <v>280656.62469999999</v>
      </c>
      <c r="N56" s="3">
        <v>760030.71640000003</v>
      </c>
      <c r="O56" s="2"/>
      <c r="P56" s="3"/>
      <c r="Q56" s="3"/>
    </row>
    <row r="57" spans="1:20" x14ac:dyDescent="0.3">
      <c r="A57" s="13" t="s">
        <v>312</v>
      </c>
      <c r="B57" s="13" t="s">
        <v>311</v>
      </c>
      <c r="C57" s="3">
        <v>3560.7337000000002</v>
      </c>
      <c r="D57" s="3">
        <v>3617.2381</v>
      </c>
      <c r="E57" s="3">
        <v>4118.4673000000003</v>
      </c>
      <c r="F57" s="3">
        <v>23749.493999999999</v>
      </c>
      <c r="G57" s="3">
        <v>35410.101000000002</v>
      </c>
      <c r="H57" s="3">
        <v>36261.101699999999</v>
      </c>
      <c r="I57" s="3">
        <v>39202.525199999996</v>
      </c>
      <c r="J57" s="3">
        <v>69030.975999999995</v>
      </c>
      <c r="K57" s="3">
        <v>73094.073699999994</v>
      </c>
      <c r="L57" s="3">
        <v>87350.833100000003</v>
      </c>
      <c r="M57" s="3">
        <v>668618.00939999998</v>
      </c>
      <c r="N57" s="3">
        <v>1230504.3840999999</v>
      </c>
      <c r="O57" s="2"/>
      <c r="P57" s="3"/>
      <c r="Q57" s="3"/>
    </row>
    <row r="58" spans="1:20" x14ac:dyDescent="0.3">
      <c r="A58" s="13" t="s">
        <v>310</v>
      </c>
      <c r="B58" s="13" t="s">
        <v>309</v>
      </c>
      <c r="C58" s="3">
        <v>1723.5505000000001</v>
      </c>
      <c r="D58" s="3">
        <v>2009.1442999999999</v>
      </c>
      <c r="E58" s="3">
        <v>2376.7860999999998</v>
      </c>
      <c r="F58" s="3">
        <v>4009.2395999999999</v>
      </c>
      <c r="G58" s="3">
        <v>16843.226600000002</v>
      </c>
      <c r="H58" s="3">
        <v>23848.491000000002</v>
      </c>
      <c r="I58" s="3">
        <v>20265.888800000001</v>
      </c>
      <c r="J58" s="3">
        <v>39734.117899999997</v>
      </c>
      <c r="K58" s="3">
        <v>50990.940699999999</v>
      </c>
      <c r="L58" s="3">
        <v>41553.405299999999</v>
      </c>
      <c r="M58" s="3">
        <v>76331.064700000003</v>
      </c>
      <c r="N58" s="3">
        <v>535746.52280000004</v>
      </c>
      <c r="O58" s="2"/>
      <c r="P58" s="3"/>
      <c r="Q58" s="3"/>
    </row>
    <row r="59" spans="1:20" x14ac:dyDescent="0.3">
      <c r="A59" s="28" t="s">
        <v>112</v>
      </c>
      <c r="B59" s="28"/>
      <c r="C59" s="28" t="s">
        <v>3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</row>
    <row r="61" spans="1:20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 ht="21" x14ac:dyDescent="0.3">
      <c r="A62" s="29" t="s">
        <v>308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20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 spans="1:20" x14ac:dyDescent="0.3">
      <c r="A64" s="8" t="s">
        <v>264</v>
      </c>
      <c r="B64" s="8"/>
      <c r="C64" s="9" t="s">
        <v>263</v>
      </c>
      <c r="D64" s="9" t="s">
        <v>262</v>
      </c>
      <c r="E64" s="9" t="s">
        <v>261</v>
      </c>
      <c r="F64" s="9" t="s">
        <v>260</v>
      </c>
      <c r="G64" s="9" t="s">
        <v>259</v>
      </c>
      <c r="H64" s="9" t="s">
        <v>258</v>
      </c>
      <c r="I64" s="9" t="s">
        <v>257</v>
      </c>
      <c r="J64" s="9" t="s">
        <v>256</v>
      </c>
      <c r="K64" s="9" t="s">
        <v>255</v>
      </c>
      <c r="L64" s="9" t="s">
        <v>254</v>
      </c>
      <c r="M64" s="9" t="s">
        <v>253</v>
      </c>
      <c r="N64" s="9" t="s">
        <v>252</v>
      </c>
      <c r="O64" s="9" t="s">
        <v>251</v>
      </c>
      <c r="P64" s="9" t="s">
        <v>250</v>
      </c>
      <c r="Q64" s="9" t="s">
        <v>249</v>
      </c>
      <c r="R64" s="9" t="s">
        <v>307</v>
      </c>
      <c r="S64" s="9" t="s">
        <v>306</v>
      </c>
      <c r="T64" s="9" t="s">
        <v>305</v>
      </c>
    </row>
    <row r="65" spans="1:20" x14ac:dyDescent="0.3">
      <c r="A65" s="10" t="s">
        <v>46</v>
      </c>
      <c r="B65" s="10"/>
      <c r="C65" s="11" t="s">
        <v>69</v>
      </c>
      <c r="D65" s="11" t="s">
        <v>70</v>
      </c>
      <c r="E65" s="11" t="s">
        <v>71</v>
      </c>
      <c r="F65" s="11" t="s">
        <v>72</v>
      </c>
      <c r="G65" s="11" t="s">
        <v>248</v>
      </c>
      <c r="H65" s="11" t="s">
        <v>74</v>
      </c>
      <c r="I65" s="11" t="s">
        <v>75</v>
      </c>
      <c r="J65" s="11" t="s">
        <v>76</v>
      </c>
      <c r="K65" s="11" t="s">
        <v>77</v>
      </c>
      <c r="L65" s="11" t="s">
        <v>247</v>
      </c>
      <c r="M65" s="11" t="s">
        <v>246</v>
      </c>
      <c r="N65" s="11" t="s">
        <v>80</v>
      </c>
      <c r="O65" s="11" t="s">
        <v>81</v>
      </c>
      <c r="P65" s="11" t="s">
        <v>82</v>
      </c>
      <c r="Q65" s="11" t="s">
        <v>83</v>
      </c>
      <c r="R65" s="11" t="s">
        <v>304</v>
      </c>
      <c r="S65" s="11" t="s">
        <v>85</v>
      </c>
      <c r="T65" s="11" t="s">
        <v>86</v>
      </c>
    </row>
    <row r="66" spans="1:20" x14ac:dyDescent="0.3">
      <c r="A66" s="13" t="s">
        <v>303</v>
      </c>
      <c r="B66" s="13" t="s">
        <v>302</v>
      </c>
      <c r="C66" s="3" t="s">
        <v>141</v>
      </c>
      <c r="D66" s="3">
        <v>35.052199999999999</v>
      </c>
      <c r="E66" s="1">
        <v>36.420999999999999</v>
      </c>
      <c r="F66" s="3">
        <v>474.5419</v>
      </c>
      <c r="G66" s="3">
        <v>522.65150000000006</v>
      </c>
      <c r="H66" s="3">
        <v>571.07140000000004</v>
      </c>
      <c r="I66" s="3">
        <v>615.45500000000004</v>
      </c>
      <c r="J66" s="3">
        <v>628.43799999999999</v>
      </c>
      <c r="K66" s="3">
        <v>657.125</v>
      </c>
      <c r="L66" s="3">
        <v>807.80499999999995</v>
      </c>
      <c r="M66" s="3">
        <v>843.98500000000001</v>
      </c>
      <c r="N66" s="3">
        <v>863.01499999999999</v>
      </c>
      <c r="O66" s="3">
        <v>905</v>
      </c>
      <c r="P66" s="3">
        <v>960</v>
      </c>
      <c r="Q66" s="3">
        <v>960</v>
      </c>
      <c r="R66" s="2">
        <v>1036</v>
      </c>
      <c r="S66" s="3"/>
      <c r="T66" s="3"/>
    </row>
    <row r="67" spans="1:20" x14ac:dyDescent="0.3">
      <c r="A67" s="13" t="s">
        <v>301</v>
      </c>
      <c r="B67" s="13" t="s">
        <v>300</v>
      </c>
      <c r="C67" s="3" t="s">
        <v>141</v>
      </c>
      <c r="D67" s="3">
        <v>33.231900000000003</v>
      </c>
      <c r="E67" s="3">
        <v>35.1098</v>
      </c>
      <c r="F67" s="3">
        <v>253.5915</v>
      </c>
      <c r="G67" s="3">
        <v>501.94409999999999</v>
      </c>
      <c r="H67" s="3">
        <v>536.74590000000001</v>
      </c>
      <c r="I67" s="3">
        <v>597.10709999999995</v>
      </c>
      <c r="J67" s="3">
        <v>622.69669999999996</v>
      </c>
      <c r="K67" s="3">
        <v>641.01</v>
      </c>
      <c r="L67" s="3">
        <v>721.06</v>
      </c>
      <c r="M67" s="3">
        <v>828.79</v>
      </c>
      <c r="N67" s="3">
        <v>852.625</v>
      </c>
      <c r="O67" s="3">
        <v>885</v>
      </c>
      <c r="P67" s="3">
        <v>1083</v>
      </c>
      <c r="Q67" s="3">
        <v>1129</v>
      </c>
      <c r="R67" s="2">
        <v>1157</v>
      </c>
      <c r="S67" s="3"/>
      <c r="T67" s="3"/>
    </row>
    <row r="68" spans="1:20" x14ac:dyDescent="0.3">
      <c r="A68" s="13" t="s">
        <v>299</v>
      </c>
      <c r="B68" s="13" t="s">
        <v>298</v>
      </c>
      <c r="C68" s="3" t="s">
        <v>141</v>
      </c>
      <c r="D68" s="3">
        <v>33.231900000000003</v>
      </c>
      <c r="E68" s="3">
        <v>35.1098</v>
      </c>
      <c r="F68" s="3">
        <v>253.5915</v>
      </c>
      <c r="G68" s="3">
        <v>501.94409999999999</v>
      </c>
      <c r="H68" s="3">
        <v>536.74590000000001</v>
      </c>
      <c r="I68" s="3">
        <v>597.10709999999995</v>
      </c>
      <c r="J68" s="3">
        <v>622.69669999999996</v>
      </c>
      <c r="K68" s="3">
        <v>641.01</v>
      </c>
      <c r="L68" s="3">
        <v>721.06</v>
      </c>
      <c r="M68" s="3">
        <v>828.79</v>
      </c>
      <c r="N68" s="3">
        <v>852.625</v>
      </c>
      <c r="O68" s="3">
        <v>885</v>
      </c>
      <c r="P68" s="3">
        <v>933</v>
      </c>
      <c r="Q68" s="3">
        <v>986</v>
      </c>
      <c r="R68" s="2">
        <v>1034</v>
      </c>
      <c r="S68" s="3"/>
      <c r="T68" s="3"/>
    </row>
    <row r="69" spans="1:20" x14ac:dyDescent="0.3">
      <c r="A69" s="13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4"/>
      <c r="S69" s="32"/>
      <c r="T69" s="32"/>
    </row>
    <row r="70" spans="1:20" x14ac:dyDescent="0.3">
      <c r="A70" s="12" t="s">
        <v>297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7"/>
      <c r="S70" s="36"/>
      <c r="T70" s="36"/>
    </row>
    <row r="71" spans="1:20" x14ac:dyDescent="0.3">
      <c r="A71" s="13" t="s">
        <v>0</v>
      </c>
      <c r="B71" s="13" t="s">
        <v>296</v>
      </c>
      <c r="C71" s="33" t="s">
        <v>141</v>
      </c>
      <c r="D71" s="33">
        <v>0.44359999999999999</v>
      </c>
      <c r="E71" s="33">
        <v>3.1884000000000001</v>
      </c>
      <c r="F71" s="33">
        <v>0.46039999999999998</v>
      </c>
      <c r="G71" s="33">
        <v>0.40689999999999998</v>
      </c>
      <c r="H71" s="33">
        <v>0.76990000000000003</v>
      </c>
      <c r="I71" s="33">
        <v>3.3721000000000001</v>
      </c>
      <c r="J71" s="33">
        <v>5.1363000000000003</v>
      </c>
      <c r="K71" s="33">
        <v>6.3120000000000003</v>
      </c>
      <c r="L71" s="33">
        <v>9.7081</v>
      </c>
      <c r="M71" s="33">
        <v>14.187900000000001</v>
      </c>
      <c r="N71" s="33">
        <v>25.1708</v>
      </c>
      <c r="O71" s="33">
        <v>27.771799999999999</v>
      </c>
      <c r="P71" s="33">
        <v>33.800600000000003</v>
      </c>
      <c r="Q71" s="33">
        <v>54.587200000000003</v>
      </c>
      <c r="R71" s="35">
        <v>61.6961160176741</v>
      </c>
      <c r="S71" s="33"/>
      <c r="T71" s="33"/>
    </row>
    <row r="72" spans="1:20" x14ac:dyDescent="0.3">
      <c r="A72" s="13" t="s">
        <v>152</v>
      </c>
      <c r="B72" s="13" t="s">
        <v>295</v>
      </c>
      <c r="C72" s="33" t="s">
        <v>141</v>
      </c>
      <c r="D72" s="33">
        <v>-2.2372000000000001</v>
      </c>
      <c r="E72" s="33">
        <v>-1.2805</v>
      </c>
      <c r="F72" s="33">
        <v>-0.53710000000000002</v>
      </c>
      <c r="G72" s="33">
        <v>-0.46729999999999999</v>
      </c>
      <c r="H72" s="33">
        <v>-0.68089999999999995</v>
      </c>
      <c r="I72" s="33">
        <v>7.4999999999999997E-2</v>
      </c>
      <c r="J72" s="33">
        <v>7.2700000000000001E-2</v>
      </c>
      <c r="K72" s="33">
        <v>-0.4587</v>
      </c>
      <c r="L72" s="33">
        <v>0.38800000000000001</v>
      </c>
      <c r="M72" s="33">
        <v>4.7000000000000002E-3</v>
      </c>
      <c r="N72" s="33">
        <v>1.7745</v>
      </c>
      <c r="O72" s="33">
        <v>2.8372999999999999</v>
      </c>
      <c r="P72" s="33">
        <v>5.1093000000000002</v>
      </c>
      <c r="Q72" s="33">
        <v>10.203900000000001</v>
      </c>
      <c r="R72" s="35">
        <v>12.568506412873701</v>
      </c>
      <c r="S72" s="33"/>
      <c r="T72" s="33"/>
    </row>
    <row r="73" spans="1:20" x14ac:dyDescent="0.3">
      <c r="A73" s="13" t="s">
        <v>294</v>
      </c>
      <c r="B73" s="13" t="s">
        <v>149</v>
      </c>
      <c r="C73" s="33" t="s">
        <v>141</v>
      </c>
      <c r="D73" s="33">
        <v>-2.3622999999999998</v>
      </c>
      <c r="E73" s="33">
        <v>-1.4781</v>
      </c>
      <c r="F73" s="33">
        <v>-0.57899999999999996</v>
      </c>
      <c r="G73" s="33">
        <v>-0.501</v>
      </c>
      <c r="H73" s="33">
        <v>-0.73460000000000003</v>
      </c>
      <c r="I73" s="33">
        <v>-0.1026</v>
      </c>
      <c r="J73" s="33">
        <v>-0.29980000000000001</v>
      </c>
      <c r="K73" s="33">
        <v>-1.1180000000000001</v>
      </c>
      <c r="L73" s="33">
        <v>-0.92549999999999999</v>
      </c>
      <c r="M73" s="33">
        <v>-1.9692000000000001</v>
      </c>
      <c r="N73" s="33">
        <v>-0.45519999999999999</v>
      </c>
      <c r="O73" s="33">
        <v>-7.8E-2</v>
      </c>
      <c r="P73" s="33">
        <v>2.1372</v>
      </c>
      <c r="Q73" s="33">
        <v>6.6155999999999997</v>
      </c>
      <c r="R73" s="35">
        <v>9.4181107267380302</v>
      </c>
      <c r="S73" s="33"/>
      <c r="T73" s="33"/>
    </row>
    <row r="74" spans="1:20" x14ac:dyDescent="0.3">
      <c r="A74" s="13" t="s">
        <v>293</v>
      </c>
      <c r="B74" s="13" t="s">
        <v>292</v>
      </c>
      <c r="C74" s="33" t="s">
        <v>141</v>
      </c>
      <c r="D74" s="33">
        <v>-2.492</v>
      </c>
      <c r="E74" s="33">
        <v>-1.5880000000000001</v>
      </c>
      <c r="F74" s="33">
        <v>-0.60799999999999998</v>
      </c>
      <c r="G74" s="33">
        <v>-0.50600000000000001</v>
      </c>
      <c r="H74" s="33">
        <v>-0.73799999999999999</v>
      </c>
      <c r="I74" s="33">
        <v>-0.124</v>
      </c>
      <c r="J74" s="33">
        <v>-0.47199999999999998</v>
      </c>
      <c r="K74" s="33">
        <v>-1.3859999999999999</v>
      </c>
      <c r="L74" s="33">
        <v>-0.93600000000000005</v>
      </c>
      <c r="M74" s="33">
        <v>-2.3660000000000001</v>
      </c>
      <c r="N74" s="33">
        <v>-1.1439999999999999</v>
      </c>
      <c r="O74" s="33">
        <v>-0.97399999999999998</v>
      </c>
      <c r="P74" s="33">
        <v>0.74</v>
      </c>
      <c r="Q74" s="33">
        <v>5.6</v>
      </c>
      <c r="R74" s="35">
        <v>8.2899999999999991</v>
      </c>
      <c r="S74" s="33">
        <v>10.65</v>
      </c>
      <c r="T74" s="33">
        <v>13.778</v>
      </c>
    </row>
    <row r="75" spans="1:20" x14ac:dyDescent="0.3">
      <c r="A75" s="13" t="s">
        <v>291</v>
      </c>
      <c r="B75" s="13" t="s">
        <v>290</v>
      </c>
      <c r="C75" s="33" t="s">
        <v>141</v>
      </c>
      <c r="D75" s="33">
        <v>-2.492</v>
      </c>
      <c r="E75" s="33">
        <v>-1.5880000000000001</v>
      </c>
      <c r="F75" s="33">
        <v>-0.60799999999999998</v>
      </c>
      <c r="G75" s="33">
        <v>-0.50600000000000001</v>
      </c>
      <c r="H75" s="33">
        <v>-0.73799999999999999</v>
      </c>
      <c r="I75" s="33">
        <v>-0.124</v>
      </c>
      <c r="J75" s="33">
        <v>-0.47199999999999998</v>
      </c>
      <c r="K75" s="33">
        <v>-1.3859999999999999</v>
      </c>
      <c r="L75" s="33">
        <v>-0.93600000000000005</v>
      </c>
      <c r="M75" s="33">
        <v>-2.3660000000000001</v>
      </c>
      <c r="N75" s="33">
        <v>-1.1439999999999999</v>
      </c>
      <c r="O75" s="33">
        <v>-0.97399999999999998</v>
      </c>
      <c r="P75" s="33">
        <v>0.74</v>
      </c>
      <c r="Q75" s="33">
        <v>5.6</v>
      </c>
      <c r="R75" s="35">
        <v>8.2899999999999991</v>
      </c>
      <c r="S75" s="33">
        <v>10.65</v>
      </c>
      <c r="T75" s="33">
        <v>13.778</v>
      </c>
    </row>
    <row r="76" spans="1:20" x14ac:dyDescent="0.3">
      <c r="A76" s="13" t="s">
        <v>289</v>
      </c>
      <c r="B76" s="13" t="s">
        <v>288</v>
      </c>
      <c r="C76" s="33" t="s">
        <v>141</v>
      </c>
      <c r="D76" s="33">
        <v>-2.492</v>
      </c>
      <c r="E76" s="33">
        <v>-1.5880000000000001</v>
      </c>
      <c r="F76" s="33">
        <v>-0.60799999999999998</v>
      </c>
      <c r="G76" s="33">
        <v>-0.50600000000000001</v>
      </c>
      <c r="H76" s="33">
        <v>-0.73799999999999999</v>
      </c>
      <c r="I76" s="33">
        <v>-9.6500000000000002E-2</v>
      </c>
      <c r="J76" s="33">
        <v>-0.47199999999999998</v>
      </c>
      <c r="K76" s="33">
        <v>-1.3859999999999999</v>
      </c>
      <c r="L76" s="33">
        <v>-1.0059</v>
      </c>
      <c r="M76" s="33">
        <v>-2.214</v>
      </c>
      <c r="N76" s="33">
        <v>-0.87</v>
      </c>
      <c r="O76" s="33">
        <v>-0.7107</v>
      </c>
      <c r="P76" s="33">
        <v>0.83860000000000001</v>
      </c>
      <c r="Q76" s="33">
        <v>5.5490000000000004</v>
      </c>
      <c r="R76" s="35">
        <v>8.3464329999999993</v>
      </c>
      <c r="S76" s="33">
        <v>12.026999999999999</v>
      </c>
      <c r="T76" s="33">
        <v>15.528</v>
      </c>
    </row>
    <row r="77" spans="1:20" x14ac:dyDescent="0.3">
      <c r="A77" s="13" t="s">
        <v>287</v>
      </c>
      <c r="B77" s="13" t="s">
        <v>286</v>
      </c>
      <c r="C77" s="33" t="s">
        <v>141</v>
      </c>
      <c r="D77" s="33">
        <v>-2.492</v>
      </c>
      <c r="E77" s="33">
        <v>-1.5880000000000001</v>
      </c>
      <c r="F77" s="33">
        <v>-0.60799999999999998</v>
      </c>
      <c r="G77" s="33">
        <v>-0.50600000000000001</v>
      </c>
      <c r="H77" s="33">
        <v>-0.73799999999999999</v>
      </c>
      <c r="I77" s="33">
        <v>-0.124</v>
      </c>
      <c r="J77" s="33">
        <v>-0.47199999999999998</v>
      </c>
      <c r="K77" s="33">
        <v>-1.3859999999999999</v>
      </c>
      <c r="L77" s="33">
        <v>-0.93600000000000005</v>
      </c>
      <c r="M77" s="33">
        <v>-2.3660000000000001</v>
      </c>
      <c r="N77" s="33">
        <v>-1.1439999999999999</v>
      </c>
      <c r="O77" s="33">
        <v>-0.97399999999999998</v>
      </c>
      <c r="P77" s="33">
        <v>0.64</v>
      </c>
      <c r="Q77" s="33">
        <v>4.9000000000000004</v>
      </c>
      <c r="R77" s="35">
        <v>7.37</v>
      </c>
      <c r="S77" s="33">
        <v>10.65</v>
      </c>
      <c r="T77" s="33">
        <v>13.778</v>
      </c>
    </row>
    <row r="78" spans="1:20" x14ac:dyDescent="0.3">
      <c r="A78" s="13" t="s">
        <v>285</v>
      </c>
      <c r="B78" s="13" t="s">
        <v>284</v>
      </c>
      <c r="C78" s="33" t="s">
        <v>141</v>
      </c>
      <c r="D78" s="33">
        <v>-2.492</v>
      </c>
      <c r="E78" s="33">
        <v>-1.5880000000000001</v>
      </c>
      <c r="F78" s="33">
        <v>-0.60799999999999998</v>
      </c>
      <c r="G78" s="33">
        <v>-0.50600000000000001</v>
      </c>
      <c r="H78" s="33">
        <v>-0.73799999999999999</v>
      </c>
      <c r="I78" s="33">
        <v>-0.124</v>
      </c>
      <c r="J78" s="33">
        <v>-0.47199999999999998</v>
      </c>
      <c r="K78" s="33">
        <v>-1.3859999999999999</v>
      </c>
      <c r="L78" s="33">
        <v>-0.93600000000000005</v>
      </c>
      <c r="M78" s="33">
        <v>-2.3660000000000001</v>
      </c>
      <c r="N78" s="33">
        <v>-1.1439999999999999</v>
      </c>
      <c r="O78" s="33">
        <v>-0.97399999999999998</v>
      </c>
      <c r="P78" s="33">
        <v>0.64</v>
      </c>
      <c r="Q78" s="33">
        <v>4.9000000000000004</v>
      </c>
      <c r="R78" s="35">
        <v>7.37</v>
      </c>
      <c r="S78" s="33">
        <v>10.65</v>
      </c>
      <c r="T78" s="33">
        <v>13.778</v>
      </c>
    </row>
    <row r="79" spans="1:20" x14ac:dyDescent="0.3">
      <c r="A79" s="13" t="s">
        <v>283</v>
      </c>
      <c r="B79" s="13" t="s">
        <v>282</v>
      </c>
      <c r="C79" s="33" t="s">
        <v>141</v>
      </c>
      <c r="D79" s="33">
        <v>-2.492</v>
      </c>
      <c r="E79" s="33">
        <v>-1.5880000000000001</v>
      </c>
      <c r="F79" s="33">
        <v>-0.60799999999999998</v>
      </c>
      <c r="G79" s="33">
        <v>-0.50600000000000001</v>
      </c>
      <c r="H79" s="33">
        <v>-0.73799999999999999</v>
      </c>
      <c r="I79" s="33">
        <v>-9.6600000000000005E-2</v>
      </c>
      <c r="J79" s="33">
        <v>-0.47199999999999998</v>
      </c>
      <c r="K79" s="33">
        <v>-1.3859999999999999</v>
      </c>
      <c r="L79" s="33">
        <v>-1.0059</v>
      </c>
      <c r="M79" s="33">
        <v>-2.214</v>
      </c>
      <c r="N79" s="33">
        <v>-0.87</v>
      </c>
      <c r="O79" s="33">
        <v>-0.7107</v>
      </c>
      <c r="P79" s="33">
        <v>0.72529999999999994</v>
      </c>
      <c r="Q79" s="33">
        <v>4.8621999999999996</v>
      </c>
      <c r="R79" s="35">
        <v>7.4221149999999998</v>
      </c>
      <c r="S79" s="33">
        <v>12.026999999999999</v>
      </c>
      <c r="T79" s="33">
        <v>15.528</v>
      </c>
    </row>
    <row r="80" spans="1:20" x14ac:dyDescent="0.3">
      <c r="A80" s="13" t="s">
        <v>98</v>
      </c>
      <c r="B80" s="13" t="s">
        <v>281</v>
      </c>
      <c r="C80" s="33">
        <v>0</v>
      </c>
      <c r="D80" s="33">
        <v>0</v>
      </c>
      <c r="E80" s="33">
        <v>0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5">
        <v>0</v>
      </c>
      <c r="S80" s="33">
        <v>0</v>
      </c>
      <c r="T80" s="33">
        <v>0</v>
      </c>
    </row>
    <row r="81" spans="1:20" x14ac:dyDescent="0.3">
      <c r="A81" s="13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4"/>
      <c r="S81" s="32"/>
      <c r="T81" s="32"/>
    </row>
    <row r="82" spans="1:20" x14ac:dyDescent="0.3">
      <c r="A82" s="13" t="s">
        <v>280</v>
      </c>
      <c r="B82" s="13" t="s">
        <v>89</v>
      </c>
      <c r="C82" s="33" t="s">
        <v>141</v>
      </c>
      <c r="D82" s="33">
        <v>-1.5771999999999999</v>
      </c>
      <c r="E82" s="33">
        <v>-2.3020999999999998</v>
      </c>
      <c r="F82" s="33">
        <v>-0.504</v>
      </c>
      <c r="G82" s="33">
        <v>-0.2278</v>
      </c>
      <c r="H82" s="33">
        <v>-0.49569999999999997</v>
      </c>
      <c r="I82" s="33">
        <v>0.44350000000000001</v>
      </c>
      <c r="J82" s="33">
        <v>-9.2100000000000001E-2</v>
      </c>
      <c r="K82" s="33">
        <v>-0.81820000000000004</v>
      </c>
      <c r="L82" s="33">
        <v>-0.17169999999999999</v>
      </c>
      <c r="M82" s="33">
        <v>-7.3200000000000001E-2</v>
      </c>
      <c r="N82" s="33">
        <v>2.4603999999999999</v>
      </c>
      <c r="O82" s="33">
        <v>2.7174999999999998</v>
      </c>
      <c r="P82" s="33">
        <v>6.3697999999999997</v>
      </c>
      <c r="Q82" s="33">
        <v>11.6602</v>
      </c>
      <c r="R82" s="35">
        <v>13.7216199895408</v>
      </c>
      <c r="S82" s="33">
        <v>13.891999999999999</v>
      </c>
      <c r="T82" s="33">
        <v>18.456</v>
      </c>
    </row>
    <row r="83" spans="1:20" x14ac:dyDescent="0.3">
      <c r="A83" s="13" t="s">
        <v>96</v>
      </c>
      <c r="B83" s="13" t="s">
        <v>279</v>
      </c>
      <c r="C83" s="33" t="s">
        <v>141</v>
      </c>
      <c r="D83" s="33">
        <v>-1.897</v>
      </c>
      <c r="E83" s="33">
        <v>-2.6404999999999998</v>
      </c>
      <c r="F83" s="33">
        <v>-0.66259999999999997</v>
      </c>
      <c r="G83" s="33">
        <v>-0.62209999999999999</v>
      </c>
      <c r="H83" s="33">
        <v>-0.94140000000000001</v>
      </c>
      <c r="I83" s="33">
        <v>1E-3</v>
      </c>
      <c r="J83" s="33">
        <v>-1.6496</v>
      </c>
      <c r="K83" s="33">
        <v>-3.3687</v>
      </c>
      <c r="L83" s="33">
        <v>-1.948</v>
      </c>
      <c r="M83" s="33">
        <v>-4.1933999999999996</v>
      </c>
      <c r="N83" s="33">
        <v>-3.3999999999999998E-3</v>
      </c>
      <c r="O83" s="33">
        <v>1.2181</v>
      </c>
      <c r="P83" s="33">
        <v>2.9861</v>
      </c>
      <c r="Q83" s="33">
        <v>5.0861999999999998</v>
      </c>
      <c r="R83" s="35">
        <v>6.8568774752452102</v>
      </c>
      <c r="S83" s="33"/>
      <c r="T83" s="33"/>
    </row>
    <row r="84" spans="1:20" x14ac:dyDescent="0.3">
      <c r="A84" s="13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4"/>
      <c r="S84" s="32"/>
      <c r="T84" s="32"/>
    </row>
    <row r="85" spans="1:20" x14ac:dyDescent="0.3">
      <c r="A85" s="13" t="s">
        <v>1</v>
      </c>
      <c r="B85" s="13" t="s">
        <v>115</v>
      </c>
      <c r="C85" s="33" t="s">
        <v>141</v>
      </c>
      <c r="D85" s="33">
        <v>0.26469999999999999</v>
      </c>
      <c r="E85" s="33">
        <v>1.9117</v>
      </c>
      <c r="F85" s="33">
        <v>0.20979999999999999</v>
      </c>
      <c r="G85" s="33">
        <v>0.53639999999999999</v>
      </c>
      <c r="H85" s="33">
        <v>0.35349999999999998</v>
      </c>
      <c r="I85" s="33">
        <v>1.3744000000000001</v>
      </c>
      <c r="J85" s="33">
        <v>3.0325000000000002</v>
      </c>
      <c r="K85" s="33">
        <v>1.8213999999999999</v>
      </c>
      <c r="L85" s="33">
        <v>4.2004999999999999</v>
      </c>
      <c r="M85" s="33">
        <v>3.9904999999999999</v>
      </c>
      <c r="N85" s="33">
        <v>4.2706</v>
      </c>
      <c r="O85" s="33">
        <v>6.9260000000000002</v>
      </c>
      <c r="P85" s="33">
        <v>20.191700000000001</v>
      </c>
      <c r="Q85" s="33">
        <v>18.444800000000001</v>
      </c>
      <c r="R85" s="35">
        <v>17.3870656370656</v>
      </c>
      <c r="S85" s="33"/>
      <c r="T85" s="33"/>
    </row>
    <row r="86" spans="1:20" x14ac:dyDescent="0.3">
      <c r="A86" s="13" t="s">
        <v>131</v>
      </c>
      <c r="B86" s="13" t="s">
        <v>132</v>
      </c>
      <c r="C86" s="33" t="s">
        <v>141</v>
      </c>
      <c r="D86" s="33">
        <v>-5.6976000000000004</v>
      </c>
      <c r="E86" s="33">
        <v>-6.9608999999999996</v>
      </c>
      <c r="F86" s="33">
        <v>0.43630000000000002</v>
      </c>
      <c r="G86" s="33">
        <v>0.42870000000000003</v>
      </c>
      <c r="H86" s="33">
        <v>0.21840000000000001</v>
      </c>
      <c r="I86" s="33">
        <v>1.0839000000000001</v>
      </c>
      <c r="J86" s="33">
        <v>1.4508000000000001</v>
      </c>
      <c r="K86" s="33">
        <v>1.7211000000000001</v>
      </c>
      <c r="L86" s="33">
        <v>5.8945999999999996</v>
      </c>
      <c r="M86" s="33">
        <v>5.0206</v>
      </c>
      <c r="N86" s="33">
        <v>5.7046999999999999</v>
      </c>
      <c r="O86" s="33">
        <v>7.3127000000000004</v>
      </c>
      <c r="P86" s="33">
        <v>23.151</v>
      </c>
      <c r="Q86" s="33">
        <v>31.446899999999999</v>
      </c>
      <c r="R86" s="35">
        <v>32.900579150579098</v>
      </c>
      <c r="S86" s="33">
        <v>39.97</v>
      </c>
      <c r="T86" s="33">
        <v>57.808</v>
      </c>
    </row>
    <row r="87" spans="1:20" x14ac:dyDescent="0.3">
      <c r="A87" s="13" t="s">
        <v>133</v>
      </c>
      <c r="B87" s="13" t="s">
        <v>134</v>
      </c>
      <c r="C87" s="33" t="s">
        <v>141</v>
      </c>
      <c r="D87" s="33" t="s">
        <v>141</v>
      </c>
      <c r="E87" s="33">
        <v>-6.9608999999999996</v>
      </c>
      <c r="F87" s="33">
        <v>0.43630000000000002</v>
      </c>
      <c r="G87" s="33">
        <v>0.42870000000000003</v>
      </c>
      <c r="H87" s="33">
        <v>0.21840000000000001</v>
      </c>
      <c r="I87" s="33">
        <v>1.0839000000000001</v>
      </c>
      <c r="J87" s="33">
        <v>1.4508000000000001</v>
      </c>
      <c r="K87" s="33">
        <v>1.7016</v>
      </c>
      <c r="L87" s="33">
        <v>5.4290000000000003</v>
      </c>
      <c r="M87" s="33">
        <v>4.5209000000000001</v>
      </c>
      <c r="N87" s="33">
        <v>5.2984</v>
      </c>
      <c r="O87" s="33">
        <v>6.7192999999999996</v>
      </c>
      <c r="P87" s="33">
        <v>22.609400000000001</v>
      </c>
      <c r="Q87" s="33">
        <v>30.970800000000001</v>
      </c>
      <c r="R87" s="35">
        <v>31.245173745173702</v>
      </c>
      <c r="S87" s="33"/>
      <c r="T87" s="33"/>
    </row>
    <row r="88" spans="1:20" x14ac:dyDescent="0.3">
      <c r="A88" s="28" t="s">
        <v>112</v>
      </c>
      <c r="B88" s="28"/>
      <c r="C88" s="28" t="s">
        <v>3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90" spans="1:20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1:20" ht="21" x14ac:dyDescent="0.3">
      <c r="A91" s="29" t="s">
        <v>278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</row>
    <row r="92" spans="1:20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20" x14ac:dyDescent="0.3">
      <c r="A93" s="8" t="s">
        <v>264</v>
      </c>
      <c r="B93" s="8"/>
      <c r="C93" s="9" t="s">
        <v>260</v>
      </c>
      <c r="D93" s="9" t="s">
        <v>259</v>
      </c>
      <c r="E93" s="9" t="s">
        <v>258</v>
      </c>
      <c r="F93" s="9" t="s">
        <v>257</v>
      </c>
      <c r="G93" s="9" t="s">
        <v>256</v>
      </c>
      <c r="H93" s="9" t="s">
        <v>255</v>
      </c>
      <c r="I93" s="9" t="s">
        <v>254</v>
      </c>
      <c r="J93" s="9" t="s">
        <v>253</v>
      </c>
      <c r="K93" s="9" t="s">
        <v>252</v>
      </c>
      <c r="L93" s="9" t="s">
        <v>251</v>
      </c>
      <c r="M93" s="9" t="s">
        <v>250</v>
      </c>
      <c r="N93" s="9" t="s">
        <v>249</v>
      </c>
      <c r="O93" s="9" t="s">
        <v>43</v>
      </c>
    </row>
    <row r="94" spans="1:20" x14ac:dyDescent="0.3">
      <c r="A94" s="10" t="s">
        <v>46</v>
      </c>
      <c r="B94" s="10"/>
      <c r="C94" s="11" t="s">
        <v>72</v>
      </c>
      <c r="D94" s="11" t="s">
        <v>248</v>
      </c>
      <c r="E94" s="11" t="s">
        <v>74</v>
      </c>
      <c r="F94" s="11" t="s">
        <v>75</v>
      </c>
      <c r="G94" s="11" t="s">
        <v>76</v>
      </c>
      <c r="H94" s="11" t="s">
        <v>77</v>
      </c>
      <c r="I94" s="11" t="s">
        <v>247</v>
      </c>
      <c r="J94" s="11" t="s">
        <v>246</v>
      </c>
      <c r="K94" s="11" t="s">
        <v>80</v>
      </c>
      <c r="L94" s="11" t="s">
        <v>81</v>
      </c>
      <c r="M94" s="11" t="s">
        <v>82</v>
      </c>
      <c r="N94" s="11" t="s">
        <v>83</v>
      </c>
      <c r="O94" s="11" t="s">
        <v>84</v>
      </c>
    </row>
    <row r="95" spans="1:20" x14ac:dyDescent="0.3">
      <c r="A95" s="12" t="s">
        <v>211</v>
      </c>
      <c r="B95" s="12" t="s">
        <v>212</v>
      </c>
      <c r="C95" s="4">
        <v>5.3259999999999996</v>
      </c>
      <c r="D95" s="4">
        <v>5.7119999999999997</v>
      </c>
      <c r="E95" s="4">
        <v>6.774</v>
      </c>
      <c r="F95" s="4">
        <v>30.085999999999999</v>
      </c>
      <c r="G95" s="4">
        <v>44.481999999999999</v>
      </c>
      <c r="H95" s="4">
        <v>48.002000000000002</v>
      </c>
      <c r="I95" s="4">
        <v>42.738</v>
      </c>
      <c r="J95" s="4">
        <v>62.27</v>
      </c>
      <c r="K95" s="4">
        <v>66.56</v>
      </c>
      <c r="L95" s="4">
        <v>83.665999999999997</v>
      </c>
      <c r="M95" s="4">
        <v>705.67</v>
      </c>
      <c r="N95" s="4">
        <v>1056.78</v>
      </c>
      <c r="O95" s="5">
        <v>663.9</v>
      </c>
    </row>
    <row r="96" spans="1:20" x14ac:dyDescent="0.3">
      <c r="A96" s="16" t="s">
        <v>277</v>
      </c>
      <c r="B96" s="16" t="s">
        <v>276</v>
      </c>
      <c r="C96" s="15" t="s">
        <v>141</v>
      </c>
      <c r="D96" s="15">
        <v>7.2474999999999996</v>
      </c>
      <c r="E96" s="15">
        <v>18.592400000000001</v>
      </c>
      <c r="F96" s="15">
        <v>344.13639999999998</v>
      </c>
      <c r="G96" s="15">
        <v>47.850499999999997</v>
      </c>
      <c r="H96" s="15">
        <v>7.9132999999999996</v>
      </c>
      <c r="I96" s="15">
        <v>-10.966200000000001</v>
      </c>
      <c r="J96" s="15">
        <v>45.701700000000002</v>
      </c>
      <c r="K96" s="15">
        <v>6.8894000000000002</v>
      </c>
      <c r="L96" s="15">
        <v>25.700099999999999</v>
      </c>
      <c r="M96" s="15">
        <v>743.43700000000001</v>
      </c>
      <c r="N96" s="15">
        <v>49.755600000000001</v>
      </c>
      <c r="O96" s="14"/>
    </row>
    <row r="97" spans="1:17" x14ac:dyDescent="0.3">
      <c r="A97" s="13" t="s">
        <v>275</v>
      </c>
      <c r="B97" s="13" t="s">
        <v>274</v>
      </c>
      <c r="C97" s="33">
        <v>3.4</v>
      </c>
      <c r="D97" s="33">
        <v>5.3680000000000003</v>
      </c>
      <c r="E97" s="33">
        <v>5.7880000000000003</v>
      </c>
      <c r="F97" s="33">
        <v>7</v>
      </c>
      <c r="G97" s="33">
        <v>29.96</v>
      </c>
      <c r="H97" s="33">
        <v>44.573999999999998</v>
      </c>
      <c r="I97" s="33">
        <v>46.143999999999998</v>
      </c>
      <c r="J97" s="33">
        <v>42.972000000000001</v>
      </c>
      <c r="K97" s="33">
        <v>62.4</v>
      </c>
      <c r="L97" s="33">
        <v>61.22</v>
      </c>
      <c r="M97" s="33">
        <v>84.9</v>
      </c>
      <c r="N97" s="33">
        <v>719.46</v>
      </c>
      <c r="O97" s="35">
        <v>713.99</v>
      </c>
    </row>
    <row r="98" spans="1:17" x14ac:dyDescent="0.3">
      <c r="A98" s="13" t="s">
        <v>273</v>
      </c>
      <c r="B98" s="13" t="s">
        <v>214</v>
      </c>
      <c r="C98" s="33">
        <v>7.2839999999999998</v>
      </c>
      <c r="D98" s="33">
        <v>7</v>
      </c>
      <c r="E98" s="33">
        <v>7.99</v>
      </c>
      <c r="F98" s="33">
        <v>38.9</v>
      </c>
      <c r="G98" s="33">
        <v>58.283999999999999</v>
      </c>
      <c r="H98" s="33">
        <v>57.33</v>
      </c>
      <c r="I98" s="33">
        <v>53.868000000000002</v>
      </c>
      <c r="J98" s="33">
        <v>77.921999999999997</v>
      </c>
      <c r="K98" s="33">
        <v>77.492000000000004</v>
      </c>
      <c r="L98" s="33">
        <v>87.061999999999998</v>
      </c>
      <c r="M98" s="33">
        <v>718.72</v>
      </c>
      <c r="N98" s="33">
        <v>1243.49</v>
      </c>
      <c r="O98" s="35">
        <v>721.58199999999999</v>
      </c>
    </row>
    <row r="99" spans="1:17" x14ac:dyDescent="0.3">
      <c r="A99" s="13" t="s">
        <v>272</v>
      </c>
      <c r="B99" s="13" t="s">
        <v>216</v>
      </c>
      <c r="C99" s="33">
        <v>2.996</v>
      </c>
      <c r="D99" s="33">
        <v>4.2220000000000004</v>
      </c>
      <c r="E99" s="33">
        <v>4.5279999999999996</v>
      </c>
      <c r="F99" s="33">
        <v>6.4219999999999997</v>
      </c>
      <c r="G99" s="33">
        <v>27.334</v>
      </c>
      <c r="H99" s="33">
        <v>36.28</v>
      </c>
      <c r="I99" s="33">
        <v>28.21</v>
      </c>
      <c r="J99" s="33">
        <v>42.192</v>
      </c>
      <c r="K99" s="33">
        <v>48.917999999999999</v>
      </c>
      <c r="L99" s="33">
        <v>35.398000000000003</v>
      </c>
      <c r="M99" s="33">
        <v>70.102000000000004</v>
      </c>
      <c r="N99" s="33">
        <v>539.49</v>
      </c>
      <c r="O99" s="35">
        <v>633</v>
      </c>
    </row>
    <row r="100" spans="1:17" x14ac:dyDescent="0.3">
      <c r="A100" s="12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7"/>
    </row>
    <row r="101" spans="1:17" x14ac:dyDescent="0.3">
      <c r="A101" s="12" t="s">
        <v>271</v>
      </c>
      <c r="B101" s="12" t="s">
        <v>270</v>
      </c>
      <c r="C101" s="6">
        <v>2527.4099000000001</v>
      </c>
      <c r="D101" s="6">
        <v>2985.3854999999999</v>
      </c>
      <c r="E101" s="6">
        <v>3868.4375</v>
      </c>
      <c r="F101" s="6">
        <v>18516.4545</v>
      </c>
      <c r="G101" s="6">
        <v>27954.180700000001</v>
      </c>
      <c r="H101" s="6">
        <v>31543.314299999998</v>
      </c>
      <c r="I101" s="6">
        <v>34523.970099999999</v>
      </c>
      <c r="J101" s="6">
        <v>52554.946000000004</v>
      </c>
      <c r="K101" s="6">
        <v>57442.278400000003</v>
      </c>
      <c r="L101" s="6">
        <v>75717.73</v>
      </c>
      <c r="M101" s="6">
        <v>677443.2</v>
      </c>
      <c r="N101" s="6">
        <v>1014508.8</v>
      </c>
      <c r="O101" s="7">
        <v>687806.98920750001</v>
      </c>
    </row>
    <row r="102" spans="1:17" x14ac:dyDescent="0.3">
      <c r="A102" s="13" t="s">
        <v>269</v>
      </c>
      <c r="B102" s="13" t="s">
        <v>268</v>
      </c>
      <c r="C102" s="33">
        <v>466.35300000000001</v>
      </c>
      <c r="D102" s="33">
        <v>521.49300000000005</v>
      </c>
      <c r="E102" s="33">
        <v>568.89499999999998</v>
      </c>
      <c r="F102" s="33">
        <v>612.97</v>
      </c>
      <c r="G102" s="33">
        <v>626.90899999999999</v>
      </c>
      <c r="H102" s="33">
        <v>654.75699999999995</v>
      </c>
      <c r="I102" s="33">
        <v>805.44299999999998</v>
      </c>
      <c r="J102" s="33">
        <v>840.33500000000004</v>
      </c>
      <c r="K102" s="33">
        <v>858.66399999999999</v>
      </c>
      <c r="L102" s="33">
        <v>901.22400000000005</v>
      </c>
      <c r="M102" s="33">
        <v>947.90099999999995</v>
      </c>
      <c r="N102" s="33">
        <v>1004.265</v>
      </c>
      <c r="O102" s="35">
        <v>1036.01</v>
      </c>
    </row>
    <row r="103" spans="1:17" x14ac:dyDescent="0.3">
      <c r="A103" s="13" t="s">
        <v>267</v>
      </c>
      <c r="B103" s="13" t="s">
        <v>266</v>
      </c>
      <c r="C103" s="33">
        <v>112.779</v>
      </c>
      <c r="D103" s="33">
        <v>194.63499999999999</v>
      </c>
      <c r="E103" s="33">
        <v>354.45100000000002</v>
      </c>
      <c r="F103" s="33">
        <v>397.22399999999999</v>
      </c>
      <c r="G103" s="33">
        <v>435.84699999999998</v>
      </c>
      <c r="H103" s="33">
        <v>490.94600000000003</v>
      </c>
      <c r="I103" s="33">
        <v>613.74400000000003</v>
      </c>
      <c r="J103" s="33">
        <v>626.47199999999998</v>
      </c>
      <c r="K103" s="33">
        <v>642.88499999999999</v>
      </c>
      <c r="L103" s="33">
        <v>710.86800000000005</v>
      </c>
      <c r="M103" s="33">
        <v>758.43399999999997</v>
      </c>
      <c r="N103" s="33">
        <v>809.39099999999996</v>
      </c>
      <c r="O103" s="35">
        <v>855.81790000000001</v>
      </c>
    </row>
    <row r="104" spans="1:17" x14ac:dyDescent="0.3">
      <c r="A104" s="28" t="s">
        <v>112</v>
      </c>
      <c r="B104" s="28"/>
      <c r="C104" s="28" t="s">
        <v>3</v>
      </c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6" spans="1:17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1:17" ht="21" x14ac:dyDescent="0.3">
      <c r="A107" s="29" t="s">
        <v>265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</row>
    <row r="108" spans="1:17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</row>
    <row r="109" spans="1:17" x14ac:dyDescent="0.3">
      <c r="A109" s="8" t="s">
        <v>264</v>
      </c>
      <c r="B109" s="8"/>
      <c r="C109" s="9" t="s">
        <v>263</v>
      </c>
      <c r="D109" s="9" t="s">
        <v>262</v>
      </c>
      <c r="E109" s="9" t="s">
        <v>261</v>
      </c>
      <c r="F109" s="9" t="s">
        <v>260</v>
      </c>
      <c r="G109" s="9" t="s">
        <v>259</v>
      </c>
      <c r="H109" s="9" t="s">
        <v>258</v>
      </c>
      <c r="I109" s="9" t="s">
        <v>257</v>
      </c>
      <c r="J109" s="9" t="s">
        <v>256</v>
      </c>
      <c r="K109" s="9" t="s">
        <v>255</v>
      </c>
      <c r="L109" s="9" t="s">
        <v>254</v>
      </c>
      <c r="M109" s="9" t="s">
        <v>253</v>
      </c>
      <c r="N109" s="9" t="s">
        <v>252</v>
      </c>
      <c r="O109" s="9" t="s">
        <v>251</v>
      </c>
      <c r="P109" s="9" t="s">
        <v>250</v>
      </c>
      <c r="Q109" s="9" t="s">
        <v>249</v>
      </c>
    </row>
    <row r="110" spans="1:17" x14ac:dyDescent="0.3">
      <c r="A110" s="10" t="s">
        <v>46</v>
      </c>
      <c r="B110" s="10"/>
      <c r="C110" s="11" t="s">
        <v>69</v>
      </c>
      <c r="D110" s="11" t="s">
        <v>70</v>
      </c>
      <c r="E110" s="11" t="s">
        <v>71</v>
      </c>
      <c r="F110" s="11" t="s">
        <v>72</v>
      </c>
      <c r="G110" s="11" t="s">
        <v>248</v>
      </c>
      <c r="H110" s="11" t="s">
        <v>74</v>
      </c>
      <c r="I110" s="11" t="s">
        <v>75</v>
      </c>
      <c r="J110" s="11" t="s">
        <v>76</v>
      </c>
      <c r="K110" s="11" t="s">
        <v>77</v>
      </c>
      <c r="L110" s="11" t="s">
        <v>247</v>
      </c>
      <c r="M110" s="11" t="s">
        <v>246</v>
      </c>
      <c r="N110" s="11" t="s">
        <v>80</v>
      </c>
      <c r="O110" s="11" t="s">
        <v>81</v>
      </c>
      <c r="P110" s="11" t="s">
        <v>82</v>
      </c>
      <c r="Q110" s="11" t="s">
        <v>83</v>
      </c>
    </row>
    <row r="111" spans="1:17" x14ac:dyDescent="0.3">
      <c r="A111" s="12" t="s">
        <v>245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</row>
    <row r="112" spans="1:17" x14ac:dyDescent="0.3">
      <c r="A112" s="13" t="s">
        <v>198</v>
      </c>
      <c r="B112" s="13" t="s">
        <v>199</v>
      </c>
      <c r="C112" s="33" t="s">
        <v>141</v>
      </c>
      <c r="D112" s="33" t="s">
        <v>141</v>
      </c>
      <c r="E112" s="33" t="s">
        <v>141</v>
      </c>
      <c r="F112" s="33" t="s">
        <v>141</v>
      </c>
      <c r="G112" s="33">
        <v>-118.0307</v>
      </c>
      <c r="H112" s="33">
        <v>-227.22219999999999</v>
      </c>
      <c r="I112" s="33">
        <v>-18.694700000000001</v>
      </c>
      <c r="J112" s="33">
        <v>-37.247799999999998</v>
      </c>
      <c r="K112" s="33">
        <v>-87.008700000000005</v>
      </c>
      <c r="L112" s="33">
        <v>-22.9068</v>
      </c>
      <c r="M112" s="33">
        <v>-43.591500000000003</v>
      </c>
      <c r="N112" s="33">
        <v>-21.310700000000001</v>
      </c>
      <c r="O112" s="33">
        <v>-14.9377</v>
      </c>
      <c r="P112" s="33">
        <v>4.7845000000000004</v>
      </c>
      <c r="Q112" s="33">
        <v>21.040199999999999</v>
      </c>
    </row>
    <row r="113" spans="1:17" x14ac:dyDescent="0.3">
      <c r="A113" s="13" t="s">
        <v>196</v>
      </c>
      <c r="B113" s="13" t="s">
        <v>197</v>
      </c>
      <c r="C113" s="33" t="s">
        <v>141</v>
      </c>
      <c r="D113" s="33">
        <v>-191.32380000000001</v>
      </c>
      <c r="E113" s="33">
        <v>-61.211399999999998</v>
      </c>
      <c r="F113" s="33">
        <v>-59.758499999999998</v>
      </c>
      <c r="G113" s="33">
        <v>-46.276299999999999</v>
      </c>
      <c r="H113" s="33">
        <v>-43.357900000000001</v>
      </c>
      <c r="I113" s="33">
        <v>-4.1920999999999999</v>
      </c>
      <c r="J113" s="33">
        <v>-7.1303000000000001</v>
      </c>
      <c r="K113" s="33">
        <v>-12.787800000000001</v>
      </c>
      <c r="L113" s="33">
        <v>-4.3922999999999996</v>
      </c>
      <c r="M113" s="33">
        <v>-7.6439000000000004</v>
      </c>
      <c r="N113" s="33">
        <v>-3.3431000000000002</v>
      </c>
      <c r="O113" s="33">
        <v>-2.6917</v>
      </c>
      <c r="P113" s="33">
        <v>1.6678999999999999</v>
      </c>
      <c r="Q113" s="33">
        <v>9.6587999999999994</v>
      </c>
    </row>
    <row r="114" spans="1:17" x14ac:dyDescent="0.3">
      <c r="A114" s="13" t="s">
        <v>200</v>
      </c>
      <c r="B114" s="13" t="s">
        <v>201</v>
      </c>
      <c r="C114" s="33" t="s">
        <v>141</v>
      </c>
      <c r="D114" s="33" t="s">
        <v>141</v>
      </c>
      <c r="E114" s="33">
        <v>-388.87779999999998</v>
      </c>
      <c r="F114" s="33">
        <v>-88.278800000000004</v>
      </c>
      <c r="G114" s="33">
        <v>-64.906599999999997</v>
      </c>
      <c r="H114" s="33">
        <v>-72.300600000000003</v>
      </c>
      <c r="I114" s="33">
        <v>-5.6403999999999996</v>
      </c>
      <c r="J114" s="33">
        <v>-9.7764000000000006</v>
      </c>
      <c r="K114" s="33">
        <v>-22.602599999999999</v>
      </c>
      <c r="L114" s="33">
        <v>-7.7038000000000002</v>
      </c>
      <c r="M114" s="33">
        <v>-13.394399999999999</v>
      </c>
      <c r="N114" s="33">
        <v>-3.1476999999999999</v>
      </c>
      <c r="O114" s="33">
        <v>-1.1408</v>
      </c>
      <c r="P114" s="33">
        <v>4.7618999999999998</v>
      </c>
      <c r="Q114" s="33">
        <v>15.434200000000001</v>
      </c>
    </row>
    <row r="115" spans="1:17" x14ac:dyDescent="0.3">
      <c r="A115" s="13" t="s">
        <v>244</v>
      </c>
      <c r="B115" s="13" t="s">
        <v>243</v>
      </c>
      <c r="C115" s="33" t="s">
        <v>141</v>
      </c>
      <c r="D115" s="33" t="s">
        <v>141</v>
      </c>
      <c r="E115" s="33">
        <v>-356.59300000000002</v>
      </c>
      <c r="F115" s="33">
        <v>-85.152699999999996</v>
      </c>
      <c r="G115" s="33">
        <v>-64.211699999999993</v>
      </c>
      <c r="H115" s="33">
        <v>-71.421800000000005</v>
      </c>
      <c r="I115" s="33">
        <v>-7.0486000000000004</v>
      </c>
      <c r="J115" s="33">
        <v>-9.6334</v>
      </c>
      <c r="K115" s="33">
        <v>-21.357099999999999</v>
      </c>
      <c r="L115" s="33">
        <v>-8.5181000000000004</v>
      </c>
      <c r="M115" s="33">
        <v>-12.7905</v>
      </c>
      <c r="N115" s="33">
        <v>-3.3115999999999999</v>
      </c>
      <c r="O115" s="33">
        <v>-1.4483999999999999</v>
      </c>
      <c r="P115" s="33">
        <v>4.9318999999999997</v>
      </c>
      <c r="Q115" s="33">
        <v>14.9663</v>
      </c>
    </row>
    <row r="116" spans="1:17" x14ac:dyDescent="0.3">
      <c r="A116" s="13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</row>
    <row r="117" spans="1:17" x14ac:dyDescent="0.3">
      <c r="A117" s="12" t="s">
        <v>242</v>
      </c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</row>
    <row r="118" spans="1:17" x14ac:dyDescent="0.3">
      <c r="A118" s="13" t="s">
        <v>189</v>
      </c>
      <c r="B118" s="13" t="s">
        <v>147</v>
      </c>
      <c r="C118" s="33">
        <v>87.671199999999999</v>
      </c>
      <c r="D118" s="33">
        <v>-7.7397999999999998</v>
      </c>
      <c r="E118" s="33">
        <v>8.5176999999999996</v>
      </c>
      <c r="F118" s="33">
        <v>26.323399999999999</v>
      </c>
      <c r="G118" s="33">
        <v>30.157900000000001</v>
      </c>
      <c r="H118" s="33">
        <v>7.2755999999999998</v>
      </c>
      <c r="I118" s="33">
        <v>22.6602</v>
      </c>
      <c r="J118" s="33">
        <v>27.566400000000002</v>
      </c>
      <c r="K118" s="33">
        <v>22.8249</v>
      </c>
      <c r="L118" s="33">
        <v>22.8461</v>
      </c>
      <c r="M118" s="33">
        <v>18.900700000000001</v>
      </c>
      <c r="N118" s="33">
        <v>18.834</v>
      </c>
      <c r="O118" s="33">
        <v>16.555499999999999</v>
      </c>
      <c r="P118" s="33">
        <v>21.023599999999998</v>
      </c>
      <c r="Q118" s="33">
        <v>25.279199999999999</v>
      </c>
    </row>
    <row r="119" spans="1:17" x14ac:dyDescent="0.3">
      <c r="A119" s="13" t="s">
        <v>191</v>
      </c>
      <c r="B119" s="13" t="s">
        <v>241</v>
      </c>
      <c r="C119" s="33">
        <v>-105531.5068</v>
      </c>
      <c r="D119" s="33">
        <v>-504.32100000000003</v>
      </c>
      <c r="E119" s="33">
        <v>-40.160600000000002</v>
      </c>
      <c r="F119" s="33">
        <v>-116.6784</v>
      </c>
      <c r="G119" s="33">
        <v>-114.8486</v>
      </c>
      <c r="H119" s="33">
        <v>-88.433800000000005</v>
      </c>
      <c r="I119" s="33">
        <v>2.2250000000000001</v>
      </c>
      <c r="J119" s="33">
        <v>1.4145000000000001</v>
      </c>
      <c r="K119" s="33">
        <v>-7.2674000000000003</v>
      </c>
      <c r="L119" s="33">
        <v>3.9965000000000002</v>
      </c>
      <c r="M119" s="33">
        <v>3.3300000000000003E-2</v>
      </c>
      <c r="N119" s="33">
        <v>7.0498000000000003</v>
      </c>
      <c r="O119" s="33">
        <v>10.2165</v>
      </c>
      <c r="P119" s="33">
        <v>15.116099999999999</v>
      </c>
      <c r="Q119" s="33">
        <v>18.692799999999998</v>
      </c>
    </row>
    <row r="120" spans="1:17" x14ac:dyDescent="0.3">
      <c r="A120" s="13" t="s">
        <v>192</v>
      </c>
      <c r="B120" s="13" t="s">
        <v>151</v>
      </c>
      <c r="C120" s="33">
        <v>-109497.26029999999</v>
      </c>
      <c r="D120" s="33">
        <v>-532.51930000000004</v>
      </c>
      <c r="E120" s="33">
        <v>-46.360199999999999</v>
      </c>
      <c r="F120" s="33">
        <v>-125.7778</v>
      </c>
      <c r="G120" s="33">
        <v>-123.1324</v>
      </c>
      <c r="H120" s="33">
        <v>-95.408900000000003</v>
      </c>
      <c r="I120" s="33">
        <v>-3.0436000000000001</v>
      </c>
      <c r="J120" s="33">
        <v>-5.8369999999999997</v>
      </c>
      <c r="K120" s="33">
        <v>-17.7119</v>
      </c>
      <c r="L120" s="33">
        <v>-9.5332000000000008</v>
      </c>
      <c r="M120" s="33">
        <v>-13.879799999999999</v>
      </c>
      <c r="N120" s="33">
        <v>-1.8082</v>
      </c>
      <c r="O120" s="33">
        <v>-0.28070000000000001</v>
      </c>
      <c r="P120" s="33">
        <v>6.3228999999999997</v>
      </c>
      <c r="Q120" s="33">
        <v>12.119400000000001</v>
      </c>
    </row>
    <row r="121" spans="1:17" x14ac:dyDescent="0.3">
      <c r="A121" s="13" t="s">
        <v>240</v>
      </c>
      <c r="B121" s="13" t="s">
        <v>239</v>
      </c>
      <c r="C121" s="33" t="s">
        <v>141</v>
      </c>
      <c r="D121" s="33">
        <v>9.7416</v>
      </c>
      <c r="E121" s="33">
        <v>27.373200000000001</v>
      </c>
      <c r="F121" s="33" t="s">
        <v>141</v>
      </c>
      <c r="G121" s="33" t="s">
        <v>141</v>
      </c>
      <c r="H121" s="33" t="s">
        <v>141</v>
      </c>
      <c r="I121" s="33">
        <v>20.8094</v>
      </c>
      <c r="J121" s="33" t="s">
        <v>141</v>
      </c>
      <c r="K121" s="33" t="s">
        <v>141</v>
      </c>
      <c r="L121" s="33">
        <v>1.6685000000000001</v>
      </c>
      <c r="M121" s="33" t="s">
        <v>141</v>
      </c>
      <c r="N121" s="33">
        <v>12.8215</v>
      </c>
      <c r="O121" s="33">
        <v>10.237399999999999</v>
      </c>
      <c r="P121" s="33">
        <v>29.6493</v>
      </c>
      <c r="Q121" s="33">
        <v>20.321300000000001</v>
      </c>
    </row>
    <row r="122" spans="1:17" x14ac:dyDescent="0.3">
      <c r="A122" s="13" t="s">
        <v>238</v>
      </c>
      <c r="B122" s="13" t="s">
        <v>237</v>
      </c>
      <c r="C122" s="33">
        <v>-106913.6986</v>
      </c>
      <c r="D122" s="33">
        <v>-560.88049999999998</v>
      </c>
      <c r="E122" s="33">
        <v>-49.77</v>
      </c>
      <c r="F122" s="33">
        <v>-132.0453</v>
      </c>
      <c r="G122" s="33">
        <v>-124.3241</v>
      </c>
      <c r="H122" s="33">
        <v>-95.843000000000004</v>
      </c>
      <c r="I122" s="33">
        <v>-3.5474000000000001</v>
      </c>
      <c r="J122" s="33">
        <v>-8.8994</v>
      </c>
      <c r="K122" s="33">
        <v>-21.6416</v>
      </c>
      <c r="L122" s="33">
        <v>-10.661899999999999</v>
      </c>
      <c r="M122" s="33">
        <v>-18.786300000000001</v>
      </c>
      <c r="N122" s="33">
        <v>-4.6817000000000002</v>
      </c>
      <c r="O122" s="33">
        <v>-2.7057000000000002</v>
      </c>
      <c r="P122" s="33">
        <v>3.6593</v>
      </c>
      <c r="Q122" s="33">
        <v>11.7849</v>
      </c>
    </row>
    <row r="123" spans="1:17" x14ac:dyDescent="0.3">
      <c r="A123" s="13" t="s">
        <v>236</v>
      </c>
      <c r="B123" s="13" t="s">
        <v>235</v>
      </c>
      <c r="C123" s="33">
        <v>-107064.3836</v>
      </c>
      <c r="D123" s="33">
        <v>-561.5385</v>
      </c>
      <c r="E123" s="33">
        <v>-49.793199999999999</v>
      </c>
      <c r="F123" s="33">
        <v>-132.1935</v>
      </c>
      <c r="G123" s="33">
        <v>-124.5635</v>
      </c>
      <c r="H123" s="33">
        <v>-95.875900000000001</v>
      </c>
      <c r="I123" s="33">
        <v>-3.6758999999999999</v>
      </c>
      <c r="J123" s="33">
        <v>-9.1935000000000002</v>
      </c>
      <c r="K123" s="33">
        <v>-21.963899999999999</v>
      </c>
      <c r="L123" s="33">
        <v>-11.0433</v>
      </c>
      <c r="M123" s="33">
        <v>-19.054600000000001</v>
      </c>
      <c r="N123" s="33">
        <v>-4.9512</v>
      </c>
      <c r="O123" s="33">
        <v>-3.1532</v>
      </c>
      <c r="P123" s="33">
        <v>2.7334000000000001</v>
      </c>
      <c r="Q123" s="33">
        <v>10.4862</v>
      </c>
    </row>
    <row r="124" spans="1:17" x14ac:dyDescent="0.3">
      <c r="A124" s="13" t="s">
        <v>234</v>
      </c>
      <c r="B124" s="13" t="s">
        <v>233</v>
      </c>
      <c r="C124" s="33">
        <v>-107064.3836</v>
      </c>
      <c r="D124" s="33">
        <v>-561.5385</v>
      </c>
      <c r="E124" s="33">
        <v>-49.793199999999999</v>
      </c>
      <c r="F124" s="33">
        <v>-132.1935</v>
      </c>
      <c r="G124" s="33">
        <v>-124.5635</v>
      </c>
      <c r="H124" s="33">
        <v>-95.875900000000001</v>
      </c>
      <c r="I124" s="33">
        <v>-3.6758999999999999</v>
      </c>
      <c r="J124" s="33">
        <v>-9.1935000000000002</v>
      </c>
      <c r="K124" s="33">
        <v>-21.963899999999999</v>
      </c>
      <c r="L124" s="33">
        <v>-9.6414000000000009</v>
      </c>
      <c r="M124" s="33">
        <v>-16.680299999999999</v>
      </c>
      <c r="N124" s="33">
        <v>-4.5481999999999996</v>
      </c>
      <c r="O124" s="33">
        <v>-3.5072000000000001</v>
      </c>
      <c r="P124" s="33">
        <v>2.2863000000000002</v>
      </c>
      <c r="Q124" s="33">
        <v>10.254</v>
      </c>
    </row>
    <row r="125" spans="1:17" x14ac:dyDescent="0.3">
      <c r="A125" s="13" t="s">
        <v>232</v>
      </c>
      <c r="B125" s="13" t="s">
        <v>231</v>
      </c>
      <c r="C125" s="33">
        <v>-107064.3836</v>
      </c>
      <c r="D125" s="33">
        <v>-561.5385</v>
      </c>
      <c r="E125" s="33">
        <v>-49.793199999999999</v>
      </c>
      <c r="F125" s="33">
        <v>-132.1935</v>
      </c>
      <c r="G125" s="33">
        <v>-124.5635</v>
      </c>
      <c r="H125" s="33">
        <v>-95.875900000000001</v>
      </c>
      <c r="I125" s="33">
        <v>-3.6758999999999999</v>
      </c>
      <c r="J125" s="33">
        <v>-9.1935000000000002</v>
      </c>
      <c r="K125" s="33">
        <v>-21.963899999999999</v>
      </c>
      <c r="L125" s="33">
        <v>-9.6414000000000009</v>
      </c>
      <c r="M125" s="33">
        <v>-16.680299999999999</v>
      </c>
      <c r="N125" s="33">
        <v>-4.5481999999999996</v>
      </c>
      <c r="O125" s="33">
        <v>-3.5072000000000001</v>
      </c>
      <c r="P125" s="33">
        <v>2.1880000000000002</v>
      </c>
      <c r="Q125" s="33">
        <v>10.2447</v>
      </c>
    </row>
    <row r="126" spans="1:17" x14ac:dyDescent="0.3">
      <c r="A126" s="13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3">
      <c r="A127" s="12" t="s">
        <v>230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</row>
    <row r="128" spans="1:17" x14ac:dyDescent="0.3">
      <c r="A128" s="13" t="s">
        <v>229</v>
      </c>
      <c r="B128" s="13" t="s">
        <v>228</v>
      </c>
      <c r="C128" s="33" t="s">
        <v>141</v>
      </c>
      <c r="D128" s="33" t="s">
        <v>141</v>
      </c>
      <c r="E128" s="33" t="s">
        <v>141</v>
      </c>
      <c r="F128" s="33" t="s">
        <v>141</v>
      </c>
      <c r="G128" s="33" t="s">
        <v>141</v>
      </c>
      <c r="H128" s="33" t="s">
        <v>141</v>
      </c>
      <c r="I128" s="33" t="s">
        <v>141</v>
      </c>
      <c r="J128" s="33" t="s">
        <v>141</v>
      </c>
      <c r="K128" s="33" t="s">
        <v>141</v>
      </c>
      <c r="L128" s="33" t="s">
        <v>141</v>
      </c>
      <c r="M128" s="33" t="s">
        <v>141</v>
      </c>
      <c r="N128" s="33" t="s">
        <v>141</v>
      </c>
      <c r="O128" s="33" t="s">
        <v>141</v>
      </c>
      <c r="P128" s="33">
        <v>25.3033</v>
      </c>
      <c r="Q128" s="33">
        <v>11.02</v>
      </c>
    </row>
    <row r="129" spans="1:17" x14ac:dyDescent="0.3">
      <c r="A129" s="13" t="s">
        <v>227</v>
      </c>
      <c r="B129" s="13" t="s">
        <v>203</v>
      </c>
      <c r="C129" s="33" t="s">
        <v>141</v>
      </c>
      <c r="D129" s="33" t="s">
        <v>141</v>
      </c>
      <c r="E129" s="33" t="s">
        <v>141</v>
      </c>
      <c r="F129" s="33" t="s">
        <v>141</v>
      </c>
      <c r="G129" s="33" t="s">
        <v>141</v>
      </c>
      <c r="H129" s="33" t="s">
        <v>141</v>
      </c>
      <c r="I129" s="33" t="s">
        <v>141</v>
      </c>
      <c r="J129" s="33" t="s">
        <v>141</v>
      </c>
      <c r="K129" s="33" t="s">
        <v>141</v>
      </c>
      <c r="L129" s="33" t="s">
        <v>141</v>
      </c>
      <c r="M129" s="33" t="s">
        <v>141</v>
      </c>
      <c r="N129" s="33" t="s">
        <v>141</v>
      </c>
      <c r="O129" s="33" t="s">
        <v>141</v>
      </c>
      <c r="P129" s="33">
        <v>0</v>
      </c>
      <c r="Q129" s="33">
        <v>0</v>
      </c>
    </row>
    <row r="130" spans="1:17" x14ac:dyDescent="0.3">
      <c r="A130" s="13" t="s">
        <v>226</v>
      </c>
      <c r="B130" s="13" t="s">
        <v>225</v>
      </c>
      <c r="C130" s="33" t="s">
        <v>141</v>
      </c>
      <c r="D130" s="33" t="s">
        <v>141</v>
      </c>
      <c r="E130" s="33" t="s">
        <v>141</v>
      </c>
      <c r="F130" s="33" t="s">
        <v>141</v>
      </c>
      <c r="G130" s="33" t="s">
        <v>141</v>
      </c>
      <c r="H130" s="33" t="s">
        <v>141</v>
      </c>
      <c r="I130" s="33" t="s">
        <v>141</v>
      </c>
      <c r="J130" s="33" t="s">
        <v>141</v>
      </c>
      <c r="K130" s="33" t="s">
        <v>141</v>
      </c>
      <c r="L130" s="33" t="s">
        <v>141</v>
      </c>
      <c r="M130" s="33" t="s">
        <v>141</v>
      </c>
      <c r="N130" s="33" t="s">
        <v>141</v>
      </c>
      <c r="O130" s="33" t="s">
        <v>141</v>
      </c>
      <c r="P130" s="33">
        <v>4.7845000000000004</v>
      </c>
      <c r="Q130" s="33">
        <v>21.040199999999999</v>
      </c>
    </row>
    <row r="131" spans="1:17" x14ac:dyDescent="0.3">
      <c r="A131" s="28" t="s">
        <v>112</v>
      </c>
      <c r="B131" s="28"/>
      <c r="C131" s="28" t="s">
        <v>3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</row>
    <row r="134" spans="1:17" x14ac:dyDescent="0.3">
      <c r="C134" s="11" t="s">
        <v>70</v>
      </c>
      <c r="D134" s="11" t="s">
        <v>71</v>
      </c>
      <c r="E134" s="11" t="s">
        <v>72</v>
      </c>
      <c r="F134" s="11" t="s">
        <v>248</v>
      </c>
      <c r="G134" s="11" t="s">
        <v>74</v>
      </c>
      <c r="H134" s="11" t="s">
        <v>75</v>
      </c>
      <c r="I134" s="11" t="s">
        <v>76</v>
      </c>
      <c r="J134" s="11" t="s">
        <v>77</v>
      </c>
      <c r="K134" s="11" t="s">
        <v>247</v>
      </c>
      <c r="L134" s="11" t="s">
        <v>246</v>
      </c>
      <c r="M134" s="11" t="s">
        <v>80</v>
      </c>
      <c r="N134" s="11" t="s">
        <v>81</v>
      </c>
      <c r="O134" s="11" t="s">
        <v>82</v>
      </c>
      <c r="P134" s="11" t="s">
        <v>83</v>
      </c>
    </row>
    <row r="135" spans="1:17" x14ac:dyDescent="0.3">
      <c r="A135" t="s">
        <v>430</v>
      </c>
      <c r="D135" s="38"/>
      <c r="E135" s="38">
        <f>C95</f>
        <v>5.3259999999999996</v>
      </c>
      <c r="F135" s="38">
        <f t="shared" ref="F135:P135" si="0">D95</f>
        <v>5.7119999999999997</v>
      </c>
      <c r="G135" s="38">
        <f t="shared" si="0"/>
        <v>6.774</v>
      </c>
      <c r="H135" s="38">
        <f t="shared" si="0"/>
        <v>30.085999999999999</v>
      </c>
      <c r="I135" s="38">
        <f t="shared" si="0"/>
        <v>44.481999999999999</v>
      </c>
      <c r="J135" s="38">
        <f t="shared" si="0"/>
        <v>48.002000000000002</v>
      </c>
      <c r="K135" s="38">
        <f t="shared" si="0"/>
        <v>42.738</v>
      </c>
      <c r="L135" s="38">
        <f t="shared" si="0"/>
        <v>62.27</v>
      </c>
      <c r="M135" s="38">
        <f t="shared" si="0"/>
        <v>66.56</v>
      </c>
      <c r="N135" s="38">
        <f t="shared" si="0"/>
        <v>83.665999999999997</v>
      </c>
      <c r="O135" s="38">
        <f t="shared" si="0"/>
        <v>705.67</v>
      </c>
      <c r="P135" s="38">
        <f t="shared" si="0"/>
        <v>1056.78</v>
      </c>
    </row>
    <row r="136" spans="1:17" x14ac:dyDescent="0.3">
      <c r="A136" t="s">
        <v>428</v>
      </c>
      <c r="D136" s="40"/>
      <c r="E136" s="40"/>
      <c r="F136" s="40">
        <f>F135/E135-1</f>
        <v>7.2474652647390281E-2</v>
      </c>
      <c r="G136" s="40">
        <f t="shared" ref="G136:P136" si="1">G135/F135-1</f>
        <v>0.18592436974789917</v>
      </c>
      <c r="H136" s="40">
        <f t="shared" si="1"/>
        <v>3.4413935636256268</v>
      </c>
      <c r="I136" s="40">
        <f t="shared" si="1"/>
        <v>0.4784949810543111</v>
      </c>
      <c r="J136" s="40">
        <f t="shared" si="1"/>
        <v>7.9133132503035108E-2</v>
      </c>
      <c r="K136" s="40">
        <f t="shared" si="1"/>
        <v>-0.10966209741260791</v>
      </c>
      <c r="L136" s="40">
        <f t="shared" si="1"/>
        <v>0.45701717441153078</v>
      </c>
      <c r="M136" s="40">
        <f t="shared" si="1"/>
        <v>6.8893528183715969E-2</v>
      </c>
      <c r="N136" s="40">
        <f t="shared" si="1"/>
        <v>0.25700120192307674</v>
      </c>
      <c r="O136" s="40">
        <f t="shared" si="1"/>
        <v>7.4343699949800399</v>
      </c>
      <c r="P136" s="40">
        <f t="shared" si="1"/>
        <v>0.49755551461731407</v>
      </c>
    </row>
    <row r="137" spans="1:17" x14ac:dyDescent="0.3">
      <c r="A137" t="s">
        <v>438</v>
      </c>
      <c r="D137" s="40"/>
      <c r="E137" s="40"/>
      <c r="F137" s="40">
        <f>AVERAGE($D136:F136)</f>
        <v>7.2474652647390281E-2</v>
      </c>
      <c r="G137" s="40">
        <f>AVERAGE($D136:G136)</f>
        <v>0.12919951119764472</v>
      </c>
      <c r="H137" s="40">
        <f>AVERAGE($D136:H136)</f>
        <v>1.2332641953403054</v>
      </c>
      <c r="I137" s="40">
        <f>AVERAGE($D136:I136)</f>
        <v>1.0445718917688067</v>
      </c>
      <c r="J137" s="40">
        <f>AVERAGE($D136:J136)</f>
        <v>0.8514841399156523</v>
      </c>
      <c r="K137" s="40">
        <f>AVERAGE($D136:K136)</f>
        <v>0.69129310036094227</v>
      </c>
      <c r="L137" s="40">
        <f>AVERAGE($D136:L136)</f>
        <v>0.65782511093959783</v>
      </c>
      <c r="M137" s="40">
        <f>AVERAGE($D136:M136)</f>
        <v>0.58420866309511266</v>
      </c>
      <c r="N137" s="40">
        <f>AVERAGE($D136:N136)</f>
        <v>0.54785227852044194</v>
      </c>
      <c r="O137" s="40">
        <f>AVERAGE($D136:O136)</f>
        <v>1.2365040501664017</v>
      </c>
      <c r="P137" s="40">
        <f>AVERAGE($D136:P136)</f>
        <v>1.1693269105710302</v>
      </c>
    </row>
    <row r="138" spans="1:17" x14ac:dyDescent="0.3">
      <c r="A138" t="s">
        <v>429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7" x14ac:dyDescent="0.3">
      <c r="A139" t="s">
        <v>106</v>
      </c>
      <c r="C139" s="40">
        <v>0</v>
      </c>
      <c r="D139" s="40">
        <v>0</v>
      </c>
      <c r="E139" s="40">
        <v>0</v>
      </c>
      <c r="F139" s="40">
        <v>0</v>
      </c>
      <c r="G139" s="40">
        <v>0</v>
      </c>
      <c r="H139" s="40">
        <v>0</v>
      </c>
      <c r="I139" s="40">
        <v>0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0">
        <v>0</v>
      </c>
    </row>
    <row r="140" spans="1:17" x14ac:dyDescent="0.3">
      <c r="A140" t="s">
        <v>433</v>
      </c>
      <c r="C140" s="38">
        <f t="shared" ref="C140:E140" si="2">C138-B138</f>
        <v>0</v>
      </c>
      <c r="D140" s="38">
        <f t="shared" si="2"/>
        <v>0</v>
      </c>
      <c r="E140" s="38">
        <f t="shared" si="2"/>
        <v>0</v>
      </c>
      <c r="F140" s="38">
        <f>F138-E138</f>
        <v>0</v>
      </c>
      <c r="G140" s="38">
        <f t="shared" ref="G140:P140" si="3">G138-F138</f>
        <v>0</v>
      </c>
      <c r="H140" s="38">
        <f t="shared" si="3"/>
        <v>0</v>
      </c>
      <c r="I140" s="38">
        <f t="shared" si="3"/>
        <v>0</v>
      </c>
      <c r="J140" s="38">
        <f t="shared" si="3"/>
        <v>0</v>
      </c>
      <c r="K140" s="38">
        <f t="shared" si="3"/>
        <v>0</v>
      </c>
      <c r="L140" s="38">
        <f t="shared" si="3"/>
        <v>0</v>
      </c>
      <c r="M140" s="38">
        <f t="shared" si="3"/>
        <v>0</v>
      </c>
      <c r="N140" s="38">
        <f t="shared" si="3"/>
        <v>0</v>
      </c>
      <c r="O140" s="38">
        <f t="shared" si="3"/>
        <v>0</v>
      </c>
      <c r="P140" s="38">
        <f t="shared" si="3"/>
        <v>0</v>
      </c>
    </row>
    <row r="141" spans="1:17" x14ac:dyDescent="0.3">
      <c r="A141" t="s">
        <v>431</v>
      </c>
      <c r="C141" s="40">
        <v>0</v>
      </c>
      <c r="D141" s="40">
        <v>0</v>
      </c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0</v>
      </c>
    </row>
    <row r="142" spans="1:17" x14ac:dyDescent="0.3">
      <c r="A142" t="s">
        <v>436</v>
      </c>
      <c r="C142" s="40">
        <v>0</v>
      </c>
      <c r="D142" s="40">
        <v>0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</row>
    <row r="143" spans="1:17" x14ac:dyDescent="0.3">
      <c r="A143" t="s">
        <v>432</v>
      </c>
      <c r="E143" s="41">
        <f>(CAMPBELL!Z141/CAMPBELL!Z145)*TESLA!E147</f>
        <v>3.6435250468517211</v>
      </c>
      <c r="F143" s="41">
        <f>(CAMPBELL!AA141/CAMPBELL!AA145)*TESLA!F147</f>
        <v>3.0284046123270159</v>
      </c>
      <c r="G143" s="41">
        <f>(CAMPBELL!AB141/CAMPBELL!AB145)*TESLA!G147</f>
        <v>1.9045778989782636</v>
      </c>
      <c r="H143" s="41">
        <f>(CAMPBELL!AC141/CAMPBELL!AC145)*TESLA!H147</f>
        <v>7.3032569081024468</v>
      </c>
      <c r="I143" s="41">
        <f>(CAMPBELL!AD141/CAMPBELL!AD145)*TESLA!I147</f>
        <v>7.7287079711471982</v>
      </c>
      <c r="J143" s="41">
        <f>(CAMPBELL!AE141/CAMPBELL!AE145)*TESLA!J147</f>
        <v>11.128333464045788</v>
      </c>
      <c r="K143" s="41">
        <f>(CAMPBELL!AF141/CAMPBELL!AF145)*TESLA!K147</f>
        <v>36.006043495091426</v>
      </c>
      <c r="L143" s="41">
        <f>(CAMPBELL!AG141/CAMPBELL!AG145)*TESLA!L147</f>
        <v>29.233291292022408</v>
      </c>
      <c r="M143" s="41">
        <f>(CAMPBELL!AH141/CAMPBELL!AH145)*TESLA!M147</f>
        <v>41.822023955379827</v>
      </c>
      <c r="N143" s="41">
        <f>(CAMPBELL!AI141/CAMPBELL!AI145)*TESLA!N147</f>
        <v>69.689179176993235</v>
      </c>
      <c r="O143" s="41">
        <f>(CAMPBELL!AJ141/CAMPBELL!AJ145)*TESLA!O147</f>
        <v>100.33524842349725</v>
      </c>
      <c r="P143" s="41">
        <f>(CAMPBELL!AK141/CAMPBELL!AK145)*TESLA!P147</f>
        <v>116.51866175652538</v>
      </c>
    </row>
    <row r="144" spans="1:17" x14ac:dyDescent="0.3">
      <c r="A144" t="s">
        <v>434</v>
      </c>
      <c r="F144" s="38">
        <f t="shared" ref="F144:P144" si="4">F135-F143</f>
        <v>2.6835953876729839</v>
      </c>
      <c r="G144" s="38">
        <f t="shared" si="4"/>
        <v>4.8694221010217369</v>
      </c>
      <c r="H144" s="38">
        <f t="shared" si="4"/>
        <v>22.782743091897551</v>
      </c>
      <c r="I144" s="38">
        <f t="shared" si="4"/>
        <v>36.753292028852798</v>
      </c>
      <c r="J144" s="38">
        <f t="shared" si="4"/>
        <v>36.873666535954214</v>
      </c>
      <c r="K144" s="38">
        <f t="shared" si="4"/>
        <v>6.7319565049085739</v>
      </c>
      <c r="L144" s="38">
        <f t="shared" si="4"/>
        <v>33.036708707977596</v>
      </c>
      <c r="M144" s="38">
        <f t="shared" si="4"/>
        <v>24.737976044620176</v>
      </c>
      <c r="N144" s="38">
        <f t="shared" si="4"/>
        <v>13.976820823006761</v>
      </c>
      <c r="O144" s="38">
        <f t="shared" si="4"/>
        <v>605.33475157650275</v>
      </c>
      <c r="P144" s="38">
        <f t="shared" si="4"/>
        <v>940.2613382434746</v>
      </c>
    </row>
    <row r="145" spans="1:16" x14ac:dyDescent="0.3">
      <c r="A145" t="s">
        <v>157</v>
      </c>
      <c r="E145" s="38">
        <f>D74</f>
        <v>-2.492</v>
      </c>
      <c r="F145" s="38">
        <f t="shared" ref="F145:P145" si="5">E74</f>
        <v>-1.5880000000000001</v>
      </c>
      <c r="G145" s="38">
        <f t="shared" si="5"/>
        <v>-0.60799999999999998</v>
      </c>
      <c r="H145" s="38">
        <f t="shared" si="5"/>
        <v>-0.50600000000000001</v>
      </c>
      <c r="I145" s="38">
        <f t="shared" si="5"/>
        <v>-0.73799999999999999</v>
      </c>
      <c r="J145" s="38">
        <f t="shared" si="5"/>
        <v>-0.124</v>
      </c>
      <c r="K145" s="38">
        <f t="shared" si="5"/>
        <v>-0.47199999999999998</v>
      </c>
      <c r="L145" s="38">
        <f t="shared" si="5"/>
        <v>-1.3859999999999999</v>
      </c>
      <c r="M145" s="38">
        <f t="shared" si="5"/>
        <v>-0.93600000000000005</v>
      </c>
      <c r="N145" s="38">
        <f t="shared" si="5"/>
        <v>-2.3660000000000001</v>
      </c>
      <c r="O145" s="38">
        <f t="shared" si="5"/>
        <v>-1.1439999999999999</v>
      </c>
      <c r="P145" s="38">
        <f t="shared" si="5"/>
        <v>-0.97399999999999998</v>
      </c>
    </row>
    <row r="146" spans="1:16" x14ac:dyDescent="0.3">
      <c r="A146" t="s">
        <v>435</v>
      </c>
      <c r="C146" s="40">
        <v>0</v>
      </c>
      <c r="D146" s="40">
        <v>0</v>
      </c>
      <c r="E146" s="40">
        <v>0</v>
      </c>
      <c r="F146" s="40">
        <v>0</v>
      </c>
      <c r="G146" s="40">
        <v>0</v>
      </c>
      <c r="H146" s="40">
        <v>0</v>
      </c>
      <c r="I146" s="40">
        <v>0</v>
      </c>
      <c r="J146" s="40">
        <v>0</v>
      </c>
      <c r="K146" s="40">
        <v>0</v>
      </c>
      <c r="L146" s="40">
        <v>0</v>
      </c>
      <c r="M146" s="40">
        <v>0</v>
      </c>
      <c r="N146" s="40">
        <v>0</v>
      </c>
      <c r="O146" s="40">
        <v>0</v>
      </c>
      <c r="P146" s="40">
        <v>0</v>
      </c>
    </row>
    <row r="147" spans="1:16" x14ac:dyDescent="0.3">
      <c r="A147" t="s">
        <v>439</v>
      </c>
      <c r="C147" s="38">
        <f>D86</f>
        <v>-5.6976000000000004</v>
      </c>
      <c r="D147" s="38">
        <f t="shared" ref="D147:P147" si="6">E86</f>
        <v>-6.9608999999999996</v>
      </c>
      <c r="E147" s="38">
        <f t="shared" si="6"/>
        <v>0.43630000000000002</v>
      </c>
      <c r="F147" s="38">
        <f t="shared" si="6"/>
        <v>0.42870000000000003</v>
      </c>
      <c r="G147" s="38">
        <f t="shared" si="6"/>
        <v>0.21840000000000001</v>
      </c>
      <c r="H147" s="38">
        <f t="shared" si="6"/>
        <v>1.0839000000000001</v>
      </c>
      <c r="I147" s="38">
        <f t="shared" si="6"/>
        <v>1.4508000000000001</v>
      </c>
      <c r="J147" s="38">
        <f t="shared" si="6"/>
        <v>1.7211000000000001</v>
      </c>
      <c r="K147" s="38">
        <f t="shared" si="6"/>
        <v>5.8945999999999996</v>
      </c>
      <c r="L147" s="38">
        <f t="shared" si="6"/>
        <v>5.0206</v>
      </c>
      <c r="M147" s="38">
        <f t="shared" si="6"/>
        <v>5.7046999999999999</v>
      </c>
      <c r="N147" s="38">
        <f t="shared" si="6"/>
        <v>7.3127000000000004</v>
      </c>
      <c r="O147" s="38">
        <f t="shared" si="6"/>
        <v>23.151</v>
      </c>
      <c r="P147" s="38">
        <f t="shared" si="6"/>
        <v>31.446899999999999</v>
      </c>
    </row>
    <row r="148" spans="1:16" x14ac:dyDescent="0.3">
      <c r="A148" t="s">
        <v>437</v>
      </c>
      <c r="E148" s="41">
        <f>E135/E147</f>
        <v>12.207196882878751</v>
      </c>
      <c r="F148" s="41">
        <f t="shared" ref="F148:P148" si="7">F135/F147</f>
        <v>13.324002799160251</v>
      </c>
      <c r="G148" s="41">
        <f t="shared" si="7"/>
        <v>31.016483516483515</v>
      </c>
      <c r="H148" s="41">
        <f t="shared" si="7"/>
        <v>27.757173170956726</v>
      </c>
      <c r="I148" s="41">
        <f t="shared" si="7"/>
        <v>30.660325337744691</v>
      </c>
      <c r="J148" s="41">
        <f t="shared" si="7"/>
        <v>27.890302713380976</v>
      </c>
      <c r="K148" s="41">
        <f t="shared" si="7"/>
        <v>7.25036474061005</v>
      </c>
      <c r="L148" s="41">
        <f t="shared" si="7"/>
        <v>12.40290005178664</v>
      </c>
      <c r="M148" s="41">
        <f t="shared" si="7"/>
        <v>11.667572352621523</v>
      </c>
      <c r="N148" s="41">
        <f t="shared" si="7"/>
        <v>11.441191352031396</v>
      </c>
      <c r="O148" s="41">
        <f t="shared" si="7"/>
        <v>30.481188717549998</v>
      </c>
      <c r="P148" s="41">
        <f t="shared" si="7"/>
        <v>33.605220228384994</v>
      </c>
    </row>
    <row r="150" spans="1:16" x14ac:dyDescent="0.3">
      <c r="A150" t="s">
        <v>441</v>
      </c>
      <c r="B150" s="43">
        <v>29951</v>
      </c>
      <c r="C150" s="43">
        <v>39813</v>
      </c>
      <c r="D150" s="43">
        <v>40178</v>
      </c>
      <c r="E150" s="43">
        <v>40543</v>
      </c>
      <c r="F150" s="43">
        <v>40907</v>
      </c>
      <c r="G150" s="43">
        <v>41274</v>
      </c>
      <c r="H150" s="43">
        <v>41639</v>
      </c>
      <c r="I150" s="43">
        <v>42004</v>
      </c>
      <c r="J150" s="43">
        <v>42369</v>
      </c>
      <c r="K150" s="43">
        <v>42734</v>
      </c>
      <c r="L150" s="43">
        <v>43098</v>
      </c>
      <c r="M150" s="43">
        <v>43465</v>
      </c>
      <c r="N150" s="43">
        <v>43830</v>
      </c>
      <c r="O150" s="43">
        <v>44196</v>
      </c>
      <c r="P150" s="43">
        <v>44561</v>
      </c>
    </row>
    <row r="151" spans="1:16" x14ac:dyDescent="0.3">
      <c r="A151" t="s">
        <v>440</v>
      </c>
      <c r="B151" s="40">
        <v>8.900000000000001E-2</v>
      </c>
      <c r="C151" s="40">
        <v>1E-3</v>
      </c>
      <c r="D151" s="40">
        <v>2.7000000000000003E-2</v>
      </c>
      <c r="E151" s="40">
        <v>1.4999999999999999E-2</v>
      </c>
      <c r="F151" s="40">
        <v>0.03</v>
      </c>
      <c r="G151" s="40">
        <v>1.7000000000000001E-2</v>
      </c>
      <c r="H151" s="40">
        <v>1.4999999999999999E-2</v>
      </c>
      <c r="I151" s="40">
        <v>8.0000000000000002E-3</v>
      </c>
      <c r="J151" s="40">
        <v>6.9999999999999993E-3</v>
      </c>
      <c r="K151" s="40">
        <v>2.1000000000000001E-2</v>
      </c>
      <c r="L151" s="40">
        <v>2.1000000000000001E-2</v>
      </c>
      <c r="M151" s="40">
        <v>1.9E-2</v>
      </c>
      <c r="N151" s="40">
        <v>2.3E-2</v>
      </c>
      <c r="O151" s="40">
        <v>1.3999999999999999E-2</v>
      </c>
      <c r="P151" s="40">
        <v>7.0000000000000007E-2</v>
      </c>
    </row>
    <row r="152" spans="1:16" x14ac:dyDescent="0.3">
      <c r="A152" t="s">
        <v>442</v>
      </c>
      <c r="B152" s="40">
        <v>9.9000000000000005E-2</v>
      </c>
      <c r="C152" s="40">
        <v>-6.9999999999999993E-3</v>
      </c>
      <c r="D152" s="40">
        <v>3.0000000000000001E-3</v>
      </c>
      <c r="E152" s="40">
        <v>4.4999999999999998E-2</v>
      </c>
      <c r="F152" s="40">
        <v>3.5000000000000003E-2</v>
      </c>
      <c r="G152" s="40">
        <v>3.6000000000000004E-2</v>
      </c>
      <c r="H152" s="40">
        <v>4.2999999999999997E-2</v>
      </c>
      <c r="I152" s="40">
        <v>4.2000000000000003E-2</v>
      </c>
      <c r="J152" s="40">
        <v>2.7000000000000003E-2</v>
      </c>
      <c r="K152" s="40">
        <v>3.5000000000000003E-2</v>
      </c>
      <c r="L152" s="40">
        <v>4.8000000000000001E-2</v>
      </c>
      <c r="M152" s="40">
        <v>4.7E-2</v>
      </c>
      <c r="N152" s="40">
        <v>4.2000000000000003E-2</v>
      </c>
      <c r="O152" s="40">
        <v>-0.01</v>
      </c>
      <c r="P152" s="40">
        <v>0.11800000000000001</v>
      </c>
    </row>
    <row r="153" spans="1:16" x14ac:dyDescent="0.3">
      <c r="A153" t="s">
        <v>443</v>
      </c>
      <c r="B153" s="40">
        <v>0.12</v>
      </c>
      <c r="C153" s="40">
        <v>0</v>
      </c>
      <c r="D153" s="40">
        <v>0</v>
      </c>
      <c r="E153" s="40">
        <v>0</v>
      </c>
      <c r="F153" s="40">
        <v>0</v>
      </c>
      <c r="G153" s="40">
        <v>0</v>
      </c>
      <c r="H153" s="40">
        <v>0</v>
      </c>
      <c r="I153" s="40">
        <v>0</v>
      </c>
      <c r="J153" s="40">
        <v>2.5000000000000001E-3</v>
      </c>
      <c r="K153" s="40">
        <v>5.0000000000000001E-3</v>
      </c>
      <c r="L153" s="40">
        <v>1.2500000000000001E-2</v>
      </c>
      <c r="M153" s="40">
        <v>2.2499999999999999E-2</v>
      </c>
      <c r="N153" s="40">
        <v>1.4999999999999999E-2</v>
      </c>
      <c r="O153" s="40">
        <v>0</v>
      </c>
      <c r="P153" s="40">
        <v>0</v>
      </c>
    </row>
    <row r="156" spans="1:16" x14ac:dyDescent="0.3">
      <c r="A156" t="s">
        <v>440</v>
      </c>
      <c r="C156" s="44">
        <v>2.9121951219512193E-2</v>
      </c>
    </row>
    <row r="157" spans="1:16" x14ac:dyDescent="0.3">
      <c r="A157" t="s">
        <v>442</v>
      </c>
      <c r="C157" s="44">
        <v>5.2463414634146346E-2</v>
      </c>
    </row>
    <row r="158" spans="1:16" x14ac:dyDescent="0.3">
      <c r="A158" t="s">
        <v>443</v>
      </c>
      <c r="C158" s="44">
        <v>3.8324390243902433E-2</v>
      </c>
    </row>
    <row r="159" spans="1:16" x14ac:dyDescent="0.3">
      <c r="A159" t="s">
        <v>444</v>
      </c>
      <c r="C159" s="44">
        <v>2.3341463414634157E-2</v>
      </c>
    </row>
    <row r="160" spans="1:16" x14ac:dyDescent="0.3">
      <c r="A160" t="s">
        <v>446</v>
      </c>
      <c r="C160" s="44">
        <v>5.5E-2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59"/>
  <sheetViews>
    <sheetView workbookViewId="0">
      <pane xSplit="2" ySplit="2" topLeftCell="C142" activePane="bottomRight" state="frozen"/>
      <selection pane="topRight" activeCell="C1" sqref="C1"/>
      <selection pane="bottomLeft" activeCell="A3" sqref="A3"/>
      <selection pane="bottomRight" activeCell="AH138" sqref="AH138"/>
    </sheetView>
  </sheetViews>
  <sheetFormatPr defaultRowHeight="14.4" x14ac:dyDescent="0.3"/>
  <cols>
    <col min="1" max="1" width="35.109375" customWidth="1"/>
    <col min="2" max="2" width="0" hidden="1" customWidth="1"/>
    <col min="3" max="41" width="11.88671875" customWidth="1"/>
  </cols>
  <sheetData>
    <row r="1" spans="1:4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ht="21" x14ac:dyDescent="0.3">
      <c r="A2" s="29" t="s">
        <v>427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1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3">
      <c r="A4" s="8" t="s">
        <v>264</v>
      </c>
      <c r="B4" s="8"/>
      <c r="C4" s="9" t="s">
        <v>419</v>
      </c>
      <c r="D4" s="9" t="s">
        <v>418</v>
      </c>
      <c r="E4" s="9" t="s">
        <v>408</v>
      </c>
      <c r="F4" s="9" t="s">
        <v>407</v>
      </c>
      <c r="G4" s="9" t="s">
        <v>406</v>
      </c>
      <c r="H4" s="9" t="s">
        <v>405</v>
      </c>
      <c r="I4" s="9" t="s">
        <v>404</v>
      </c>
      <c r="J4" s="9" t="s">
        <v>403</v>
      </c>
      <c r="K4" s="9" t="s">
        <v>402</v>
      </c>
      <c r="L4" s="9" t="s">
        <v>401</v>
      </c>
      <c r="M4" s="9" t="s">
        <v>400</v>
      </c>
      <c r="N4" s="9" t="s">
        <v>399</v>
      </c>
      <c r="O4" s="9" t="s">
        <v>398</v>
      </c>
      <c r="P4" s="9" t="s">
        <v>397</v>
      </c>
      <c r="Q4" s="9" t="s">
        <v>396</v>
      </c>
      <c r="R4" s="9" t="s">
        <v>395</v>
      </c>
      <c r="S4" s="9" t="s">
        <v>394</v>
      </c>
      <c r="T4" s="9" t="s">
        <v>393</v>
      </c>
      <c r="U4" s="9" t="s">
        <v>392</v>
      </c>
      <c r="V4" s="9" t="s">
        <v>391</v>
      </c>
      <c r="W4" s="9" t="s">
        <v>4</v>
      </c>
      <c r="X4" s="9" t="s">
        <v>390</v>
      </c>
      <c r="Y4" s="9" t="s">
        <v>263</v>
      </c>
      <c r="Z4" s="9" t="s">
        <v>262</v>
      </c>
      <c r="AA4" s="9" t="s">
        <v>261</v>
      </c>
      <c r="AB4" s="9" t="s">
        <v>260</v>
      </c>
      <c r="AC4" s="9" t="s">
        <v>259</v>
      </c>
      <c r="AD4" s="9" t="s">
        <v>258</v>
      </c>
      <c r="AE4" s="9" t="s">
        <v>257</v>
      </c>
      <c r="AF4" s="9" t="s">
        <v>256</v>
      </c>
      <c r="AG4" s="9" t="s">
        <v>255</v>
      </c>
      <c r="AH4" s="9" t="s">
        <v>254</v>
      </c>
      <c r="AI4" s="9" t="s">
        <v>253</v>
      </c>
      <c r="AJ4" s="9" t="s">
        <v>252</v>
      </c>
      <c r="AK4" s="9" t="s">
        <v>251</v>
      </c>
      <c r="AL4" s="9" t="s">
        <v>250</v>
      </c>
      <c r="AM4" s="9" t="s">
        <v>249</v>
      </c>
      <c r="AN4" s="9" t="s">
        <v>43</v>
      </c>
      <c r="AO4" s="9" t="s">
        <v>306</v>
      </c>
    </row>
    <row r="5" spans="1:41" x14ac:dyDescent="0.3">
      <c r="A5" s="10" t="s">
        <v>46</v>
      </c>
      <c r="B5" s="10"/>
      <c r="C5" s="11" t="s">
        <v>415</v>
      </c>
      <c r="D5" s="11" t="s">
        <v>414</v>
      </c>
      <c r="E5" s="11" t="s">
        <v>389</v>
      </c>
      <c r="F5" s="11" t="s">
        <v>388</v>
      </c>
      <c r="G5" s="11" t="s">
        <v>387</v>
      </c>
      <c r="H5" s="11" t="s">
        <v>386</v>
      </c>
      <c r="I5" s="11" t="s">
        <v>385</v>
      </c>
      <c r="J5" s="11" t="s">
        <v>384</v>
      </c>
      <c r="K5" s="11" t="s">
        <v>383</v>
      </c>
      <c r="L5" s="11" t="s">
        <v>382</v>
      </c>
      <c r="M5" s="11" t="s">
        <v>381</v>
      </c>
      <c r="N5" s="11" t="s">
        <v>380</v>
      </c>
      <c r="O5" s="11" t="s">
        <v>379</v>
      </c>
      <c r="P5" s="11" t="s">
        <v>378</v>
      </c>
      <c r="Q5" s="11" t="s">
        <v>377</v>
      </c>
      <c r="R5" s="11" t="s">
        <v>376</v>
      </c>
      <c r="S5" s="11" t="s">
        <v>375</v>
      </c>
      <c r="T5" s="11" t="s">
        <v>374</v>
      </c>
      <c r="U5" s="11" t="s">
        <v>373</v>
      </c>
      <c r="V5" s="11" t="s">
        <v>372</v>
      </c>
      <c r="W5" s="11" t="s">
        <v>371</v>
      </c>
      <c r="X5" s="11" t="s">
        <v>370</v>
      </c>
      <c r="Y5" s="11" t="s">
        <v>369</v>
      </c>
      <c r="Z5" s="11" t="s">
        <v>368</v>
      </c>
      <c r="AA5" s="11" t="s">
        <v>367</v>
      </c>
      <c r="AB5" s="11" t="s">
        <v>366</v>
      </c>
      <c r="AC5" s="11" t="s">
        <v>365</v>
      </c>
      <c r="AD5" s="11" t="s">
        <v>364</v>
      </c>
      <c r="AE5" s="11" t="s">
        <v>363</v>
      </c>
      <c r="AF5" s="11" t="s">
        <v>362</v>
      </c>
      <c r="AG5" s="11" t="s">
        <v>361</v>
      </c>
      <c r="AH5" s="11" t="s">
        <v>360</v>
      </c>
      <c r="AI5" s="11" t="s">
        <v>359</v>
      </c>
      <c r="AJ5" s="11" t="s">
        <v>358</v>
      </c>
      <c r="AK5" s="11" t="s">
        <v>357</v>
      </c>
      <c r="AL5" s="11" t="s">
        <v>356</v>
      </c>
      <c r="AM5" s="11" t="s">
        <v>355</v>
      </c>
      <c r="AN5" s="11" t="s">
        <v>84</v>
      </c>
      <c r="AO5" s="11" t="s">
        <v>424</v>
      </c>
    </row>
    <row r="6" spans="1:41" x14ac:dyDescent="0.3">
      <c r="A6" s="12" t="s">
        <v>353</v>
      </c>
      <c r="B6" s="12" t="s">
        <v>169</v>
      </c>
      <c r="C6" s="4" t="s">
        <v>141</v>
      </c>
      <c r="D6" s="4" t="s">
        <v>141</v>
      </c>
      <c r="E6" s="4">
        <v>17.486899999999999</v>
      </c>
      <c r="F6" s="4">
        <v>11.1287</v>
      </c>
      <c r="G6" s="4">
        <v>585</v>
      </c>
      <c r="H6" s="4">
        <v>1779.1667</v>
      </c>
      <c r="I6" s="4">
        <v>24.1297</v>
      </c>
      <c r="J6" s="4">
        <v>19.423100000000002</v>
      </c>
      <c r="K6" s="4">
        <v>35.171599999999998</v>
      </c>
      <c r="L6" s="4">
        <v>14.741</v>
      </c>
      <c r="M6" s="4">
        <v>16.696400000000001</v>
      </c>
      <c r="N6" s="4">
        <v>20.807500000000001</v>
      </c>
      <c r="O6" s="4">
        <v>31.3262</v>
      </c>
      <c r="P6" s="4">
        <v>28.421099999999999</v>
      </c>
      <c r="Q6" s="4">
        <v>25.581399999999999</v>
      </c>
      <c r="R6" s="4">
        <v>16.0227</v>
      </c>
      <c r="S6" s="4">
        <v>17.094899999999999</v>
      </c>
      <c r="T6" s="4">
        <v>17.175599999999999</v>
      </c>
      <c r="U6" s="4">
        <v>15.703900000000001</v>
      </c>
      <c r="V6" s="4">
        <v>16.196200000000001</v>
      </c>
      <c r="W6" s="4">
        <v>18.040900000000001</v>
      </c>
      <c r="X6" s="4">
        <v>20.427800000000001</v>
      </c>
      <c r="Y6" s="4">
        <v>20.048100000000002</v>
      </c>
      <c r="Z6" s="4">
        <v>17.835799999999999</v>
      </c>
      <c r="AA6" s="4">
        <v>14.1358</v>
      </c>
      <c r="AB6" s="4">
        <v>14.5198</v>
      </c>
      <c r="AC6" s="4">
        <v>13.8597</v>
      </c>
      <c r="AD6" s="4">
        <v>14.287800000000001</v>
      </c>
      <c r="AE6" s="4">
        <v>12.771800000000001</v>
      </c>
      <c r="AF6" s="4">
        <v>15.5685</v>
      </c>
      <c r="AG6" s="4">
        <v>18.470800000000001</v>
      </c>
      <c r="AH6" s="4">
        <v>21.120899999999999</v>
      </c>
      <c r="AI6" s="4">
        <v>16.882200000000001</v>
      </c>
      <c r="AJ6" s="4">
        <v>16.272500000000001</v>
      </c>
      <c r="AK6" s="4">
        <v>17.769300000000001</v>
      </c>
      <c r="AL6" s="4">
        <v>16.765999999999998</v>
      </c>
      <c r="AM6" s="4">
        <v>17.158300000000001</v>
      </c>
      <c r="AN6" s="5">
        <v>17.003510332614599</v>
      </c>
      <c r="AO6" s="4">
        <v>16.527827648114901</v>
      </c>
    </row>
    <row r="7" spans="1:41" x14ac:dyDescent="0.3">
      <c r="A7" s="13" t="s">
        <v>314</v>
      </c>
      <c r="B7" s="13" t="s">
        <v>352</v>
      </c>
      <c r="C7" s="33" t="s">
        <v>141</v>
      </c>
      <c r="D7" s="33" t="s">
        <v>141</v>
      </c>
      <c r="E7" s="33">
        <v>16.7361</v>
      </c>
      <c r="F7" s="33">
        <v>14.1516</v>
      </c>
      <c r="G7" s="33">
        <v>16.526299999999999</v>
      </c>
      <c r="H7" s="33">
        <v>493.49930000000001</v>
      </c>
      <c r="I7" s="33">
        <v>2039.1149</v>
      </c>
      <c r="J7" s="33">
        <v>22.696999999999999</v>
      </c>
      <c r="K7" s="33">
        <v>20.049900000000001</v>
      </c>
      <c r="L7" s="33">
        <v>36.542200000000001</v>
      </c>
      <c r="M7" s="33">
        <v>16.919599999999999</v>
      </c>
      <c r="N7" s="33">
        <v>19.922999999999998</v>
      </c>
      <c r="O7" s="33">
        <v>25.602900000000002</v>
      </c>
      <c r="P7" s="33">
        <v>31.9466</v>
      </c>
      <c r="Q7" s="33">
        <v>25.1492</v>
      </c>
      <c r="R7" s="33">
        <v>20.536300000000001</v>
      </c>
      <c r="S7" s="33">
        <v>17.729199999999999</v>
      </c>
      <c r="T7" s="33">
        <v>17.526399999999999</v>
      </c>
      <c r="U7" s="33">
        <v>17.510899999999999</v>
      </c>
      <c r="V7" s="33">
        <v>17.384699999999999</v>
      </c>
      <c r="W7" s="33">
        <v>18.074000000000002</v>
      </c>
      <c r="X7" s="33">
        <v>18.4787</v>
      </c>
      <c r="Y7" s="33">
        <v>21.328700000000001</v>
      </c>
      <c r="Z7" s="33">
        <v>18.59</v>
      </c>
      <c r="AA7" s="33">
        <v>15.572699999999999</v>
      </c>
      <c r="AB7" s="33">
        <v>15.4991</v>
      </c>
      <c r="AC7" s="33">
        <v>14.052199999999999</v>
      </c>
      <c r="AD7" s="33">
        <v>13.6633</v>
      </c>
      <c r="AE7" s="33">
        <v>17.032599999999999</v>
      </c>
      <c r="AF7" s="33">
        <v>11.803599999999999</v>
      </c>
      <c r="AG7" s="33">
        <v>16.845500000000001</v>
      </c>
      <c r="AH7" s="33">
        <v>21.280899999999999</v>
      </c>
      <c r="AI7" s="33">
        <v>19.462700000000002</v>
      </c>
      <c r="AJ7" s="33">
        <v>14.2875</v>
      </c>
      <c r="AK7" s="33">
        <v>15.2361</v>
      </c>
      <c r="AL7" s="33">
        <v>20.6876</v>
      </c>
      <c r="AM7" s="33">
        <v>16.240500000000001</v>
      </c>
      <c r="AN7" s="35"/>
      <c r="AO7" s="33"/>
    </row>
    <row r="8" spans="1:41" x14ac:dyDescent="0.3">
      <c r="A8" s="13" t="s">
        <v>312</v>
      </c>
      <c r="B8" s="13" t="s">
        <v>351</v>
      </c>
      <c r="C8" s="33" t="s">
        <v>141</v>
      </c>
      <c r="D8" s="33" t="s">
        <v>141</v>
      </c>
      <c r="E8" s="33">
        <v>16.7361</v>
      </c>
      <c r="F8" s="33">
        <v>17.081499999999998</v>
      </c>
      <c r="G8" s="33">
        <v>559.88480000000004</v>
      </c>
      <c r="H8" s="33">
        <v>1702.7835</v>
      </c>
      <c r="I8" s="33">
        <v>2751.5704999999998</v>
      </c>
      <c r="J8" s="33">
        <v>26.122499999999999</v>
      </c>
      <c r="K8" s="33">
        <v>33.6616</v>
      </c>
      <c r="L8" s="33">
        <v>40.347000000000001</v>
      </c>
      <c r="M8" s="33">
        <v>19.541699999999999</v>
      </c>
      <c r="N8" s="33">
        <v>24.0976</v>
      </c>
      <c r="O8" s="33">
        <v>30.9115</v>
      </c>
      <c r="P8" s="33">
        <v>36.619500000000002</v>
      </c>
      <c r="Q8" s="33">
        <v>31.118400000000001</v>
      </c>
      <c r="R8" s="33">
        <v>27.107600000000001</v>
      </c>
      <c r="S8" s="33">
        <v>21.060600000000001</v>
      </c>
      <c r="T8" s="33">
        <v>19.778500000000001</v>
      </c>
      <c r="U8" s="33">
        <v>20.145</v>
      </c>
      <c r="V8" s="33">
        <v>18.815799999999999</v>
      </c>
      <c r="W8" s="33">
        <v>19.905100000000001</v>
      </c>
      <c r="X8" s="33">
        <v>22.169599999999999</v>
      </c>
      <c r="Y8" s="33">
        <v>23.55</v>
      </c>
      <c r="Z8" s="33">
        <v>20.492000000000001</v>
      </c>
      <c r="AA8" s="33">
        <v>19.975100000000001</v>
      </c>
      <c r="AB8" s="33">
        <v>17.078600000000002</v>
      </c>
      <c r="AC8" s="33">
        <v>15.1548</v>
      </c>
      <c r="AD8" s="33">
        <v>14.442600000000001</v>
      </c>
      <c r="AE8" s="33">
        <v>20.767399999999999</v>
      </c>
      <c r="AF8" s="33">
        <v>15.5685</v>
      </c>
      <c r="AG8" s="33">
        <v>18.470800000000001</v>
      </c>
      <c r="AH8" s="33">
        <v>25.3033</v>
      </c>
      <c r="AI8" s="33">
        <v>21.653400000000001</v>
      </c>
      <c r="AJ8" s="33">
        <v>17.310199999999998</v>
      </c>
      <c r="AK8" s="33">
        <v>17.769300000000001</v>
      </c>
      <c r="AL8" s="33">
        <v>23.3569</v>
      </c>
      <c r="AM8" s="33">
        <v>18.0885</v>
      </c>
      <c r="AN8" s="35"/>
      <c r="AO8" s="33"/>
    </row>
    <row r="9" spans="1:41" x14ac:dyDescent="0.3">
      <c r="A9" s="13" t="s">
        <v>310</v>
      </c>
      <c r="B9" s="13" t="s">
        <v>350</v>
      </c>
      <c r="C9" s="33" t="s">
        <v>141</v>
      </c>
      <c r="D9" s="33" t="s">
        <v>141</v>
      </c>
      <c r="E9" s="33">
        <v>16.7361</v>
      </c>
      <c r="F9" s="33">
        <v>10.6509</v>
      </c>
      <c r="G9" s="33">
        <v>10.499499999999999</v>
      </c>
      <c r="H9" s="33">
        <v>409.14659999999998</v>
      </c>
      <c r="I9" s="33">
        <v>23.093800000000002</v>
      </c>
      <c r="J9" s="33">
        <v>18.589200000000002</v>
      </c>
      <c r="K9" s="33">
        <v>17.423500000000001</v>
      </c>
      <c r="L9" s="33">
        <v>14.1082</v>
      </c>
      <c r="M9" s="33">
        <v>14.2035</v>
      </c>
      <c r="N9" s="33">
        <v>15.381500000000001</v>
      </c>
      <c r="O9" s="33">
        <v>19.3568</v>
      </c>
      <c r="P9" s="33">
        <v>27.063400000000001</v>
      </c>
      <c r="Q9" s="33">
        <v>20.427600000000002</v>
      </c>
      <c r="R9" s="33">
        <v>15.007300000000001</v>
      </c>
      <c r="S9" s="33">
        <v>14.9621</v>
      </c>
      <c r="T9" s="33">
        <v>13.886100000000001</v>
      </c>
      <c r="U9" s="33">
        <v>15.1069</v>
      </c>
      <c r="V9" s="33">
        <v>15.5</v>
      </c>
      <c r="W9" s="33">
        <v>16.012699999999999</v>
      </c>
      <c r="X9" s="33">
        <v>16.6374</v>
      </c>
      <c r="Y9" s="33">
        <v>19.9556</v>
      </c>
      <c r="Z9" s="33">
        <v>16.577500000000001</v>
      </c>
      <c r="AA9" s="33">
        <v>12.373100000000001</v>
      </c>
      <c r="AB9" s="33">
        <v>13.680199999999999</v>
      </c>
      <c r="AC9" s="33">
        <v>13.2539</v>
      </c>
      <c r="AD9" s="33">
        <v>12.4842</v>
      </c>
      <c r="AE9" s="33">
        <v>12.771800000000001</v>
      </c>
      <c r="AF9" s="33">
        <v>10.473599999999999</v>
      </c>
      <c r="AG9" s="33">
        <v>15.434900000000001</v>
      </c>
      <c r="AH9" s="33">
        <v>17.287099999999999</v>
      </c>
      <c r="AI9" s="33">
        <v>16.882200000000001</v>
      </c>
      <c r="AJ9" s="33">
        <v>10.6021</v>
      </c>
      <c r="AK9" s="33">
        <v>12.8225</v>
      </c>
      <c r="AL9" s="33">
        <v>16.765999999999998</v>
      </c>
      <c r="AM9" s="33">
        <v>14.861800000000001</v>
      </c>
      <c r="AN9" s="35"/>
      <c r="AO9" s="33"/>
    </row>
    <row r="10" spans="1:41" x14ac:dyDescent="0.3">
      <c r="A10" s="12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7"/>
      <c r="AO10" s="36"/>
    </row>
    <row r="11" spans="1:41" x14ac:dyDescent="0.3">
      <c r="A11" s="12" t="s">
        <v>349</v>
      </c>
      <c r="B11" s="12" t="s">
        <v>183</v>
      </c>
      <c r="C11" s="4" t="s">
        <v>141</v>
      </c>
      <c r="D11" s="4" t="s">
        <v>141</v>
      </c>
      <c r="E11" s="4">
        <v>2.4946000000000002</v>
      </c>
      <c r="F11" s="4">
        <v>1.796</v>
      </c>
      <c r="G11" s="4">
        <v>4.2626999999999997</v>
      </c>
      <c r="H11" s="4">
        <v>4.0782999999999996</v>
      </c>
      <c r="I11" s="4">
        <v>5.3997999999999999</v>
      </c>
      <c r="J11" s="4">
        <v>4.6917999999999997</v>
      </c>
      <c r="K11" s="4">
        <v>5.2991000000000001</v>
      </c>
      <c r="L11" s="4">
        <v>4.6134000000000004</v>
      </c>
      <c r="M11" s="4">
        <v>4.7167000000000003</v>
      </c>
      <c r="N11" s="4">
        <v>6.0354000000000001</v>
      </c>
      <c r="O11" s="4">
        <v>16.5702</v>
      </c>
      <c r="P11" s="4">
        <v>27.679600000000001</v>
      </c>
      <c r="Q11" s="4">
        <v>80.323400000000007</v>
      </c>
      <c r="R11" s="4">
        <v>81.242199999999997</v>
      </c>
      <c r="S11" s="4" t="s">
        <v>141</v>
      </c>
      <c r="T11" s="4" t="s">
        <v>141</v>
      </c>
      <c r="U11" s="4">
        <v>25.288599999999999</v>
      </c>
      <c r="V11" s="4">
        <v>11.9459</v>
      </c>
      <c r="W11" s="4">
        <v>9.9108999999999998</v>
      </c>
      <c r="X11" s="4">
        <v>8.3605999999999998</v>
      </c>
      <c r="Y11" s="4">
        <v>10.972</v>
      </c>
      <c r="Z11" s="4">
        <v>9.6832999999999991</v>
      </c>
      <c r="AA11" s="4">
        <v>14.619899999999999</v>
      </c>
      <c r="AB11" s="4">
        <v>13.026300000000001</v>
      </c>
      <c r="AC11" s="4">
        <v>9.7205999999999992</v>
      </c>
      <c r="AD11" s="4">
        <v>11.507199999999999</v>
      </c>
      <c r="AE11" s="4">
        <v>12.0672</v>
      </c>
      <c r="AF11" s="4">
        <v>8.1321999999999992</v>
      </c>
      <c r="AG11" s="4">
        <v>11.068899999999999</v>
      </c>
      <c r="AH11" s="4">
        <v>12.576499999999999</v>
      </c>
      <c r="AI11" s="4">
        <v>9.7177000000000007</v>
      </c>
      <c r="AJ11" s="4">
        <v>9.0343999999999998</v>
      </c>
      <c r="AK11" s="4">
        <v>11.1777</v>
      </c>
      <c r="AL11" s="4">
        <v>5.8409000000000004</v>
      </c>
      <c r="AM11" s="4">
        <v>4.1821999999999999</v>
      </c>
      <c r="AN11" s="5">
        <v>4.1495700392082604</v>
      </c>
      <c r="AO11" s="4">
        <v>4.00923264523996</v>
      </c>
    </row>
    <row r="12" spans="1:41" x14ac:dyDescent="0.3">
      <c r="A12" s="13" t="s">
        <v>314</v>
      </c>
      <c r="B12" s="13" t="s">
        <v>348</v>
      </c>
      <c r="C12" s="33" t="s">
        <v>141</v>
      </c>
      <c r="D12" s="33" t="s">
        <v>141</v>
      </c>
      <c r="E12" s="33">
        <v>2.3875000000000002</v>
      </c>
      <c r="F12" s="33">
        <v>2.0196000000000001</v>
      </c>
      <c r="G12" s="33">
        <v>2.3247</v>
      </c>
      <c r="H12" s="33">
        <v>3.5621999999999998</v>
      </c>
      <c r="I12" s="33">
        <v>4.6944999999999997</v>
      </c>
      <c r="J12" s="33">
        <v>5.0804999999999998</v>
      </c>
      <c r="K12" s="33">
        <v>4.8310000000000004</v>
      </c>
      <c r="L12" s="33">
        <v>5.5147000000000004</v>
      </c>
      <c r="M12" s="33">
        <v>5.2931999999999997</v>
      </c>
      <c r="N12" s="33">
        <v>5.6288</v>
      </c>
      <c r="O12" s="33">
        <v>7.4542000000000002</v>
      </c>
      <c r="P12" s="33">
        <v>16.948799999999999</v>
      </c>
      <c r="Q12" s="33">
        <v>24.713899999999999</v>
      </c>
      <c r="R12" s="33">
        <v>64.604900000000001</v>
      </c>
      <c r="S12" s="33">
        <v>89.907600000000002</v>
      </c>
      <c r="T12" s="33" t="s">
        <v>141</v>
      </c>
      <c r="U12" s="33">
        <v>25.288599999999999</v>
      </c>
      <c r="V12" s="33">
        <v>27.938600000000001</v>
      </c>
      <c r="W12" s="33">
        <v>13.317399999999999</v>
      </c>
      <c r="X12" s="33">
        <v>10.14</v>
      </c>
      <c r="Y12" s="33">
        <v>8.7403999999999993</v>
      </c>
      <c r="Z12" s="33">
        <v>10.1737</v>
      </c>
      <c r="AA12" s="33">
        <v>8.4823000000000004</v>
      </c>
      <c r="AB12" s="33">
        <v>16.021899999999999</v>
      </c>
      <c r="AC12" s="33">
        <v>12.5961</v>
      </c>
      <c r="AD12" s="33">
        <v>9.5888000000000009</v>
      </c>
      <c r="AE12" s="33">
        <v>13.7249</v>
      </c>
      <c r="AF12" s="33">
        <v>11.1267</v>
      </c>
      <c r="AG12" s="33">
        <v>8.8048999999999999</v>
      </c>
      <c r="AH12" s="33">
        <v>12.7525</v>
      </c>
      <c r="AI12" s="33">
        <v>11.5878</v>
      </c>
      <c r="AJ12" s="33">
        <v>8.2227999999999994</v>
      </c>
      <c r="AK12" s="33">
        <v>8.4641999999999999</v>
      </c>
      <c r="AL12" s="33">
        <v>12.994999999999999</v>
      </c>
      <c r="AM12" s="33">
        <v>5.6505999999999998</v>
      </c>
      <c r="AN12" s="35"/>
      <c r="AO12" s="33"/>
    </row>
    <row r="13" spans="1:41" x14ac:dyDescent="0.3">
      <c r="A13" s="13" t="s">
        <v>312</v>
      </c>
      <c r="B13" s="13" t="s">
        <v>347</v>
      </c>
      <c r="C13" s="33" t="s">
        <v>141</v>
      </c>
      <c r="D13" s="33" t="s">
        <v>141</v>
      </c>
      <c r="E13" s="33">
        <v>2.3875000000000002</v>
      </c>
      <c r="F13" s="33">
        <v>2.4367000000000001</v>
      </c>
      <c r="G13" s="33">
        <v>4.0796999999999999</v>
      </c>
      <c r="H13" s="33">
        <v>4.2714999999999996</v>
      </c>
      <c r="I13" s="33">
        <v>6.3074000000000003</v>
      </c>
      <c r="J13" s="33">
        <v>5.8457999999999997</v>
      </c>
      <c r="K13" s="33">
        <v>5.3498999999999999</v>
      </c>
      <c r="L13" s="33">
        <v>6.0789</v>
      </c>
      <c r="M13" s="33">
        <v>6.1158000000000001</v>
      </c>
      <c r="N13" s="33">
        <v>6.8075000000000001</v>
      </c>
      <c r="O13" s="33">
        <v>15.8589</v>
      </c>
      <c r="P13" s="33">
        <v>27.679600000000001</v>
      </c>
      <c r="Q13" s="33">
        <v>80.323400000000007</v>
      </c>
      <c r="R13" s="33">
        <v>85.115399999999994</v>
      </c>
      <c r="S13" s="33">
        <v>106.7865</v>
      </c>
      <c r="T13" s="33" t="s">
        <v>141</v>
      </c>
      <c r="U13" s="33">
        <v>25.288599999999999</v>
      </c>
      <c r="V13" s="33">
        <v>30.299700000000001</v>
      </c>
      <c r="W13" s="33">
        <v>14.6815</v>
      </c>
      <c r="X13" s="33">
        <v>12.179</v>
      </c>
      <c r="Y13" s="33">
        <v>10.972</v>
      </c>
      <c r="Z13" s="33">
        <v>11.2149</v>
      </c>
      <c r="AA13" s="33">
        <v>14.619899999999999</v>
      </c>
      <c r="AB13" s="33">
        <v>17.663599999999999</v>
      </c>
      <c r="AC13" s="33">
        <v>13.596</v>
      </c>
      <c r="AD13" s="33">
        <v>11.507199999999999</v>
      </c>
      <c r="AE13" s="33">
        <v>16.7257</v>
      </c>
      <c r="AF13" s="33">
        <v>12.2775</v>
      </c>
      <c r="AG13" s="33">
        <v>11.068899999999999</v>
      </c>
      <c r="AH13" s="33">
        <v>15.1633</v>
      </c>
      <c r="AI13" s="33">
        <v>12.893599999999999</v>
      </c>
      <c r="AJ13" s="33">
        <v>9.9641000000000002</v>
      </c>
      <c r="AK13" s="33">
        <v>11.1777</v>
      </c>
      <c r="AL13" s="33">
        <v>14.692500000000001</v>
      </c>
      <c r="AM13" s="33">
        <v>6.3015999999999996</v>
      </c>
      <c r="AN13" s="35"/>
      <c r="AO13" s="33"/>
    </row>
    <row r="14" spans="1:41" x14ac:dyDescent="0.3">
      <c r="A14" s="13" t="s">
        <v>310</v>
      </c>
      <c r="B14" s="13" t="s">
        <v>346</v>
      </c>
      <c r="C14" s="33" t="s">
        <v>141</v>
      </c>
      <c r="D14" s="33" t="s">
        <v>141</v>
      </c>
      <c r="E14" s="33">
        <v>2.3875000000000002</v>
      </c>
      <c r="F14" s="33">
        <v>1.7189000000000001</v>
      </c>
      <c r="G14" s="33">
        <v>1.6943999999999999</v>
      </c>
      <c r="H14" s="33">
        <v>2.9813000000000001</v>
      </c>
      <c r="I14" s="33">
        <v>3.2450999999999999</v>
      </c>
      <c r="J14" s="33">
        <v>4.3376999999999999</v>
      </c>
      <c r="K14" s="33">
        <v>4.2088000000000001</v>
      </c>
      <c r="L14" s="33">
        <v>4.4153000000000002</v>
      </c>
      <c r="M14" s="33">
        <v>4.4451000000000001</v>
      </c>
      <c r="N14" s="33">
        <v>4.3452000000000002</v>
      </c>
      <c r="O14" s="33">
        <v>5.6146000000000003</v>
      </c>
      <c r="P14" s="33">
        <v>14.3154</v>
      </c>
      <c r="Q14" s="33">
        <v>19.8947</v>
      </c>
      <c r="R14" s="33">
        <v>47.121499999999997</v>
      </c>
      <c r="S14" s="33">
        <v>75.864500000000007</v>
      </c>
      <c r="T14" s="33" t="s">
        <v>141</v>
      </c>
      <c r="U14" s="33">
        <v>25.288599999999999</v>
      </c>
      <c r="V14" s="33">
        <v>11.9459</v>
      </c>
      <c r="W14" s="33">
        <v>9.9108999999999998</v>
      </c>
      <c r="X14" s="33">
        <v>8.3605999999999998</v>
      </c>
      <c r="Y14" s="33">
        <v>8.1672999999999991</v>
      </c>
      <c r="Z14" s="33">
        <v>9.0725999999999996</v>
      </c>
      <c r="AA14" s="33">
        <v>6.7175000000000002</v>
      </c>
      <c r="AB14" s="33">
        <v>13.026300000000001</v>
      </c>
      <c r="AC14" s="33">
        <v>9.7205999999999992</v>
      </c>
      <c r="AD14" s="33">
        <v>8.7559000000000005</v>
      </c>
      <c r="AE14" s="33">
        <v>11.2813</v>
      </c>
      <c r="AF14" s="33">
        <v>8.1321999999999992</v>
      </c>
      <c r="AG14" s="33">
        <v>8.0624000000000002</v>
      </c>
      <c r="AH14" s="33">
        <v>10.359500000000001</v>
      </c>
      <c r="AI14" s="33">
        <v>9.7177000000000007</v>
      </c>
      <c r="AJ14" s="33">
        <v>6.1026999999999996</v>
      </c>
      <c r="AK14" s="33">
        <v>7.1189999999999998</v>
      </c>
      <c r="AL14" s="33">
        <v>5.8409000000000004</v>
      </c>
      <c r="AM14" s="33">
        <v>4.1821999999999999</v>
      </c>
      <c r="AN14" s="35"/>
      <c r="AO14" s="33"/>
    </row>
    <row r="15" spans="1:41" x14ac:dyDescent="0.3">
      <c r="A15" s="12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7"/>
      <c r="AO15" s="36"/>
    </row>
    <row r="16" spans="1:41" x14ac:dyDescent="0.3">
      <c r="A16" s="12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7"/>
      <c r="AO16" s="36"/>
    </row>
    <row r="17" spans="1:41" x14ac:dyDescent="0.3">
      <c r="A17" s="12" t="s">
        <v>340</v>
      </c>
      <c r="B17" s="12" t="s">
        <v>179</v>
      </c>
      <c r="C17" s="4" t="s">
        <v>141</v>
      </c>
      <c r="D17" s="4" t="s">
        <v>141</v>
      </c>
      <c r="E17" s="4">
        <v>0.96289999999999998</v>
      </c>
      <c r="F17" s="4">
        <v>0.70099999999999996</v>
      </c>
      <c r="G17" s="4">
        <v>1.3335999999999999</v>
      </c>
      <c r="H17" s="4">
        <v>1.1147</v>
      </c>
      <c r="I17" s="4">
        <v>1.5609</v>
      </c>
      <c r="J17" s="4">
        <v>1.5221</v>
      </c>
      <c r="K17" s="4">
        <v>1.3721000000000001</v>
      </c>
      <c r="L17" s="4">
        <v>1.3882000000000001</v>
      </c>
      <c r="M17" s="4">
        <v>1.5993999999999999</v>
      </c>
      <c r="N17" s="4">
        <v>2.1728000000000001</v>
      </c>
      <c r="O17" s="4">
        <v>3.6663000000000001</v>
      </c>
      <c r="P17" s="4">
        <v>3.6613000000000002</v>
      </c>
      <c r="Q17" s="4">
        <v>3.0205000000000002</v>
      </c>
      <c r="R17" s="4">
        <v>1.7377</v>
      </c>
      <c r="S17" s="4">
        <v>1.9376</v>
      </c>
      <c r="T17" s="4">
        <v>1.5042</v>
      </c>
      <c r="U17" s="4">
        <v>1.4691000000000001</v>
      </c>
      <c r="V17" s="4">
        <v>1.4722999999999999</v>
      </c>
      <c r="W17" s="4">
        <v>1.6717</v>
      </c>
      <c r="X17" s="4">
        <v>2.0379999999999998</v>
      </c>
      <c r="Y17" s="4">
        <v>1.9595</v>
      </c>
      <c r="Z17" s="4">
        <v>1.6718999999999999</v>
      </c>
      <c r="AA17" s="4">
        <v>1.4398</v>
      </c>
      <c r="AB17" s="4">
        <v>1.5902000000000001</v>
      </c>
      <c r="AC17" s="4">
        <v>1.5084</v>
      </c>
      <c r="AD17" s="4">
        <v>1.4633</v>
      </c>
      <c r="AE17" s="4">
        <v>1.8355999999999999</v>
      </c>
      <c r="AF17" s="4">
        <v>1.5934999999999999</v>
      </c>
      <c r="AG17" s="4">
        <v>1.9036</v>
      </c>
      <c r="AH17" s="4">
        <v>2.4169999999999998</v>
      </c>
      <c r="AI17" s="4">
        <v>2.7616000000000001</v>
      </c>
      <c r="AJ17" s="4">
        <v>1.8629</v>
      </c>
      <c r="AK17" s="4">
        <v>1.5207999999999999</v>
      </c>
      <c r="AL17" s="4">
        <v>1.7224999999999999</v>
      </c>
      <c r="AM17" s="4">
        <v>1.5629</v>
      </c>
      <c r="AN17" s="5">
        <v>1.6769943046573501</v>
      </c>
      <c r="AO17" s="4">
        <v>1.65127445298627</v>
      </c>
    </row>
    <row r="18" spans="1:41" x14ac:dyDescent="0.3">
      <c r="A18" s="13" t="s">
        <v>314</v>
      </c>
      <c r="B18" s="13" t="s">
        <v>339</v>
      </c>
      <c r="C18" s="33" t="s">
        <v>141</v>
      </c>
      <c r="D18" s="33" t="s">
        <v>141</v>
      </c>
      <c r="E18" s="33">
        <v>0.92159999999999997</v>
      </c>
      <c r="F18" s="33">
        <v>0.77959999999999996</v>
      </c>
      <c r="G18" s="33">
        <v>0.90610000000000002</v>
      </c>
      <c r="H18" s="33">
        <v>1.1137999999999999</v>
      </c>
      <c r="I18" s="33">
        <v>1.2834000000000001</v>
      </c>
      <c r="J18" s="33">
        <v>1.4692000000000001</v>
      </c>
      <c r="K18" s="33">
        <v>1.5659000000000001</v>
      </c>
      <c r="L18" s="33">
        <v>1.4287000000000001</v>
      </c>
      <c r="M18" s="33">
        <v>1.5934999999999999</v>
      </c>
      <c r="N18" s="33">
        <v>1.9092</v>
      </c>
      <c r="O18" s="33">
        <v>2.6751</v>
      </c>
      <c r="P18" s="33">
        <v>3.7403</v>
      </c>
      <c r="Q18" s="33">
        <v>3.2387000000000001</v>
      </c>
      <c r="R18" s="33">
        <v>2.4241999999999999</v>
      </c>
      <c r="S18" s="33">
        <v>1.9231</v>
      </c>
      <c r="T18" s="33">
        <v>1.9847999999999999</v>
      </c>
      <c r="U18" s="33">
        <v>1.5339</v>
      </c>
      <c r="V18" s="33">
        <v>1.6261000000000001</v>
      </c>
      <c r="W18" s="33">
        <v>1.6431</v>
      </c>
      <c r="X18" s="33">
        <v>1.7128000000000001</v>
      </c>
      <c r="Y18" s="33">
        <v>2.1278000000000001</v>
      </c>
      <c r="Z18" s="33">
        <v>1.8167</v>
      </c>
      <c r="AA18" s="33">
        <v>1.4601999999999999</v>
      </c>
      <c r="AB18" s="33">
        <v>1.5790999999999999</v>
      </c>
      <c r="AC18" s="33">
        <v>1.5388999999999999</v>
      </c>
      <c r="AD18" s="33">
        <v>1.4865999999999999</v>
      </c>
      <c r="AE18" s="33">
        <v>1.7464999999999999</v>
      </c>
      <c r="AF18" s="33">
        <v>1.6939</v>
      </c>
      <c r="AG18" s="33">
        <v>1.7242999999999999</v>
      </c>
      <c r="AH18" s="33">
        <v>2.1941000000000002</v>
      </c>
      <c r="AI18" s="33">
        <v>2.2305000000000001</v>
      </c>
      <c r="AJ18" s="33">
        <v>2.3340000000000001</v>
      </c>
      <c r="AK18" s="33">
        <v>1.7422</v>
      </c>
      <c r="AL18" s="33">
        <v>1.7717000000000001</v>
      </c>
      <c r="AM18" s="33">
        <v>1.6677</v>
      </c>
      <c r="AN18" s="35"/>
      <c r="AO18" s="33"/>
    </row>
    <row r="19" spans="1:41" x14ac:dyDescent="0.3">
      <c r="A19" s="13" t="s">
        <v>312</v>
      </c>
      <c r="B19" s="13" t="s">
        <v>338</v>
      </c>
      <c r="C19" s="33" t="s">
        <v>141</v>
      </c>
      <c r="D19" s="33" t="s">
        <v>141</v>
      </c>
      <c r="E19" s="33">
        <v>0.92159999999999997</v>
      </c>
      <c r="F19" s="33">
        <v>0.94579999999999997</v>
      </c>
      <c r="G19" s="33">
        <v>1.542</v>
      </c>
      <c r="H19" s="33">
        <v>1.3418000000000001</v>
      </c>
      <c r="I19" s="33">
        <v>1.7414000000000001</v>
      </c>
      <c r="J19" s="33">
        <v>1.7192000000000001</v>
      </c>
      <c r="K19" s="33">
        <v>1.7452000000000001</v>
      </c>
      <c r="L19" s="33">
        <v>1.5831999999999999</v>
      </c>
      <c r="M19" s="33">
        <v>1.8403</v>
      </c>
      <c r="N19" s="33">
        <v>2.3166000000000002</v>
      </c>
      <c r="O19" s="33">
        <v>3.5815000000000001</v>
      </c>
      <c r="P19" s="33">
        <v>4.2944000000000004</v>
      </c>
      <c r="Q19" s="33">
        <v>4.0639000000000003</v>
      </c>
      <c r="R19" s="33">
        <v>3.2265000000000001</v>
      </c>
      <c r="S19" s="33">
        <v>2.3292999999999999</v>
      </c>
      <c r="T19" s="33">
        <v>2.2553999999999998</v>
      </c>
      <c r="U19" s="33">
        <v>1.7668999999999999</v>
      </c>
      <c r="V19" s="33">
        <v>1.7664</v>
      </c>
      <c r="W19" s="33">
        <v>1.8180000000000001</v>
      </c>
      <c r="X19" s="33">
        <v>2.0602</v>
      </c>
      <c r="Y19" s="33">
        <v>2.3639999999999999</v>
      </c>
      <c r="Z19" s="33">
        <v>2.0169999999999999</v>
      </c>
      <c r="AA19" s="33">
        <v>1.9051</v>
      </c>
      <c r="AB19" s="33">
        <v>1.74</v>
      </c>
      <c r="AC19" s="33">
        <v>1.665</v>
      </c>
      <c r="AD19" s="33">
        <v>1.5782</v>
      </c>
      <c r="AE19" s="33">
        <v>2.1574</v>
      </c>
      <c r="AF19" s="33">
        <v>1.875</v>
      </c>
      <c r="AG19" s="33">
        <v>1.9125000000000001</v>
      </c>
      <c r="AH19" s="33">
        <v>2.6208</v>
      </c>
      <c r="AI19" s="33">
        <v>2.7730999999999999</v>
      </c>
      <c r="AJ19" s="33">
        <v>2.8410000000000002</v>
      </c>
      <c r="AK19" s="33">
        <v>2.0011999999999999</v>
      </c>
      <c r="AL19" s="33">
        <v>2.1364000000000001</v>
      </c>
      <c r="AM19" s="33">
        <v>1.8792</v>
      </c>
      <c r="AN19" s="35"/>
      <c r="AO19" s="33"/>
    </row>
    <row r="20" spans="1:41" x14ac:dyDescent="0.3">
      <c r="A20" s="13" t="s">
        <v>310</v>
      </c>
      <c r="B20" s="13" t="s">
        <v>337</v>
      </c>
      <c r="C20" s="33" t="s">
        <v>141</v>
      </c>
      <c r="D20" s="33" t="s">
        <v>141</v>
      </c>
      <c r="E20" s="33">
        <v>0.90780000000000005</v>
      </c>
      <c r="F20" s="33">
        <v>0.62939999999999996</v>
      </c>
      <c r="G20" s="33">
        <v>0.65500000000000003</v>
      </c>
      <c r="H20" s="33">
        <v>0.91900000000000004</v>
      </c>
      <c r="I20" s="33">
        <v>0.87439999999999996</v>
      </c>
      <c r="J20" s="33">
        <v>1.2343</v>
      </c>
      <c r="K20" s="33">
        <v>1.304</v>
      </c>
      <c r="L20" s="33">
        <v>1.2537</v>
      </c>
      <c r="M20" s="33">
        <v>1.3286</v>
      </c>
      <c r="N20" s="33">
        <v>1.4489000000000001</v>
      </c>
      <c r="O20" s="33">
        <v>1.9863999999999999</v>
      </c>
      <c r="P20" s="33">
        <v>3.1589</v>
      </c>
      <c r="Q20" s="33">
        <v>2.5807000000000002</v>
      </c>
      <c r="R20" s="33">
        <v>1.7130000000000001</v>
      </c>
      <c r="S20" s="33">
        <v>1.5610999999999999</v>
      </c>
      <c r="T20" s="33">
        <v>1.4726999999999999</v>
      </c>
      <c r="U20" s="33">
        <v>1.3136000000000001</v>
      </c>
      <c r="V20" s="33">
        <v>1.4315</v>
      </c>
      <c r="W20" s="33">
        <v>1.4503999999999999</v>
      </c>
      <c r="X20" s="33">
        <v>1.5328999999999999</v>
      </c>
      <c r="Y20" s="33">
        <v>1.9574</v>
      </c>
      <c r="Z20" s="33">
        <v>1.5780000000000001</v>
      </c>
      <c r="AA20" s="33">
        <v>1.1487000000000001</v>
      </c>
      <c r="AB20" s="33">
        <v>1.3832</v>
      </c>
      <c r="AC20" s="33">
        <v>1.4466000000000001</v>
      </c>
      <c r="AD20" s="33">
        <v>1.355</v>
      </c>
      <c r="AE20" s="33">
        <v>1.4241999999999999</v>
      </c>
      <c r="AF20" s="33">
        <v>1.4936</v>
      </c>
      <c r="AG20" s="33">
        <v>1.5628</v>
      </c>
      <c r="AH20" s="33">
        <v>1.7461</v>
      </c>
      <c r="AI20" s="33">
        <v>1.9648000000000001</v>
      </c>
      <c r="AJ20" s="33">
        <v>1.7050000000000001</v>
      </c>
      <c r="AK20" s="33">
        <v>1.4577</v>
      </c>
      <c r="AL20" s="33">
        <v>1.5078</v>
      </c>
      <c r="AM20" s="33">
        <v>1.5226999999999999</v>
      </c>
      <c r="AN20" s="35"/>
      <c r="AO20" s="33"/>
    </row>
    <row r="21" spans="1:41" x14ac:dyDescent="0.3">
      <c r="A21" s="12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7"/>
      <c r="AO21" s="36"/>
    </row>
    <row r="22" spans="1:41" x14ac:dyDescent="0.3">
      <c r="A22" s="12" t="s">
        <v>336</v>
      </c>
      <c r="B22" s="12" t="s">
        <v>177</v>
      </c>
      <c r="C22" s="4" t="s">
        <v>141</v>
      </c>
      <c r="D22" s="4" t="s">
        <v>141</v>
      </c>
      <c r="E22" s="4">
        <v>9.2332999999999998</v>
      </c>
      <c r="F22" s="4">
        <v>7.2786</v>
      </c>
      <c r="G22" s="4">
        <v>21.040500000000002</v>
      </c>
      <c r="H22" s="4">
        <v>15.4269</v>
      </c>
      <c r="I22" s="4">
        <v>12.0265</v>
      </c>
      <c r="J22" s="4">
        <v>12.808199999999999</v>
      </c>
      <c r="K22" s="4">
        <v>13.851800000000001</v>
      </c>
      <c r="L22" s="4">
        <v>9.5939999999999994</v>
      </c>
      <c r="M22" s="4">
        <v>9.8233999999999995</v>
      </c>
      <c r="N22" s="4">
        <v>13.753500000000001</v>
      </c>
      <c r="O22" s="4">
        <v>21.767499999999998</v>
      </c>
      <c r="P22" s="4">
        <v>17.350300000000001</v>
      </c>
      <c r="Q22" s="4">
        <v>20.819700000000001</v>
      </c>
      <c r="R22" s="4">
        <v>9.6446000000000005</v>
      </c>
      <c r="S22" s="4">
        <v>10.1104</v>
      </c>
      <c r="T22" s="4">
        <v>9.0708000000000002</v>
      </c>
      <c r="U22" s="4">
        <v>11.2378</v>
      </c>
      <c r="V22" s="4">
        <v>14.067600000000001</v>
      </c>
      <c r="W22" s="4">
        <v>12.745100000000001</v>
      </c>
      <c r="X22" s="4">
        <v>12.2067</v>
      </c>
      <c r="Y22" s="4">
        <v>21.470500000000001</v>
      </c>
      <c r="Z22" s="4">
        <v>17.457000000000001</v>
      </c>
      <c r="AA22" s="4">
        <v>9.3674999999999997</v>
      </c>
      <c r="AB22" s="4">
        <v>11.547800000000001</v>
      </c>
      <c r="AC22" s="4">
        <v>9.4345999999999997</v>
      </c>
      <c r="AD22" s="4">
        <v>9.3741000000000003</v>
      </c>
      <c r="AE22" s="4">
        <v>14.5044</v>
      </c>
      <c r="AF22" s="4">
        <v>14.6557</v>
      </c>
      <c r="AG22" s="4">
        <v>12.7568</v>
      </c>
      <c r="AH22" s="4">
        <v>12.905099999999999</v>
      </c>
      <c r="AI22" s="4">
        <v>12.514900000000001</v>
      </c>
      <c r="AJ22" s="4">
        <v>9.4428999999999998</v>
      </c>
      <c r="AK22" s="4">
        <v>8.8190000000000008</v>
      </c>
      <c r="AL22" s="4">
        <v>10.723599999999999</v>
      </c>
      <c r="AM22" s="4">
        <v>12.799200000000001</v>
      </c>
      <c r="AN22" s="5">
        <v>11.6953154229072</v>
      </c>
      <c r="AO22" s="4">
        <v>12.0308416100366</v>
      </c>
    </row>
    <row r="23" spans="1:41" x14ac:dyDescent="0.3">
      <c r="A23" s="13" t="s">
        <v>314</v>
      </c>
      <c r="B23" s="13" t="s">
        <v>335</v>
      </c>
      <c r="C23" s="33" t="s">
        <v>141</v>
      </c>
      <c r="D23" s="33" t="s">
        <v>141</v>
      </c>
      <c r="E23" s="33">
        <v>8.8369</v>
      </c>
      <c r="F23" s="33">
        <v>7.4775999999999998</v>
      </c>
      <c r="G23" s="33">
        <v>9.4356000000000009</v>
      </c>
      <c r="H23" s="33">
        <v>17.565100000000001</v>
      </c>
      <c r="I23" s="33">
        <v>17.7257</v>
      </c>
      <c r="J23" s="33">
        <v>11.324</v>
      </c>
      <c r="K23" s="33">
        <v>13.186</v>
      </c>
      <c r="L23" s="33">
        <v>14.406000000000001</v>
      </c>
      <c r="M23" s="33">
        <v>11.007899999999999</v>
      </c>
      <c r="N23" s="33">
        <v>11.727499999999999</v>
      </c>
      <c r="O23" s="33">
        <v>16.927199999999999</v>
      </c>
      <c r="P23" s="33">
        <v>22.189</v>
      </c>
      <c r="Q23" s="33">
        <v>15.373699999999999</v>
      </c>
      <c r="R23" s="33">
        <v>16.700199999999999</v>
      </c>
      <c r="S23" s="33">
        <v>10.670999999999999</v>
      </c>
      <c r="T23" s="33">
        <v>10.3612</v>
      </c>
      <c r="U23" s="33">
        <v>9.2593999999999994</v>
      </c>
      <c r="V23" s="33">
        <v>12.4504</v>
      </c>
      <c r="W23" s="33">
        <v>15.686999999999999</v>
      </c>
      <c r="X23" s="33">
        <v>13.045500000000001</v>
      </c>
      <c r="Y23" s="33">
        <v>12.782999999999999</v>
      </c>
      <c r="Z23" s="33">
        <v>19.9026</v>
      </c>
      <c r="AA23" s="33">
        <v>15.2242</v>
      </c>
      <c r="AB23" s="33">
        <v>10.278600000000001</v>
      </c>
      <c r="AC23" s="33">
        <v>11.169600000000001</v>
      </c>
      <c r="AD23" s="33">
        <v>9.2995000000000001</v>
      </c>
      <c r="AE23" s="33">
        <v>11.1995</v>
      </c>
      <c r="AF23" s="33">
        <v>13.393000000000001</v>
      </c>
      <c r="AG23" s="33">
        <v>15.839399999999999</v>
      </c>
      <c r="AH23" s="33">
        <v>14.690899999999999</v>
      </c>
      <c r="AI23" s="33">
        <v>11.900600000000001</v>
      </c>
      <c r="AJ23" s="33">
        <v>10.581099999999999</v>
      </c>
      <c r="AK23" s="33">
        <v>8.8353999999999999</v>
      </c>
      <c r="AL23" s="33">
        <v>10.2767</v>
      </c>
      <c r="AM23" s="33">
        <v>10.3947</v>
      </c>
      <c r="AN23" s="35"/>
      <c r="AO23" s="33"/>
    </row>
    <row r="24" spans="1:41" x14ac:dyDescent="0.3">
      <c r="A24" s="13" t="s">
        <v>312</v>
      </c>
      <c r="B24" s="13" t="s">
        <v>334</v>
      </c>
      <c r="C24" s="33" t="s">
        <v>141</v>
      </c>
      <c r="D24" s="33" t="s">
        <v>141</v>
      </c>
      <c r="E24" s="33">
        <v>8.8369</v>
      </c>
      <c r="F24" s="33">
        <v>9.0192999999999994</v>
      </c>
      <c r="G24" s="33">
        <v>20.1372</v>
      </c>
      <c r="H24" s="33">
        <v>21.0838</v>
      </c>
      <c r="I24" s="33">
        <v>23.8584</v>
      </c>
      <c r="J24" s="33">
        <v>13.0197</v>
      </c>
      <c r="K24" s="33">
        <v>14.604799999999999</v>
      </c>
      <c r="L24" s="33">
        <v>15.8901</v>
      </c>
      <c r="M24" s="33">
        <v>12.718500000000001</v>
      </c>
      <c r="N24" s="33">
        <v>14.177899999999999</v>
      </c>
      <c r="O24" s="33">
        <v>20.832999999999998</v>
      </c>
      <c r="P24" s="33">
        <v>25.445599999999999</v>
      </c>
      <c r="Q24" s="33">
        <v>20.819700000000001</v>
      </c>
      <c r="R24" s="33">
        <v>22.061800000000002</v>
      </c>
      <c r="S24" s="33">
        <v>12.677</v>
      </c>
      <c r="T24" s="33">
        <v>11.6976</v>
      </c>
      <c r="U24" s="33">
        <v>11.2378</v>
      </c>
      <c r="V24" s="33">
        <v>14.067600000000001</v>
      </c>
      <c r="W24" s="33">
        <v>17.289000000000001</v>
      </c>
      <c r="X24" s="33">
        <v>15.661799999999999</v>
      </c>
      <c r="Y24" s="33">
        <v>21.470500000000001</v>
      </c>
      <c r="Z24" s="33">
        <v>21.945900000000002</v>
      </c>
      <c r="AA24" s="33">
        <v>19.550799999999999</v>
      </c>
      <c r="AB24" s="33">
        <v>11.547800000000001</v>
      </c>
      <c r="AC24" s="33">
        <v>12.0528</v>
      </c>
      <c r="AD24" s="33">
        <v>9.8314000000000004</v>
      </c>
      <c r="AE24" s="33">
        <v>14.5044</v>
      </c>
      <c r="AF24" s="33">
        <v>14.757099999999999</v>
      </c>
      <c r="AG24" s="33">
        <v>17.1739</v>
      </c>
      <c r="AH24" s="33">
        <v>17.4756</v>
      </c>
      <c r="AI24" s="33">
        <v>13.230399999999999</v>
      </c>
      <c r="AJ24" s="33">
        <v>12.8323</v>
      </c>
      <c r="AK24" s="33">
        <v>9.9365000000000006</v>
      </c>
      <c r="AL24" s="33">
        <v>11.5922</v>
      </c>
      <c r="AM24" s="33">
        <v>12.799200000000001</v>
      </c>
      <c r="AN24" s="35"/>
      <c r="AO24" s="33"/>
    </row>
    <row r="25" spans="1:41" x14ac:dyDescent="0.3">
      <c r="A25" s="13" t="s">
        <v>310</v>
      </c>
      <c r="B25" s="13" t="s">
        <v>333</v>
      </c>
      <c r="C25" s="33" t="s">
        <v>141</v>
      </c>
      <c r="D25" s="33" t="s">
        <v>141</v>
      </c>
      <c r="E25" s="33">
        <v>8.8369</v>
      </c>
      <c r="F25" s="33">
        <v>6.3997000000000002</v>
      </c>
      <c r="G25" s="33">
        <v>6.867</v>
      </c>
      <c r="H25" s="33">
        <v>14.7156</v>
      </c>
      <c r="I25" s="33">
        <v>11.510199999999999</v>
      </c>
      <c r="J25" s="33">
        <v>9.6609999999999996</v>
      </c>
      <c r="K25" s="33">
        <v>11.489599999999999</v>
      </c>
      <c r="L25" s="33">
        <v>9.1821000000000002</v>
      </c>
      <c r="M25" s="33">
        <v>9.2441999999999993</v>
      </c>
      <c r="N25" s="33">
        <v>9.0496999999999996</v>
      </c>
      <c r="O25" s="33">
        <v>12.794700000000001</v>
      </c>
      <c r="P25" s="33">
        <v>17.350300000000001</v>
      </c>
      <c r="Q25" s="33">
        <v>12.470499999999999</v>
      </c>
      <c r="R25" s="33">
        <v>9.6446000000000005</v>
      </c>
      <c r="S25" s="33">
        <v>9.0061999999999998</v>
      </c>
      <c r="T25" s="33">
        <v>8.2126000000000001</v>
      </c>
      <c r="U25" s="33">
        <v>7.9782999999999999</v>
      </c>
      <c r="V25" s="33">
        <v>11.091799999999999</v>
      </c>
      <c r="W25" s="33">
        <v>12.745100000000001</v>
      </c>
      <c r="X25" s="33">
        <v>11.7536</v>
      </c>
      <c r="Y25" s="33">
        <v>11.9245</v>
      </c>
      <c r="Z25" s="33">
        <v>17.457000000000001</v>
      </c>
      <c r="AA25" s="33">
        <v>9.3674999999999997</v>
      </c>
      <c r="AB25" s="33">
        <v>9.0656999999999996</v>
      </c>
      <c r="AC25" s="33">
        <v>9.4345999999999997</v>
      </c>
      <c r="AD25" s="33">
        <v>8.4983000000000004</v>
      </c>
      <c r="AE25" s="33">
        <v>9.1902000000000008</v>
      </c>
      <c r="AF25" s="33">
        <v>11.894399999999999</v>
      </c>
      <c r="AG25" s="33">
        <v>12.7568</v>
      </c>
      <c r="AH25" s="33">
        <v>11.939299999999999</v>
      </c>
      <c r="AI25" s="33">
        <v>10.5611</v>
      </c>
      <c r="AJ25" s="33">
        <v>7.8593999999999999</v>
      </c>
      <c r="AK25" s="33">
        <v>7.4408000000000003</v>
      </c>
      <c r="AL25" s="33">
        <v>8.8727999999999998</v>
      </c>
      <c r="AM25" s="33">
        <v>9.5055999999999994</v>
      </c>
      <c r="AN25" s="35"/>
      <c r="AO25" s="33"/>
    </row>
    <row r="26" spans="1:41" x14ac:dyDescent="0.3">
      <c r="A26" s="12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7"/>
      <c r="AO26" s="36"/>
    </row>
    <row r="27" spans="1:41" x14ac:dyDescent="0.3">
      <c r="A27" s="12" t="s">
        <v>332</v>
      </c>
      <c r="B27" s="12" t="s">
        <v>331</v>
      </c>
      <c r="C27" s="4" t="s">
        <v>141</v>
      </c>
      <c r="D27" s="4" t="s">
        <v>141</v>
      </c>
      <c r="E27" s="4">
        <v>26.269500000000001</v>
      </c>
      <c r="F27" s="4">
        <v>15.263500000000001</v>
      </c>
      <c r="G27" s="4">
        <v>100.319</v>
      </c>
      <c r="H27" s="4">
        <v>113.7731</v>
      </c>
      <c r="I27" s="4">
        <v>21.805299999999999</v>
      </c>
      <c r="J27" s="4">
        <v>23.376999999999999</v>
      </c>
      <c r="K27" s="4">
        <v>31.586500000000001</v>
      </c>
      <c r="L27" s="4">
        <v>16.978100000000001</v>
      </c>
      <c r="M27" s="4">
        <v>14.6609</v>
      </c>
      <c r="N27" s="4">
        <v>20.932200000000002</v>
      </c>
      <c r="O27" s="4">
        <v>28.1311</v>
      </c>
      <c r="P27" s="4">
        <v>21.189299999999999</v>
      </c>
      <c r="Q27" s="4">
        <v>30.557500000000001</v>
      </c>
      <c r="R27" s="4">
        <v>11.6435</v>
      </c>
      <c r="S27" s="4">
        <v>12.3423</v>
      </c>
      <c r="T27" s="4">
        <v>12.3329</v>
      </c>
      <c r="U27" s="4">
        <v>16.6281</v>
      </c>
      <c r="V27" s="4">
        <v>22.952400000000001</v>
      </c>
      <c r="W27" s="4">
        <v>19.175799999999999</v>
      </c>
      <c r="X27" s="4">
        <v>16.319900000000001</v>
      </c>
      <c r="Y27" s="4">
        <v>42.562199999999997</v>
      </c>
      <c r="Z27" s="4">
        <v>28.572800000000001</v>
      </c>
      <c r="AA27" s="4">
        <v>13.304</v>
      </c>
      <c r="AB27" s="4">
        <v>16.450099999999999</v>
      </c>
      <c r="AC27" s="4">
        <v>12.3843</v>
      </c>
      <c r="AD27" s="4">
        <v>13.1732</v>
      </c>
      <c r="AE27" s="4">
        <v>21.639800000000001</v>
      </c>
      <c r="AF27" s="4">
        <v>23.868600000000001</v>
      </c>
      <c r="AG27" s="4">
        <v>18.625599999999999</v>
      </c>
      <c r="AH27" s="4">
        <v>16.7317</v>
      </c>
      <c r="AI27" s="4">
        <v>16.967600000000001</v>
      </c>
      <c r="AJ27" s="4">
        <v>13.7227</v>
      </c>
      <c r="AK27" s="4">
        <v>12.1587</v>
      </c>
      <c r="AL27" s="4">
        <v>13.6464</v>
      </c>
      <c r="AM27" s="4">
        <v>17.430499999999999</v>
      </c>
      <c r="AN27" s="5">
        <v>15.158079656167899</v>
      </c>
      <c r="AO27" s="4"/>
    </row>
    <row r="28" spans="1:41" x14ac:dyDescent="0.3">
      <c r="A28" s="13" t="s">
        <v>314</v>
      </c>
      <c r="B28" s="13" t="s">
        <v>330</v>
      </c>
      <c r="C28" s="33" t="s">
        <v>141</v>
      </c>
      <c r="D28" s="33" t="s">
        <v>141</v>
      </c>
      <c r="E28" s="33">
        <v>25.1417</v>
      </c>
      <c r="F28" s="33">
        <v>21.253699999999998</v>
      </c>
      <c r="G28" s="33">
        <v>20.000399999999999</v>
      </c>
      <c r="H28" s="33">
        <v>83.901300000000006</v>
      </c>
      <c r="I28" s="33">
        <v>130.47300000000001</v>
      </c>
      <c r="J28" s="33">
        <v>20.532299999999999</v>
      </c>
      <c r="K28" s="33">
        <v>24.090599999999998</v>
      </c>
      <c r="L28" s="33">
        <v>32.831699999999998</v>
      </c>
      <c r="M28" s="33">
        <v>19.469799999999999</v>
      </c>
      <c r="N28" s="33">
        <v>17.504200000000001</v>
      </c>
      <c r="O28" s="33">
        <v>25.7439</v>
      </c>
      <c r="P28" s="33">
        <v>28.6709</v>
      </c>
      <c r="Q28" s="33">
        <v>18.7957</v>
      </c>
      <c r="R28" s="33">
        <v>24.501200000000001</v>
      </c>
      <c r="S28" s="33">
        <v>12.8832</v>
      </c>
      <c r="T28" s="33">
        <v>12.653499999999999</v>
      </c>
      <c r="U28" s="33">
        <v>12.5946</v>
      </c>
      <c r="V28" s="33">
        <v>18.430900000000001</v>
      </c>
      <c r="W28" s="33">
        <v>25.588100000000001</v>
      </c>
      <c r="X28" s="33">
        <v>19.619599999999998</v>
      </c>
      <c r="Y28" s="33">
        <v>17.145900000000001</v>
      </c>
      <c r="Z28" s="33">
        <v>39.430399999999999</v>
      </c>
      <c r="AA28" s="33">
        <v>24.9101</v>
      </c>
      <c r="AB28" s="33">
        <v>14.598100000000001</v>
      </c>
      <c r="AC28" s="33">
        <v>15.9072</v>
      </c>
      <c r="AD28" s="33">
        <v>12.2104</v>
      </c>
      <c r="AE28" s="33">
        <v>15.743399999999999</v>
      </c>
      <c r="AF28" s="33">
        <v>19.9895</v>
      </c>
      <c r="AG28" s="33">
        <v>25.787800000000001</v>
      </c>
      <c r="AH28" s="33">
        <v>21.440999999999999</v>
      </c>
      <c r="AI28" s="33">
        <v>15.432399999999999</v>
      </c>
      <c r="AJ28" s="33">
        <v>14.349399999999999</v>
      </c>
      <c r="AK28" s="33">
        <v>12.837300000000001</v>
      </c>
      <c r="AL28" s="33">
        <v>14.164099999999999</v>
      </c>
      <c r="AM28" s="33">
        <v>13.2325</v>
      </c>
      <c r="AN28" s="35"/>
      <c r="AO28" s="33"/>
    </row>
    <row r="29" spans="1:41" x14ac:dyDescent="0.3">
      <c r="A29" s="13" t="s">
        <v>312</v>
      </c>
      <c r="B29" s="13" t="s">
        <v>329</v>
      </c>
      <c r="C29" s="33" t="s">
        <v>141</v>
      </c>
      <c r="D29" s="33" t="s">
        <v>141</v>
      </c>
      <c r="E29" s="33">
        <v>25.1417</v>
      </c>
      <c r="F29" s="33">
        <v>25.660599999999999</v>
      </c>
      <c r="G29" s="33">
        <v>96.012100000000004</v>
      </c>
      <c r="H29" s="33">
        <v>108.88849999999999</v>
      </c>
      <c r="I29" s="33">
        <v>175.95570000000001</v>
      </c>
      <c r="J29" s="33">
        <v>23.606100000000001</v>
      </c>
      <c r="K29" s="33">
        <v>30.230499999999999</v>
      </c>
      <c r="L29" s="33">
        <v>36.234400000000001</v>
      </c>
      <c r="M29" s="33">
        <v>22.507300000000001</v>
      </c>
      <c r="N29" s="33">
        <v>21.159800000000001</v>
      </c>
      <c r="O29" s="33">
        <v>31.096900000000002</v>
      </c>
      <c r="P29" s="33">
        <v>32.884500000000003</v>
      </c>
      <c r="Q29" s="33">
        <v>30.557500000000001</v>
      </c>
      <c r="R29" s="33">
        <v>32.380499999999998</v>
      </c>
      <c r="S29" s="33">
        <v>15.304399999999999</v>
      </c>
      <c r="T29" s="33">
        <v>14.2798</v>
      </c>
      <c r="U29" s="33">
        <v>16.6281</v>
      </c>
      <c r="V29" s="33">
        <v>22.952400000000001</v>
      </c>
      <c r="W29" s="33">
        <v>28.208400000000001</v>
      </c>
      <c r="X29" s="33">
        <v>23.5641</v>
      </c>
      <c r="Y29" s="33">
        <v>42.562199999999997</v>
      </c>
      <c r="Z29" s="33">
        <v>43.5045</v>
      </c>
      <c r="AA29" s="33">
        <v>31.9999</v>
      </c>
      <c r="AB29" s="33">
        <v>16.450099999999999</v>
      </c>
      <c r="AC29" s="33">
        <v>17.169499999999999</v>
      </c>
      <c r="AD29" s="33">
        <v>13.1732</v>
      </c>
      <c r="AE29" s="33">
        <v>21.639800000000001</v>
      </c>
      <c r="AF29" s="33">
        <v>23.868600000000001</v>
      </c>
      <c r="AG29" s="33">
        <v>27.969899999999999</v>
      </c>
      <c r="AH29" s="33">
        <v>25.5153</v>
      </c>
      <c r="AI29" s="33">
        <v>17.153500000000001</v>
      </c>
      <c r="AJ29" s="33">
        <v>17.3978</v>
      </c>
      <c r="AK29" s="33">
        <v>14.44</v>
      </c>
      <c r="AL29" s="33">
        <v>15.982100000000001</v>
      </c>
      <c r="AM29" s="33">
        <v>17.430499999999999</v>
      </c>
      <c r="AN29" s="35"/>
      <c r="AO29" s="33"/>
    </row>
    <row r="30" spans="1:41" x14ac:dyDescent="0.3">
      <c r="A30" s="13" t="s">
        <v>310</v>
      </c>
      <c r="B30" s="13" t="s">
        <v>328</v>
      </c>
      <c r="C30" s="33" t="s">
        <v>141</v>
      </c>
      <c r="D30" s="33" t="s">
        <v>141</v>
      </c>
      <c r="E30" s="33">
        <v>25.1417</v>
      </c>
      <c r="F30" s="33">
        <v>14.6082</v>
      </c>
      <c r="G30" s="33">
        <v>14.400499999999999</v>
      </c>
      <c r="H30" s="33">
        <v>70.162700000000001</v>
      </c>
      <c r="I30" s="33">
        <v>20.869199999999999</v>
      </c>
      <c r="J30" s="33">
        <v>17.516400000000001</v>
      </c>
      <c r="K30" s="33">
        <v>20.970400000000001</v>
      </c>
      <c r="L30" s="33">
        <v>16.249199999999998</v>
      </c>
      <c r="M30" s="33">
        <v>14.031499999999999</v>
      </c>
      <c r="N30" s="33">
        <v>13.5062</v>
      </c>
      <c r="O30" s="33">
        <v>19.472899999999999</v>
      </c>
      <c r="P30" s="33">
        <v>21.189299999999999</v>
      </c>
      <c r="Q30" s="33">
        <v>15.229799999999999</v>
      </c>
      <c r="R30" s="33">
        <v>11.6435</v>
      </c>
      <c r="S30" s="33">
        <v>10.8727</v>
      </c>
      <c r="T30" s="33">
        <v>10.025600000000001</v>
      </c>
      <c r="U30" s="33">
        <v>10.8475</v>
      </c>
      <c r="V30" s="33">
        <v>16.412099999999999</v>
      </c>
      <c r="W30" s="33">
        <v>19.175799999999999</v>
      </c>
      <c r="X30" s="33">
        <v>16.319900000000001</v>
      </c>
      <c r="Y30" s="33">
        <v>15.9427</v>
      </c>
      <c r="Z30" s="33">
        <v>28.572800000000001</v>
      </c>
      <c r="AA30" s="33">
        <v>13.304</v>
      </c>
      <c r="AB30" s="33">
        <v>12.8752</v>
      </c>
      <c r="AC30" s="33">
        <v>12.3843</v>
      </c>
      <c r="AD30" s="33">
        <v>11.155200000000001</v>
      </c>
      <c r="AE30" s="33">
        <v>12.9147</v>
      </c>
      <c r="AF30" s="33">
        <v>17.745799999999999</v>
      </c>
      <c r="AG30" s="33">
        <v>18.625599999999999</v>
      </c>
      <c r="AH30" s="33">
        <v>16.7317</v>
      </c>
      <c r="AI30" s="33">
        <v>13.6927</v>
      </c>
      <c r="AJ30" s="33">
        <v>10.6557</v>
      </c>
      <c r="AK30" s="33">
        <v>10.8132</v>
      </c>
      <c r="AL30" s="33">
        <v>12.232900000000001</v>
      </c>
      <c r="AM30" s="33">
        <v>12.096500000000001</v>
      </c>
      <c r="AN30" s="35"/>
      <c r="AO30" s="33"/>
    </row>
    <row r="31" spans="1:41" x14ac:dyDescent="0.3">
      <c r="A31" s="12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7"/>
      <c r="AO31" s="36"/>
    </row>
    <row r="32" spans="1:41" x14ac:dyDescent="0.3">
      <c r="A32" s="12" t="s">
        <v>184</v>
      </c>
      <c r="B32" s="12" t="s">
        <v>185</v>
      </c>
      <c r="C32" s="4" t="s">
        <v>141</v>
      </c>
      <c r="D32" s="4" t="s">
        <v>141</v>
      </c>
      <c r="E32" s="4">
        <v>0.98050000000000004</v>
      </c>
      <c r="F32" s="4">
        <v>0.8165</v>
      </c>
      <c r="G32" s="4">
        <v>1.4790000000000001</v>
      </c>
      <c r="H32" s="4">
        <v>1.2666999999999999</v>
      </c>
      <c r="I32" s="4">
        <v>1.7038</v>
      </c>
      <c r="J32" s="4">
        <v>1.6612</v>
      </c>
      <c r="K32" s="4">
        <v>1.5322</v>
      </c>
      <c r="L32" s="4">
        <v>1.5058</v>
      </c>
      <c r="M32" s="4">
        <v>1.8288</v>
      </c>
      <c r="N32" s="4">
        <v>2.3605</v>
      </c>
      <c r="O32" s="4">
        <v>3.9693000000000001</v>
      </c>
      <c r="P32" s="4">
        <v>3.9948999999999999</v>
      </c>
      <c r="Q32" s="4">
        <v>3.4538000000000002</v>
      </c>
      <c r="R32" s="4">
        <v>2.1951999999999998</v>
      </c>
      <c r="S32" s="4">
        <v>2.6116999999999999</v>
      </c>
      <c r="T32" s="4">
        <v>2.0951</v>
      </c>
      <c r="U32" s="4">
        <v>1.9890000000000001</v>
      </c>
      <c r="V32" s="4">
        <v>1.9358</v>
      </c>
      <c r="W32" s="4">
        <v>2.0588000000000002</v>
      </c>
      <c r="X32" s="4">
        <v>2.3611</v>
      </c>
      <c r="Y32" s="4">
        <v>2.2757999999999998</v>
      </c>
      <c r="Z32" s="4">
        <v>1.9126000000000001</v>
      </c>
      <c r="AA32" s="4">
        <v>1.7425999999999999</v>
      </c>
      <c r="AB32" s="4">
        <v>1.9009</v>
      </c>
      <c r="AC32" s="4">
        <v>1.8456999999999999</v>
      </c>
      <c r="AD32" s="4">
        <v>1.7824</v>
      </c>
      <c r="AE32" s="4">
        <v>2.3347000000000002</v>
      </c>
      <c r="AF32" s="4">
        <v>2.0446</v>
      </c>
      <c r="AG32" s="4">
        <v>2.3645999999999998</v>
      </c>
      <c r="AH32" s="4">
        <v>2.8168000000000002</v>
      </c>
      <c r="AI32" s="4">
        <v>3.2778999999999998</v>
      </c>
      <c r="AJ32" s="4">
        <v>3.2953999999999999</v>
      </c>
      <c r="AK32" s="4">
        <v>2.5632999999999999</v>
      </c>
      <c r="AL32" s="4">
        <v>2.3660999999999999</v>
      </c>
      <c r="AM32" s="4">
        <v>2.1717</v>
      </c>
      <c r="AN32" s="5">
        <v>2.2636006573548499</v>
      </c>
      <c r="AO32" s="4">
        <v>2.2345004739957299</v>
      </c>
    </row>
    <row r="33" spans="1:41" x14ac:dyDescent="0.3">
      <c r="A33" s="13" t="s">
        <v>314</v>
      </c>
      <c r="B33" s="13" t="s">
        <v>327</v>
      </c>
      <c r="C33" s="33" t="s">
        <v>141</v>
      </c>
      <c r="D33" s="33" t="s">
        <v>141</v>
      </c>
      <c r="E33" s="33" t="s">
        <v>141</v>
      </c>
      <c r="F33" s="33">
        <v>0.81659999999999999</v>
      </c>
      <c r="G33" s="33">
        <v>1.0621</v>
      </c>
      <c r="H33" s="33">
        <v>1.3080000000000001</v>
      </c>
      <c r="I33" s="33">
        <v>1.4711000000000001</v>
      </c>
      <c r="J33" s="33">
        <v>2.0527000000000002</v>
      </c>
      <c r="K33" s="33">
        <v>1.7785</v>
      </c>
      <c r="L33" s="33">
        <v>1.6509</v>
      </c>
      <c r="M33" s="33">
        <v>1.7898000000000001</v>
      </c>
      <c r="N33" s="33">
        <v>2.2256</v>
      </c>
      <c r="O33" s="33">
        <v>2.8734000000000002</v>
      </c>
      <c r="P33" s="33">
        <v>4.1330999999999998</v>
      </c>
      <c r="Q33" s="33">
        <v>3.5539999999999998</v>
      </c>
      <c r="R33" s="33">
        <v>2.8658000000000001</v>
      </c>
      <c r="S33" s="33">
        <v>2.3580999999999999</v>
      </c>
      <c r="T33" s="33">
        <v>2.6613000000000002</v>
      </c>
      <c r="U33" s="33">
        <v>2.1255999999999999</v>
      </c>
      <c r="V33" s="33">
        <v>2.1484000000000001</v>
      </c>
      <c r="W33" s="33">
        <v>2.1187999999999998</v>
      </c>
      <c r="X33" s="33">
        <v>2.1135000000000002</v>
      </c>
      <c r="Y33" s="33">
        <v>2.4173</v>
      </c>
      <c r="Z33" s="33">
        <v>2.1469999999999998</v>
      </c>
      <c r="AA33" s="33">
        <v>1.7248000000000001</v>
      </c>
      <c r="AB33" s="33">
        <v>1.8802000000000001</v>
      </c>
      <c r="AC33" s="33">
        <v>1.8236000000000001</v>
      </c>
      <c r="AD33" s="33">
        <v>1.8174999999999999</v>
      </c>
      <c r="AE33" s="33">
        <v>2.0771999999999999</v>
      </c>
      <c r="AF33" s="33">
        <v>2.2014</v>
      </c>
      <c r="AG33" s="33">
        <v>2.1739000000000002</v>
      </c>
      <c r="AH33" s="33">
        <v>2.6501999999999999</v>
      </c>
      <c r="AI33" s="33">
        <v>2.6190000000000002</v>
      </c>
      <c r="AJ33" s="33">
        <v>2.86</v>
      </c>
      <c r="AK33" s="33">
        <v>3.1726999999999999</v>
      </c>
      <c r="AL33" s="33">
        <v>2.8161999999999998</v>
      </c>
      <c r="AM33" s="33">
        <v>2.3151999999999999</v>
      </c>
      <c r="AN33" s="35"/>
      <c r="AO33" s="33"/>
    </row>
    <row r="34" spans="1:41" x14ac:dyDescent="0.3">
      <c r="A34" s="13" t="s">
        <v>312</v>
      </c>
      <c r="B34" s="13" t="s">
        <v>326</v>
      </c>
      <c r="C34" s="33" t="s">
        <v>141</v>
      </c>
      <c r="D34" s="33" t="s">
        <v>141</v>
      </c>
      <c r="E34" s="33" t="s">
        <v>141</v>
      </c>
      <c r="F34" s="33">
        <v>1.0004</v>
      </c>
      <c r="G34" s="33">
        <v>1.7077</v>
      </c>
      <c r="H34" s="33">
        <v>1.5382</v>
      </c>
      <c r="I34" s="33">
        <v>1.9142999999999999</v>
      </c>
      <c r="J34" s="33">
        <v>3.6368999999999998</v>
      </c>
      <c r="K34" s="33">
        <v>1.9602999999999999</v>
      </c>
      <c r="L34" s="33">
        <v>1.8045</v>
      </c>
      <c r="M34" s="33">
        <v>2.0409999999999999</v>
      </c>
      <c r="N34" s="33">
        <v>2.6364000000000001</v>
      </c>
      <c r="O34" s="33">
        <v>3.9980000000000002</v>
      </c>
      <c r="P34" s="33">
        <v>4.7190000000000003</v>
      </c>
      <c r="Q34" s="33">
        <v>4.3377999999999997</v>
      </c>
      <c r="R34" s="33">
        <v>3.6291000000000002</v>
      </c>
      <c r="S34" s="33">
        <v>2.7324000000000002</v>
      </c>
      <c r="T34" s="33">
        <v>2.915</v>
      </c>
      <c r="U34" s="33">
        <v>2.3574000000000002</v>
      </c>
      <c r="V34" s="33">
        <v>2.2839999999999998</v>
      </c>
      <c r="W34" s="33">
        <v>2.2906</v>
      </c>
      <c r="X34" s="33">
        <v>2.4596</v>
      </c>
      <c r="Y34" s="33">
        <v>2.5931999999999999</v>
      </c>
      <c r="Z34" s="33">
        <v>2.3622000000000001</v>
      </c>
      <c r="AA34" s="33">
        <v>2.1377000000000002</v>
      </c>
      <c r="AB34" s="33">
        <v>2.0175000000000001</v>
      </c>
      <c r="AC34" s="33">
        <v>1.9869000000000001</v>
      </c>
      <c r="AD34" s="33">
        <v>1.8933</v>
      </c>
      <c r="AE34" s="33">
        <v>2.4517000000000002</v>
      </c>
      <c r="AF34" s="33">
        <v>2.3733</v>
      </c>
      <c r="AG34" s="33">
        <v>2.3677999999999999</v>
      </c>
      <c r="AH34" s="33">
        <v>3.0529999999999999</v>
      </c>
      <c r="AI34" s="33">
        <v>3.2966000000000002</v>
      </c>
      <c r="AJ34" s="33">
        <v>3.3660999999999999</v>
      </c>
      <c r="AK34" s="33">
        <v>3.3936999999999999</v>
      </c>
      <c r="AL34" s="33">
        <v>3.0465</v>
      </c>
      <c r="AM34" s="33">
        <v>2.5030000000000001</v>
      </c>
      <c r="AN34" s="35"/>
      <c r="AO34" s="33"/>
    </row>
    <row r="35" spans="1:41" x14ac:dyDescent="0.3">
      <c r="A35" s="13" t="s">
        <v>310</v>
      </c>
      <c r="B35" s="13" t="s">
        <v>325</v>
      </c>
      <c r="C35" s="33" t="s">
        <v>141</v>
      </c>
      <c r="D35" s="33" t="s">
        <v>141</v>
      </c>
      <c r="E35" s="33" t="s">
        <v>141</v>
      </c>
      <c r="F35" s="33">
        <v>0.71450000000000002</v>
      </c>
      <c r="G35" s="33">
        <v>0.81179999999999997</v>
      </c>
      <c r="H35" s="33">
        <v>1.1192</v>
      </c>
      <c r="I35" s="33">
        <v>1.079</v>
      </c>
      <c r="J35" s="33">
        <v>1.4374</v>
      </c>
      <c r="K35" s="33">
        <v>1.5337000000000001</v>
      </c>
      <c r="L35" s="33">
        <v>1.4710000000000001</v>
      </c>
      <c r="M35" s="33">
        <v>1.5315000000000001</v>
      </c>
      <c r="N35" s="33">
        <v>1.7725</v>
      </c>
      <c r="O35" s="33">
        <v>2.3128000000000002</v>
      </c>
      <c r="P35" s="33">
        <v>3.649</v>
      </c>
      <c r="Q35" s="33">
        <v>2.9613999999999998</v>
      </c>
      <c r="R35" s="33">
        <v>2.1957</v>
      </c>
      <c r="S35" s="33">
        <v>2.0817000000000001</v>
      </c>
      <c r="T35" s="33">
        <v>2.0958000000000001</v>
      </c>
      <c r="U35" s="33">
        <v>1.9134</v>
      </c>
      <c r="V35" s="33">
        <v>1.9448000000000001</v>
      </c>
      <c r="W35" s="33">
        <v>1.9279999999999999</v>
      </c>
      <c r="X35" s="33">
        <v>1.9390000000000001</v>
      </c>
      <c r="Y35" s="33">
        <v>2.3187000000000002</v>
      </c>
      <c r="Z35" s="33">
        <v>1.962</v>
      </c>
      <c r="AA35" s="33">
        <v>1.4157999999999999</v>
      </c>
      <c r="AB35" s="33">
        <v>1.7262999999999999</v>
      </c>
      <c r="AC35" s="33">
        <v>1.6966000000000001</v>
      </c>
      <c r="AD35" s="33">
        <v>1.7029000000000001</v>
      </c>
      <c r="AE35" s="33">
        <v>1.7743</v>
      </c>
      <c r="AF35" s="33">
        <v>2.012</v>
      </c>
      <c r="AG35" s="33">
        <v>2.0373999999999999</v>
      </c>
      <c r="AH35" s="33">
        <v>2.2464</v>
      </c>
      <c r="AI35" s="33">
        <v>2.3475999999999999</v>
      </c>
      <c r="AJ35" s="33">
        <v>2.262</v>
      </c>
      <c r="AK35" s="33">
        <v>2.5640999999999998</v>
      </c>
      <c r="AL35" s="33">
        <v>2.3671000000000002</v>
      </c>
      <c r="AM35" s="33">
        <v>2.1758000000000002</v>
      </c>
      <c r="AN35" s="35"/>
      <c r="AO35" s="33"/>
    </row>
    <row r="36" spans="1:41" x14ac:dyDescent="0.3">
      <c r="A36" s="12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7"/>
      <c r="AO36" s="36"/>
    </row>
    <row r="37" spans="1:41" x14ac:dyDescent="0.3">
      <c r="A37" s="12" t="s">
        <v>186</v>
      </c>
      <c r="B37" s="12" t="s">
        <v>187</v>
      </c>
      <c r="C37" s="4" t="s">
        <v>141</v>
      </c>
      <c r="D37" s="4" t="s">
        <v>141</v>
      </c>
      <c r="E37" s="4">
        <v>7.8061999999999996</v>
      </c>
      <c r="F37" s="4">
        <v>6.3581000000000003</v>
      </c>
      <c r="G37" s="4">
        <v>11.526300000000001</v>
      </c>
      <c r="H37" s="4">
        <v>9.7432999999999996</v>
      </c>
      <c r="I37" s="4">
        <v>10.743600000000001</v>
      </c>
      <c r="J37" s="4">
        <v>9.3871000000000002</v>
      </c>
      <c r="K37" s="4">
        <v>8.2934999999999999</v>
      </c>
      <c r="L37" s="4">
        <v>7.6144999999999996</v>
      </c>
      <c r="M37" s="4">
        <v>9.2364999999999995</v>
      </c>
      <c r="N37" s="4">
        <v>11.031000000000001</v>
      </c>
      <c r="O37" s="4">
        <v>14.782</v>
      </c>
      <c r="P37" s="4">
        <v>14.5777</v>
      </c>
      <c r="Q37" s="4">
        <v>14.2133</v>
      </c>
      <c r="R37" s="4">
        <v>9.3628999999999998</v>
      </c>
      <c r="S37" s="4">
        <v>10.2531</v>
      </c>
      <c r="T37" s="4">
        <v>9.8535000000000004</v>
      </c>
      <c r="U37" s="4">
        <v>9.8536000000000001</v>
      </c>
      <c r="V37" s="4">
        <v>9.8720999999999997</v>
      </c>
      <c r="W37" s="4">
        <v>10.464499999999999</v>
      </c>
      <c r="X37" s="4">
        <v>12.04</v>
      </c>
      <c r="Y37" s="4">
        <v>11.0136</v>
      </c>
      <c r="Z37" s="4">
        <v>9.7616999999999994</v>
      </c>
      <c r="AA37" s="4">
        <v>9.1229999999999993</v>
      </c>
      <c r="AB37" s="4">
        <v>9.1252999999999993</v>
      </c>
      <c r="AC37" s="4">
        <v>8.9080999999999992</v>
      </c>
      <c r="AD37" s="4">
        <v>9.0250000000000004</v>
      </c>
      <c r="AE37" s="4">
        <v>12.642099999999999</v>
      </c>
      <c r="AF37" s="4">
        <v>10.753500000000001</v>
      </c>
      <c r="AG37" s="4">
        <v>14.083299999999999</v>
      </c>
      <c r="AH37" s="4">
        <v>17.684699999999999</v>
      </c>
      <c r="AI37" s="4">
        <v>10.939299999999999</v>
      </c>
      <c r="AJ37" s="4">
        <v>15.0753</v>
      </c>
      <c r="AK37" s="4">
        <v>14.5831</v>
      </c>
      <c r="AL37" s="4">
        <v>13.5916</v>
      </c>
      <c r="AM37" s="4">
        <v>9.4883000000000006</v>
      </c>
      <c r="AN37" s="5">
        <v>9.2756232267324794</v>
      </c>
      <c r="AO37" s="4">
        <v>11.4839904571344</v>
      </c>
    </row>
    <row r="38" spans="1:41" x14ac:dyDescent="0.3">
      <c r="A38" s="13" t="s">
        <v>314</v>
      </c>
      <c r="B38" s="13" t="s">
        <v>324</v>
      </c>
      <c r="C38" s="33" t="s">
        <v>141</v>
      </c>
      <c r="D38" s="33" t="s">
        <v>141</v>
      </c>
      <c r="E38" s="33" t="s">
        <v>141</v>
      </c>
      <c r="F38" s="33">
        <v>6.5007999999999999</v>
      </c>
      <c r="G38" s="33">
        <v>8.2698999999999998</v>
      </c>
      <c r="H38" s="33">
        <v>10.193</v>
      </c>
      <c r="I38" s="33">
        <v>11.3064</v>
      </c>
      <c r="J38" s="33">
        <v>12.939399999999999</v>
      </c>
      <c r="K38" s="33">
        <v>10.048299999999999</v>
      </c>
      <c r="L38" s="33">
        <v>8.9338999999999995</v>
      </c>
      <c r="M38" s="33">
        <v>9.0502000000000002</v>
      </c>
      <c r="N38" s="33">
        <v>11.2371</v>
      </c>
      <c r="O38" s="33">
        <v>13.4132</v>
      </c>
      <c r="P38" s="33">
        <v>15.391</v>
      </c>
      <c r="Q38" s="33">
        <v>12.975300000000001</v>
      </c>
      <c r="R38" s="33">
        <v>11.7949</v>
      </c>
      <c r="S38" s="33">
        <v>10.0541</v>
      </c>
      <c r="T38" s="33">
        <v>10.454599999999999</v>
      </c>
      <c r="U38" s="33">
        <v>9.9992000000000001</v>
      </c>
      <c r="V38" s="33">
        <v>10.644399999999999</v>
      </c>
      <c r="W38" s="33">
        <v>10.805</v>
      </c>
      <c r="X38" s="33">
        <v>10.742900000000001</v>
      </c>
      <c r="Y38" s="33">
        <v>12.3239</v>
      </c>
      <c r="Z38" s="33">
        <v>10.392300000000001</v>
      </c>
      <c r="AA38" s="33">
        <v>8.8043999999999993</v>
      </c>
      <c r="AB38" s="33">
        <v>9.8400999999999996</v>
      </c>
      <c r="AC38" s="33">
        <v>8.7545000000000002</v>
      </c>
      <c r="AD38" s="33">
        <v>8.7737999999999996</v>
      </c>
      <c r="AE38" s="33">
        <v>10.521000000000001</v>
      </c>
      <c r="AF38" s="33">
        <v>11.9191</v>
      </c>
      <c r="AG38" s="33">
        <v>11.440200000000001</v>
      </c>
      <c r="AH38" s="33">
        <v>15.787699999999999</v>
      </c>
      <c r="AI38" s="33">
        <v>16.404499999999999</v>
      </c>
      <c r="AJ38" s="33">
        <v>9.5608000000000004</v>
      </c>
      <c r="AK38" s="33">
        <v>14.525600000000001</v>
      </c>
      <c r="AL38" s="33">
        <v>16.022099999999998</v>
      </c>
      <c r="AM38" s="33">
        <v>13.286899999999999</v>
      </c>
      <c r="AN38" s="35"/>
      <c r="AO38" s="33"/>
    </row>
    <row r="39" spans="1:41" x14ac:dyDescent="0.3">
      <c r="A39" s="13" t="s">
        <v>312</v>
      </c>
      <c r="B39" s="13" t="s">
        <v>323</v>
      </c>
      <c r="C39" s="33" t="s">
        <v>141</v>
      </c>
      <c r="D39" s="33" t="s">
        <v>141</v>
      </c>
      <c r="E39" s="33" t="s">
        <v>141</v>
      </c>
      <c r="F39" s="33">
        <v>7.9646999999999997</v>
      </c>
      <c r="G39" s="33">
        <v>13.297000000000001</v>
      </c>
      <c r="H39" s="33">
        <v>11.9877</v>
      </c>
      <c r="I39" s="33">
        <v>14.724500000000001</v>
      </c>
      <c r="J39" s="33">
        <v>22.9329</v>
      </c>
      <c r="K39" s="33">
        <v>11.077</v>
      </c>
      <c r="L39" s="33">
        <v>9.7673000000000005</v>
      </c>
      <c r="M39" s="33">
        <v>10.3207</v>
      </c>
      <c r="N39" s="33">
        <v>13.315300000000001</v>
      </c>
      <c r="O39" s="33">
        <v>15.642899999999999</v>
      </c>
      <c r="P39" s="33">
        <v>17.574000000000002</v>
      </c>
      <c r="Q39" s="33">
        <v>15.828900000000001</v>
      </c>
      <c r="R39" s="33">
        <v>14.934699999999999</v>
      </c>
      <c r="S39" s="33">
        <v>11.654199999999999</v>
      </c>
      <c r="T39" s="33">
        <v>11.443899999999999</v>
      </c>
      <c r="U39" s="33">
        <v>11.087199999999999</v>
      </c>
      <c r="V39" s="33">
        <v>11.3149</v>
      </c>
      <c r="W39" s="33">
        <v>11.6814</v>
      </c>
      <c r="X39" s="33">
        <v>12.5015</v>
      </c>
      <c r="Y39" s="33">
        <v>13.223699999999999</v>
      </c>
      <c r="Z39" s="33">
        <v>11.431800000000001</v>
      </c>
      <c r="AA39" s="33">
        <v>10.911</v>
      </c>
      <c r="AB39" s="33">
        <v>10.5625</v>
      </c>
      <c r="AC39" s="33">
        <v>9.5380000000000003</v>
      </c>
      <c r="AD39" s="33">
        <v>9.1378000000000004</v>
      </c>
      <c r="AE39" s="33">
        <v>12.6784</v>
      </c>
      <c r="AF39" s="33">
        <v>12.851000000000001</v>
      </c>
      <c r="AG39" s="33">
        <v>14.1023</v>
      </c>
      <c r="AH39" s="33">
        <v>18.1828</v>
      </c>
      <c r="AI39" s="33">
        <v>18.0183</v>
      </c>
      <c r="AJ39" s="33">
        <v>15.065300000000001</v>
      </c>
      <c r="AK39" s="33">
        <v>15.5253</v>
      </c>
      <c r="AL39" s="33">
        <v>17.331900000000001</v>
      </c>
      <c r="AM39" s="33">
        <v>14.3779</v>
      </c>
      <c r="AN39" s="35"/>
      <c r="AO39" s="33"/>
    </row>
    <row r="40" spans="1:41" x14ac:dyDescent="0.3">
      <c r="A40" s="13" t="s">
        <v>310</v>
      </c>
      <c r="B40" s="13" t="s">
        <v>322</v>
      </c>
      <c r="C40" s="33" t="s">
        <v>141</v>
      </c>
      <c r="D40" s="33" t="s">
        <v>141</v>
      </c>
      <c r="E40" s="33" t="s">
        <v>141</v>
      </c>
      <c r="F40" s="33">
        <v>5.6885000000000003</v>
      </c>
      <c r="G40" s="33">
        <v>6.3209</v>
      </c>
      <c r="H40" s="33">
        <v>8.7222000000000008</v>
      </c>
      <c r="I40" s="33">
        <v>8.2998999999999992</v>
      </c>
      <c r="J40" s="33">
        <v>9.0640000000000001</v>
      </c>
      <c r="K40" s="33">
        <v>8.3015000000000008</v>
      </c>
      <c r="L40" s="33">
        <v>7.6970999999999998</v>
      </c>
      <c r="M40" s="33">
        <v>7.7445000000000004</v>
      </c>
      <c r="N40" s="33">
        <v>8.9520999999999997</v>
      </c>
      <c r="O40" s="33">
        <v>10.8081</v>
      </c>
      <c r="P40" s="33">
        <v>13.5893</v>
      </c>
      <c r="Q40" s="33">
        <v>10.8063</v>
      </c>
      <c r="R40" s="33">
        <v>9.1654</v>
      </c>
      <c r="S40" s="33">
        <v>8.8788</v>
      </c>
      <c r="T40" s="33">
        <v>8.8604000000000003</v>
      </c>
      <c r="U40" s="33">
        <v>8.9991000000000003</v>
      </c>
      <c r="V40" s="33">
        <v>9.7684999999999995</v>
      </c>
      <c r="W40" s="33">
        <v>9.8323999999999998</v>
      </c>
      <c r="X40" s="33">
        <v>9.8556000000000008</v>
      </c>
      <c r="Y40" s="33">
        <v>11.221</v>
      </c>
      <c r="Z40" s="33">
        <v>9.4952000000000005</v>
      </c>
      <c r="AA40" s="33">
        <v>7.2262000000000004</v>
      </c>
      <c r="AB40" s="33">
        <v>9.0380000000000003</v>
      </c>
      <c r="AC40" s="33">
        <v>8.1443999999999992</v>
      </c>
      <c r="AD40" s="33">
        <v>8.2189999999999994</v>
      </c>
      <c r="AE40" s="33">
        <v>8.9844000000000008</v>
      </c>
      <c r="AF40" s="33">
        <v>10.777900000000001</v>
      </c>
      <c r="AG40" s="33">
        <v>10.715999999999999</v>
      </c>
      <c r="AH40" s="33">
        <v>13.379200000000001</v>
      </c>
      <c r="AI40" s="33">
        <v>11.0017</v>
      </c>
      <c r="AJ40" s="33">
        <v>7.5491000000000001</v>
      </c>
      <c r="AK40" s="33">
        <v>13.2692</v>
      </c>
      <c r="AL40" s="33">
        <v>13.597</v>
      </c>
      <c r="AM40" s="33">
        <v>9.5228999999999999</v>
      </c>
      <c r="AN40" s="35"/>
      <c r="AO40" s="33"/>
    </row>
    <row r="41" spans="1:41" x14ac:dyDescent="0.3">
      <c r="A41" s="12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7"/>
      <c r="AO41" s="36"/>
    </row>
    <row r="42" spans="1:41" x14ac:dyDescent="0.3">
      <c r="A42" s="12" t="s">
        <v>321</v>
      </c>
      <c r="B42" s="12" t="s">
        <v>320</v>
      </c>
      <c r="C42" s="4" t="s">
        <v>141</v>
      </c>
      <c r="D42" s="4" t="s">
        <v>141</v>
      </c>
      <c r="E42" s="4">
        <v>10.4977</v>
      </c>
      <c r="F42" s="4">
        <v>8.7492999999999999</v>
      </c>
      <c r="G42" s="4">
        <v>15.6655</v>
      </c>
      <c r="H42" s="4">
        <v>12.974</v>
      </c>
      <c r="I42" s="4">
        <v>13.6343</v>
      </c>
      <c r="J42" s="4">
        <v>11.661799999999999</v>
      </c>
      <c r="K42" s="4">
        <v>10.3545</v>
      </c>
      <c r="L42" s="4">
        <v>9.4326000000000008</v>
      </c>
      <c r="M42" s="4">
        <v>11.603999999999999</v>
      </c>
      <c r="N42" s="4">
        <v>13.7616</v>
      </c>
      <c r="O42" s="4">
        <v>17.5839</v>
      </c>
      <c r="P42" s="4">
        <v>16.994900000000001</v>
      </c>
      <c r="Q42" s="4">
        <v>16.988499999999998</v>
      </c>
      <c r="R42" s="4">
        <v>11.220700000000001</v>
      </c>
      <c r="S42" s="4">
        <v>12.5183</v>
      </c>
      <c r="T42" s="4">
        <v>13.044700000000001</v>
      </c>
      <c r="U42" s="4">
        <v>12.0205</v>
      </c>
      <c r="V42" s="4">
        <v>12.1356</v>
      </c>
      <c r="W42" s="4">
        <v>12.885400000000001</v>
      </c>
      <c r="X42" s="4">
        <v>15.063000000000001</v>
      </c>
      <c r="Y42" s="4">
        <v>13.521100000000001</v>
      </c>
      <c r="Z42" s="4">
        <v>12.0162</v>
      </c>
      <c r="AA42" s="4">
        <v>11.1555</v>
      </c>
      <c r="AB42" s="4">
        <v>10.8245</v>
      </c>
      <c r="AC42" s="4">
        <v>10.8779</v>
      </c>
      <c r="AD42" s="4">
        <v>11.0722</v>
      </c>
      <c r="AE42" s="4">
        <v>17.406300000000002</v>
      </c>
      <c r="AF42" s="4">
        <v>13.3421</v>
      </c>
      <c r="AG42" s="4">
        <v>18.132000000000001</v>
      </c>
      <c r="AH42" s="4">
        <v>23.358499999999999</v>
      </c>
      <c r="AI42" s="4">
        <v>13.3703</v>
      </c>
      <c r="AJ42" s="4">
        <v>21.583100000000002</v>
      </c>
      <c r="AK42" s="4">
        <v>21.226700000000001</v>
      </c>
      <c r="AL42" s="4">
        <v>18.467600000000001</v>
      </c>
      <c r="AM42" s="4">
        <v>11.8713</v>
      </c>
      <c r="AN42" s="5">
        <v>13.597983109522399</v>
      </c>
      <c r="AO42" s="4">
        <v>14.632986301234199</v>
      </c>
    </row>
    <row r="43" spans="1:41" x14ac:dyDescent="0.3">
      <c r="A43" s="13" t="s">
        <v>314</v>
      </c>
      <c r="B43" s="13" t="s">
        <v>319</v>
      </c>
      <c r="C43" s="33" t="s">
        <v>141</v>
      </c>
      <c r="D43" s="33" t="s">
        <v>141</v>
      </c>
      <c r="E43" s="33" t="s">
        <v>141</v>
      </c>
      <c r="F43" s="33">
        <v>8.7430000000000003</v>
      </c>
      <c r="G43" s="33">
        <v>11.3794</v>
      </c>
      <c r="H43" s="33">
        <v>13.8523</v>
      </c>
      <c r="I43" s="33">
        <v>15.0526</v>
      </c>
      <c r="J43" s="33">
        <v>16.419899999999998</v>
      </c>
      <c r="K43" s="33">
        <v>12.4834</v>
      </c>
      <c r="L43" s="33">
        <v>11.153700000000001</v>
      </c>
      <c r="M43" s="33">
        <v>11.2117</v>
      </c>
      <c r="N43" s="33">
        <v>14.117000000000001</v>
      </c>
      <c r="O43" s="33">
        <v>16.73</v>
      </c>
      <c r="P43" s="33">
        <v>18.306899999999999</v>
      </c>
      <c r="Q43" s="33">
        <v>15.128500000000001</v>
      </c>
      <c r="R43" s="33">
        <v>14.097899999999999</v>
      </c>
      <c r="S43" s="33">
        <v>12.05</v>
      </c>
      <c r="T43" s="33">
        <v>12.7684</v>
      </c>
      <c r="U43" s="33">
        <v>13.233499999999999</v>
      </c>
      <c r="V43" s="33">
        <v>12.9855</v>
      </c>
      <c r="W43" s="33">
        <v>13.282400000000001</v>
      </c>
      <c r="X43" s="33">
        <v>13.229200000000001</v>
      </c>
      <c r="Y43" s="33">
        <v>15.417199999999999</v>
      </c>
      <c r="Z43" s="33">
        <v>12.7585</v>
      </c>
      <c r="AA43" s="33">
        <v>10.8375</v>
      </c>
      <c r="AB43" s="33">
        <v>12.031000000000001</v>
      </c>
      <c r="AC43" s="33">
        <v>10.385899999999999</v>
      </c>
      <c r="AD43" s="33">
        <v>10.7141</v>
      </c>
      <c r="AE43" s="33">
        <v>12.9152</v>
      </c>
      <c r="AF43" s="33">
        <v>16.405100000000001</v>
      </c>
      <c r="AG43" s="33">
        <v>14.1968</v>
      </c>
      <c r="AH43" s="33">
        <v>20.328700000000001</v>
      </c>
      <c r="AI43" s="33">
        <v>21.6633</v>
      </c>
      <c r="AJ43" s="33">
        <v>11.6981</v>
      </c>
      <c r="AK43" s="33">
        <v>20.7974</v>
      </c>
      <c r="AL43" s="33">
        <v>23.316099999999999</v>
      </c>
      <c r="AM43" s="33">
        <v>18.049399999999999</v>
      </c>
      <c r="AN43" s="35"/>
      <c r="AO43" s="33"/>
    </row>
    <row r="44" spans="1:41" x14ac:dyDescent="0.3">
      <c r="A44" s="13" t="s">
        <v>312</v>
      </c>
      <c r="B44" s="13" t="s">
        <v>318</v>
      </c>
      <c r="C44" s="33" t="s">
        <v>141</v>
      </c>
      <c r="D44" s="33" t="s">
        <v>141</v>
      </c>
      <c r="E44" s="33" t="s">
        <v>141</v>
      </c>
      <c r="F44" s="33">
        <v>10.710800000000001</v>
      </c>
      <c r="G44" s="33">
        <v>18.297999999999998</v>
      </c>
      <c r="H44" s="33">
        <v>16.2925</v>
      </c>
      <c r="I44" s="33">
        <v>19.6068</v>
      </c>
      <c r="J44" s="33">
        <v>29.103100000000001</v>
      </c>
      <c r="K44" s="33">
        <v>13.761200000000001</v>
      </c>
      <c r="L44" s="33">
        <v>12.194599999999999</v>
      </c>
      <c r="M44" s="33">
        <v>12.7849</v>
      </c>
      <c r="N44" s="33">
        <v>16.728300000000001</v>
      </c>
      <c r="O44" s="33">
        <v>19.515000000000001</v>
      </c>
      <c r="P44" s="33">
        <v>20.905200000000001</v>
      </c>
      <c r="Q44" s="33">
        <v>18.453600000000002</v>
      </c>
      <c r="R44" s="33">
        <v>17.8508</v>
      </c>
      <c r="S44" s="33">
        <v>13.9666</v>
      </c>
      <c r="T44" s="33">
        <v>13.972200000000001</v>
      </c>
      <c r="U44" s="33">
        <v>14.6778</v>
      </c>
      <c r="V44" s="33">
        <v>13.8032</v>
      </c>
      <c r="W44" s="33">
        <v>14.3597</v>
      </c>
      <c r="X44" s="33">
        <v>15.393599999999999</v>
      </c>
      <c r="Y44" s="33">
        <v>16.544</v>
      </c>
      <c r="Z44" s="33">
        <v>14.0345</v>
      </c>
      <c r="AA44" s="33">
        <v>13.430899999999999</v>
      </c>
      <c r="AB44" s="33">
        <v>12.915699999999999</v>
      </c>
      <c r="AC44" s="33">
        <v>11.314</v>
      </c>
      <c r="AD44" s="33">
        <v>11.2005</v>
      </c>
      <c r="AE44" s="33">
        <v>17.456199999999999</v>
      </c>
      <c r="AF44" s="33">
        <v>17.693999999999999</v>
      </c>
      <c r="AG44" s="33">
        <v>18.156300000000002</v>
      </c>
      <c r="AH44" s="33">
        <v>23.41</v>
      </c>
      <c r="AI44" s="33">
        <v>23.799199999999999</v>
      </c>
      <c r="AJ44" s="33">
        <v>21.5687</v>
      </c>
      <c r="AK44" s="33">
        <v>22.2273</v>
      </c>
      <c r="AL44" s="33">
        <v>25.227699999999999</v>
      </c>
      <c r="AM44" s="33">
        <v>19.535900000000002</v>
      </c>
      <c r="AN44" s="35"/>
      <c r="AO44" s="33"/>
    </row>
    <row r="45" spans="1:41" x14ac:dyDescent="0.3">
      <c r="A45" s="13" t="s">
        <v>310</v>
      </c>
      <c r="B45" s="13" t="s">
        <v>317</v>
      </c>
      <c r="C45" s="33" t="s">
        <v>141</v>
      </c>
      <c r="D45" s="33" t="s">
        <v>141</v>
      </c>
      <c r="E45" s="33" t="s">
        <v>141</v>
      </c>
      <c r="F45" s="33">
        <v>7.6497000000000002</v>
      </c>
      <c r="G45" s="33">
        <v>8.6981999999999999</v>
      </c>
      <c r="H45" s="33">
        <v>11.8543</v>
      </c>
      <c r="I45" s="33">
        <v>11.0519</v>
      </c>
      <c r="J45" s="33">
        <v>11.502700000000001</v>
      </c>
      <c r="K45" s="33">
        <v>10.364599999999999</v>
      </c>
      <c r="L45" s="33">
        <v>9.5349000000000004</v>
      </c>
      <c r="M45" s="33">
        <v>9.5936000000000003</v>
      </c>
      <c r="N45" s="33">
        <v>11.246700000000001</v>
      </c>
      <c r="O45" s="33">
        <v>13.483499999999999</v>
      </c>
      <c r="P45" s="33">
        <v>16.165099999999999</v>
      </c>
      <c r="Q45" s="33">
        <v>12.5982</v>
      </c>
      <c r="R45" s="33">
        <v>10.9549</v>
      </c>
      <c r="S45" s="33">
        <v>10.640599999999999</v>
      </c>
      <c r="T45" s="33">
        <v>10.8179</v>
      </c>
      <c r="U45" s="33">
        <v>11.913600000000001</v>
      </c>
      <c r="V45" s="33">
        <v>11.916600000000001</v>
      </c>
      <c r="W45" s="33">
        <v>12.0867</v>
      </c>
      <c r="X45" s="33">
        <v>12.1357</v>
      </c>
      <c r="Y45" s="33">
        <v>13.7758</v>
      </c>
      <c r="Z45" s="33">
        <v>11.657</v>
      </c>
      <c r="AA45" s="33">
        <v>8.8950999999999993</v>
      </c>
      <c r="AB45" s="33">
        <v>10.9185</v>
      </c>
      <c r="AC45" s="33">
        <v>9.6608999999999998</v>
      </c>
      <c r="AD45" s="33">
        <v>10.036300000000001</v>
      </c>
      <c r="AE45" s="33">
        <v>11.022399999999999</v>
      </c>
      <c r="AF45" s="33">
        <v>13.372400000000001</v>
      </c>
      <c r="AG45" s="33">
        <v>13.2957</v>
      </c>
      <c r="AH45" s="33">
        <v>17.2254</v>
      </c>
      <c r="AI45" s="33">
        <v>13.4465</v>
      </c>
      <c r="AJ45" s="33">
        <v>9.2266999999999992</v>
      </c>
      <c r="AK45" s="33">
        <v>18.997199999999999</v>
      </c>
      <c r="AL45" s="33">
        <v>18.474900000000002</v>
      </c>
      <c r="AM45" s="33">
        <v>11.9145</v>
      </c>
      <c r="AN45" s="35"/>
      <c r="AO45" s="33"/>
    </row>
    <row r="46" spans="1:41" x14ac:dyDescent="0.3">
      <c r="A46" s="12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7"/>
      <c r="AO46" s="36"/>
    </row>
    <row r="47" spans="1:41" x14ac:dyDescent="0.3">
      <c r="A47" s="12" t="s">
        <v>316</v>
      </c>
      <c r="B47" s="12" t="s">
        <v>212</v>
      </c>
      <c r="C47" s="4" t="s">
        <v>141</v>
      </c>
      <c r="D47" s="4" t="s">
        <v>141</v>
      </c>
      <c r="E47" s="4">
        <v>7.9706000000000001</v>
      </c>
      <c r="F47" s="4">
        <v>6.3106999999999998</v>
      </c>
      <c r="G47" s="4">
        <v>13.9971</v>
      </c>
      <c r="H47" s="4">
        <v>12.770899999999999</v>
      </c>
      <c r="I47" s="4">
        <v>18.2441</v>
      </c>
      <c r="J47" s="4">
        <v>18.124500000000001</v>
      </c>
      <c r="K47" s="4">
        <v>17.167400000000001</v>
      </c>
      <c r="L47" s="4">
        <v>17.7058</v>
      </c>
      <c r="M47" s="4">
        <v>22.371500000000001</v>
      </c>
      <c r="N47" s="4">
        <v>32.061799999999998</v>
      </c>
      <c r="O47" s="4">
        <v>49.169400000000003</v>
      </c>
      <c r="P47" s="4">
        <v>54</v>
      </c>
      <c r="Q47" s="4">
        <v>44</v>
      </c>
      <c r="R47" s="4">
        <v>26.4375</v>
      </c>
      <c r="S47" s="4">
        <v>27.01</v>
      </c>
      <c r="T47" s="4">
        <v>22.5</v>
      </c>
      <c r="U47" s="4">
        <v>23.87</v>
      </c>
      <c r="V47" s="4">
        <v>25.59</v>
      </c>
      <c r="W47" s="4">
        <v>30.85</v>
      </c>
      <c r="X47" s="4">
        <v>36.770000000000003</v>
      </c>
      <c r="Y47" s="4">
        <v>37.49</v>
      </c>
      <c r="Z47" s="4">
        <v>35.85</v>
      </c>
      <c r="AA47" s="4">
        <v>31.03</v>
      </c>
      <c r="AB47" s="4">
        <v>35.9</v>
      </c>
      <c r="AC47" s="4">
        <v>33.049999999999997</v>
      </c>
      <c r="AD47" s="4">
        <v>33.119999999999997</v>
      </c>
      <c r="AE47" s="4">
        <v>47.07</v>
      </c>
      <c r="AF47" s="4">
        <v>41.96</v>
      </c>
      <c r="AG47" s="4">
        <v>49.31</v>
      </c>
      <c r="AH47" s="4">
        <v>62.27</v>
      </c>
      <c r="AI47" s="4">
        <v>52.85</v>
      </c>
      <c r="AJ47" s="4">
        <v>40.94</v>
      </c>
      <c r="AK47" s="4">
        <v>40.96</v>
      </c>
      <c r="AL47" s="4">
        <v>49.57</v>
      </c>
      <c r="AM47" s="4">
        <v>43.72</v>
      </c>
      <c r="AN47" s="5">
        <v>46.03</v>
      </c>
      <c r="AO47" s="4"/>
    </row>
    <row r="48" spans="1:41" x14ac:dyDescent="0.3">
      <c r="A48" s="13" t="s">
        <v>312</v>
      </c>
      <c r="B48" s="13" t="s">
        <v>214</v>
      </c>
      <c r="C48" s="33" t="s">
        <v>141</v>
      </c>
      <c r="D48" s="33" t="s">
        <v>141</v>
      </c>
      <c r="E48" s="33">
        <v>8.4641000000000002</v>
      </c>
      <c r="F48" s="33">
        <v>8.1798999999999999</v>
      </c>
      <c r="G48" s="33">
        <v>14.505599999999999</v>
      </c>
      <c r="H48" s="33">
        <v>14.7149</v>
      </c>
      <c r="I48" s="33">
        <v>20.8461</v>
      </c>
      <c r="J48" s="33">
        <v>20.995699999999999</v>
      </c>
      <c r="K48" s="33">
        <v>21.7135</v>
      </c>
      <c r="L48" s="33">
        <v>20.6966</v>
      </c>
      <c r="M48" s="33">
        <v>24.524899999999999</v>
      </c>
      <c r="N48" s="33">
        <v>33.856299999999997</v>
      </c>
      <c r="O48" s="33">
        <v>50.545200000000001</v>
      </c>
      <c r="P48" s="33">
        <v>60.175699999999999</v>
      </c>
      <c r="Q48" s="33">
        <v>59.9375</v>
      </c>
      <c r="R48" s="33">
        <v>47</v>
      </c>
      <c r="S48" s="33">
        <v>35.4375</v>
      </c>
      <c r="T48" s="33">
        <v>31.44</v>
      </c>
      <c r="U48" s="33">
        <v>26.43</v>
      </c>
      <c r="V48" s="33">
        <v>28.7</v>
      </c>
      <c r="W48" s="33">
        <v>31.6</v>
      </c>
      <c r="X48" s="33">
        <v>38.020000000000003</v>
      </c>
      <c r="Y48" s="33">
        <v>42.65</v>
      </c>
      <c r="Z48" s="33">
        <v>38.590000000000003</v>
      </c>
      <c r="AA48" s="33">
        <v>40.85</v>
      </c>
      <c r="AB48" s="33">
        <v>37.5</v>
      </c>
      <c r="AC48" s="33">
        <v>37.590000000000003</v>
      </c>
      <c r="AD48" s="33">
        <v>34.579900000000002</v>
      </c>
      <c r="AE48" s="33">
        <v>48.83</v>
      </c>
      <c r="AF48" s="33">
        <v>48.08</v>
      </c>
      <c r="AG48" s="33">
        <v>49.54</v>
      </c>
      <c r="AH48" s="33">
        <v>67.89</v>
      </c>
      <c r="AI48" s="33">
        <v>64.23</v>
      </c>
      <c r="AJ48" s="33">
        <v>54.37</v>
      </c>
      <c r="AK48" s="33">
        <v>43.98</v>
      </c>
      <c r="AL48" s="33">
        <v>57.54</v>
      </c>
      <c r="AM48" s="33">
        <v>54.08</v>
      </c>
      <c r="AN48" s="35">
        <v>46.49</v>
      </c>
      <c r="AO48" s="33"/>
    </row>
    <row r="49" spans="1:41" x14ac:dyDescent="0.3">
      <c r="A49" s="13" t="s">
        <v>310</v>
      </c>
      <c r="B49" s="13" t="s">
        <v>216</v>
      </c>
      <c r="C49" s="33" t="s">
        <v>141</v>
      </c>
      <c r="D49" s="33" t="s">
        <v>141</v>
      </c>
      <c r="E49" s="33">
        <v>6.3106999999999998</v>
      </c>
      <c r="F49" s="33">
        <v>5.4432999999999998</v>
      </c>
      <c r="G49" s="33">
        <v>6.1611000000000002</v>
      </c>
      <c r="H49" s="33">
        <v>10.0791</v>
      </c>
      <c r="I49" s="33">
        <v>10.4679</v>
      </c>
      <c r="J49" s="33">
        <v>15.0738</v>
      </c>
      <c r="K49" s="33">
        <v>16.868300000000001</v>
      </c>
      <c r="L49" s="33">
        <v>16.389800000000001</v>
      </c>
      <c r="M49" s="33">
        <v>17.7058</v>
      </c>
      <c r="N49" s="33">
        <v>21.1751</v>
      </c>
      <c r="O49" s="33">
        <v>30.626200000000001</v>
      </c>
      <c r="P49" s="33">
        <v>44.264400000000002</v>
      </c>
      <c r="Q49" s="33">
        <v>38.0625</v>
      </c>
      <c r="R49" s="33">
        <v>25.4375</v>
      </c>
      <c r="S49" s="33">
        <v>23.75</v>
      </c>
      <c r="T49" s="33">
        <v>21</v>
      </c>
      <c r="U49" s="33">
        <v>19.649999999999999</v>
      </c>
      <c r="V49" s="33">
        <v>23.26</v>
      </c>
      <c r="W49" s="33">
        <v>25.21</v>
      </c>
      <c r="X49" s="33">
        <v>28.29</v>
      </c>
      <c r="Y49" s="33">
        <v>35.549999999999997</v>
      </c>
      <c r="Z49" s="33">
        <v>30.19</v>
      </c>
      <c r="AA49" s="33">
        <v>24.63</v>
      </c>
      <c r="AB49" s="33">
        <v>29.81</v>
      </c>
      <c r="AC49" s="33">
        <v>32.659999999999997</v>
      </c>
      <c r="AD49" s="33">
        <v>29.69</v>
      </c>
      <c r="AE49" s="33">
        <v>32.234999999999999</v>
      </c>
      <c r="AF49" s="33">
        <v>38.299999999999997</v>
      </c>
      <c r="AG49" s="33">
        <v>41.15</v>
      </c>
      <c r="AH49" s="33">
        <v>45.23</v>
      </c>
      <c r="AI49" s="33">
        <v>50.62</v>
      </c>
      <c r="AJ49" s="33">
        <v>32.630000000000003</v>
      </c>
      <c r="AK49" s="33">
        <v>32.034999999999997</v>
      </c>
      <c r="AL49" s="33">
        <v>40.61</v>
      </c>
      <c r="AM49" s="33">
        <v>43.71</v>
      </c>
      <c r="AN49" s="35">
        <v>44.95</v>
      </c>
      <c r="AO49" s="33"/>
    </row>
    <row r="50" spans="1:41" x14ac:dyDescent="0.3">
      <c r="A50" s="12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7"/>
      <c r="AO50" s="36"/>
    </row>
    <row r="51" spans="1:41" x14ac:dyDescent="0.3">
      <c r="A51" s="12" t="s">
        <v>315</v>
      </c>
      <c r="B51" s="12" t="s">
        <v>138</v>
      </c>
      <c r="C51" s="6" t="s">
        <v>141</v>
      </c>
      <c r="D51" s="6" t="s">
        <v>141</v>
      </c>
      <c r="E51" s="6">
        <v>4402.7248</v>
      </c>
      <c r="F51" s="6">
        <v>3975.694</v>
      </c>
      <c r="G51" s="6">
        <v>8388.8507000000009</v>
      </c>
      <c r="H51" s="6">
        <v>7860.9327000000003</v>
      </c>
      <c r="I51" s="6">
        <v>10570.6548</v>
      </c>
      <c r="J51" s="6">
        <v>10404.693799999999</v>
      </c>
      <c r="K51" s="6">
        <v>10091.537399999999</v>
      </c>
      <c r="L51" s="6">
        <v>10074</v>
      </c>
      <c r="M51" s="6">
        <v>13309.75</v>
      </c>
      <c r="N51" s="6">
        <v>18124</v>
      </c>
      <c r="O51" s="6">
        <v>26252.75</v>
      </c>
      <c r="P51" s="6">
        <v>26750</v>
      </c>
      <c r="Q51" s="6">
        <v>22187</v>
      </c>
      <c r="R51" s="6">
        <v>14194.1875</v>
      </c>
      <c r="S51" s="6">
        <v>15072.09</v>
      </c>
      <c r="T51" s="6">
        <v>12849</v>
      </c>
      <c r="U51" s="6">
        <v>13282.7</v>
      </c>
      <c r="V51" s="6">
        <v>13761.72</v>
      </c>
      <c r="W51" s="6">
        <v>15539.8</v>
      </c>
      <c r="X51" s="6">
        <v>17337.54</v>
      </c>
      <c r="Y51" s="6">
        <v>16806.71</v>
      </c>
      <c r="Z51" s="6">
        <v>15296.6</v>
      </c>
      <c r="AA51" s="6">
        <v>13219.29</v>
      </c>
      <c r="AB51" s="6">
        <v>14591.4</v>
      </c>
      <c r="AC51" s="6">
        <v>13184</v>
      </c>
      <c r="AD51" s="6">
        <v>12788.44</v>
      </c>
      <c r="AE51" s="6">
        <v>18798.84</v>
      </c>
      <c r="AF51" s="6">
        <v>16904.48</v>
      </c>
      <c r="AG51" s="6">
        <v>19111.099999999999</v>
      </c>
      <c r="AH51" s="6">
        <v>22424.16</v>
      </c>
      <c r="AI51" s="6">
        <v>19132.849999999999</v>
      </c>
      <c r="AJ51" s="6">
        <v>21798.94</v>
      </c>
      <c r="AK51" s="6">
        <v>20780.96</v>
      </c>
      <c r="AL51" s="6">
        <v>20564.14</v>
      </c>
      <c r="AM51" s="6">
        <v>18407.3557</v>
      </c>
      <c r="AN51" s="7">
        <v>18792.412657360001</v>
      </c>
      <c r="AO51" s="6"/>
    </row>
    <row r="52" spans="1:41" x14ac:dyDescent="0.3">
      <c r="A52" s="13" t="s">
        <v>314</v>
      </c>
      <c r="B52" s="13" t="s">
        <v>313</v>
      </c>
      <c r="C52" s="3" t="s">
        <v>141</v>
      </c>
      <c r="D52" s="3" t="s">
        <v>141</v>
      </c>
      <c r="E52" s="3" t="s">
        <v>141</v>
      </c>
      <c r="F52" s="3">
        <v>3668.1689000000001</v>
      </c>
      <c r="G52" s="3">
        <v>5175.8396000000002</v>
      </c>
      <c r="H52" s="3">
        <v>7421.5333000000001</v>
      </c>
      <c r="I52" s="3">
        <v>9129.5076000000008</v>
      </c>
      <c r="J52" s="3">
        <v>12735.6446</v>
      </c>
      <c r="K52" s="3">
        <v>11141.0754</v>
      </c>
      <c r="L52" s="3">
        <v>10873.9589</v>
      </c>
      <c r="M52" s="3">
        <v>11977.710999999999</v>
      </c>
      <c r="N52" s="3">
        <v>16201.538500000001</v>
      </c>
      <c r="O52" s="3">
        <v>22045.601900000001</v>
      </c>
      <c r="P52" s="3">
        <v>27337.775900000001</v>
      </c>
      <c r="Q52" s="3">
        <v>23793.999299999999</v>
      </c>
      <c r="R52" s="3">
        <v>18410.095600000001</v>
      </c>
      <c r="S52" s="3">
        <v>15240.1775</v>
      </c>
      <c r="T52" s="3">
        <v>15361.6263</v>
      </c>
      <c r="U52" s="3">
        <v>13040.6531</v>
      </c>
      <c r="V52" s="3">
        <v>14350.411099999999</v>
      </c>
      <c r="W52" s="3">
        <v>15065.9856</v>
      </c>
      <c r="X52" s="3">
        <v>15951.050499999999</v>
      </c>
      <c r="Y52" s="3">
        <v>17750.290300000001</v>
      </c>
      <c r="Z52" s="3">
        <v>15860.2927</v>
      </c>
      <c r="AA52" s="3">
        <v>13792.103300000001</v>
      </c>
      <c r="AB52" s="3">
        <v>14263.830599999999</v>
      </c>
      <c r="AC52" s="3">
        <v>13994.247799999999</v>
      </c>
      <c r="AD52" s="3">
        <v>12982.9707</v>
      </c>
      <c r="AE52" s="3">
        <v>14911.8478</v>
      </c>
      <c r="AF52" s="3">
        <v>17727.2935</v>
      </c>
      <c r="AG52" s="3">
        <v>17971.877</v>
      </c>
      <c r="AH52" s="3">
        <v>21417.685700000002</v>
      </c>
      <c r="AI52" s="3">
        <v>20822.024600000001</v>
      </c>
      <c r="AJ52" s="3">
        <v>16703.7376</v>
      </c>
      <c r="AK52" s="3">
        <v>21002.770700000001</v>
      </c>
      <c r="AL52" s="3">
        <v>22836.166099999999</v>
      </c>
      <c r="AM52" s="3">
        <v>20119.2644</v>
      </c>
      <c r="AN52" s="2"/>
      <c r="AO52" s="3"/>
    </row>
    <row r="53" spans="1:41" x14ac:dyDescent="0.3">
      <c r="A53" s="13" t="s">
        <v>312</v>
      </c>
      <c r="B53" s="13" t="s">
        <v>311</v>
      </c>
      <c r="C53" s="3" t="s">
        <v>141</v>
      </c>
      <c r="D53" s="3" t="s">
        <v>141</v>
      </c>
      <c r="E53" s="3" t="s">
        <v>141</v>
      </c>
      <c r="F53" s="3">
        <v>4492.1039000000001</v>
      </c>
      <c r="G53" s="3">
        <v>8357.2584000000006</v>
      </c>
      <c r="H53" s="3">
        <v>8724.6334999999999</v>
      </c>
      <c r="I53" s="3">
        <v>11879.760200000001</v>
      </c>
      <c r="J53" s="3">
        <v>22563.640200000002</v>
      </c>
      <c r="K53" s="3">
        <v>12277.775299999999</v>
      </c>
      <c r="L53" s="3">
        <v>11884.8999</v>
      </c>
      <c r="M53" s="3">
        <v>13654.278700000001</v>
      </c>
      <c r="N53" s="3">
        <v>19187.404500000001</v>
      </c>
      <c r="O53" s="3">
        <v>26443.0435</v>
      </c>
      <c r="P53" s="3">
        <v>31211.5</v>
      </c>
      <c r="Q53" s="3">
        <v>29046</v>
      </c>
      <c r="R53" s="3">
        <v>23313.125</v>
      </c>
      <c r="S53" s="3">
        <v>17667.715100000001</v>
      </c>
      <c r="T53" s="3">
        <v>16822.518700000001</v>
      </c>
      <c r="U53" s="3">
        <v>14457.67</v>
      </c>
      <c r="V53" s="3">
        <v>15252.5219</v>
      </c>
      <c r="W53" s="3">
        <v>16283.881299999999</v>
      </c>
      <c r="X53" s="3">
        <v>18564.690399999999</v>
      </c>
      <c r="Y53" s="3">
        <v>19042.166700000002</v>
      </c>
      <c r="Z53" s="3">
        <v>17444.850600000002</v>
      </c>
      <c r="AA53" s="3">
        <v>17097.517800000001</v>
      </c>
      <c r="AB53" s="3">
        <v>15305.047200000001</v>
      </c>
      <c r="AC53" s="3">
        <v>15251.2565</v>
      </c>
      <c r="AD53" s="3">
        <v>13523.9347</v>
      </c>
      <c r="AE53" s="3">
        <v>18852.725999999999</v>
      </c>
      <c r="AF53" s="3">
        <v>19109.504799999999</v>
      </c>
      <c r="AG53" s="3">
        <v>19136.790300000001</v>
      </c>
      <c r="AH53" s="3">
        <v>24674.107100000001</v>
      </c>
      <c r="AI53" s="3">
        <v>22847.191999999999</v>
      </c>
      <c r="AJ53" s="3">
        <v>21784.432100000002</v>
      </c>
      <c r="AK53" s="3">
        <v>22449.537799999998</v>
      </c>
      <c r="AL53" s="3">
        <v>24697.930499999999</v>
      </c>
      <c r="AM53" s="3">
        <v>21753.753499999999</v>
      </c>
      <c r="AN53" s="2"/>
      <c r="AO53" s="3"/>
    </row>
    <row r="54" spans="1:41" x14ac:dyDescent="0.3">
      <c r="A54" s="13" t="s">
        <v>310</v>
      </c>
      <c r="B54" s="13" t="s">
        <v>309</v>
      </c>
      <c r="C54" s="3" t="s">
        <v>141</v>
      </c>
      <c r="D54" s="3" t="s">
        <v>141</v>
      </c>
      <c r="E54" s="3" t="s">
        <v>141</v>
      </c>
      <c r="F54" s="3">
        <v>3208.2946999999999</v>
      </c>
      <c r="G54" s="3">
        <v>3952.4558999999999</v>
      </c>
      <c r="H54" s="3">
        <v>6347.9850999999999</v>
      </c>
      <c r="I54" s="3">
        <v>6696.3580000000002</v>
      </c>
      <c r="J54" s="3">
        <v>8918.0238000000008</v>
      </c>
      <c r="K54" s="3">
        <v>9836.7060000000001</v>
      </c>
      <c r="L54" s="3">
        <v>9688.2749000000003</v>
      </c>
      <c r="M54" s="3">
        <v>10245.961799999999</v>
      </c>
      <c r="N54" s="3">
        <v>12899.9202</v>
      </c>
      <c r="O54" s="3">
        <v>17757.7814</v>
      </c>
      <c r="P54" s="3">
        <v>24134.523499999999</v>
      </c>
      <c r="Q54" s="3">
        <v>19829.5625</v>
      </c>
      <c r="R54" s="3">
        <v>14197.249299999999</v>
      </c>
      <c r="S54" s="3">
        <v>13460.296700000001</v>
      </c>
      <c r="T54" s="3">
        <v>12853.5023</v>
      </c>
      <c r="U54" s="3">
        <v>11734.880300000001</v>
      </c>
      <c r="V54" s="3">
        <v>13167.893400000001</v>
      </c>
      <c r="W54" s="3">
        <v>13706.3388</v>
      </c>
      <c r="X54" s="3">
        <v>14635.606</v>
      </c>
      <c r="Y54" s="3">
        <v>17046.771199999999</v>
      </c>
      <c r="Z54" s="3">
        <v>14489.6399</v>
      </c>
      <c r="AA54" s="3">
        <v>11323.4282</v>
      </c>
      <c r="AB54" s="3">
        <v>13096.0136</v>
      </c>
      <c r="AC54" s="3">
        <v>13022.9175</v>
      </c>
      <c r="AD54" s="3">
        <v>12164.050999999999</v>
      </c>
      <c r="AE54" s="3">
        <v>12730.826499999999</v>
      </c>
      <c r="AF54" s="3">
        <v>16200.389499999999</v>
      </c>
      <c r="AG54" s="3">
        <v>16845.5913</v>
      </c>
      <c r="AH54" s="3">
        <v>18155.544000000002</v>
      </c>
      <c r="AI54" s="3">
        <v>18689.214199999999</v>
      </c>
      <c r="AJ54" s="3">
        <v>13203.428400000001</v>
      </c>
      <c r="AK54" s="3">
        <v>19187.1963</v>
      </c>
      <c r="AL54" s="3">
        <v>20572.2906</v>
      </c>
      <c r="AM54" s="3">
        <v>18474.411100000001</v>
      </c>
      <c r="AN54" s="2"/>
      <c r="AO54" s="3"/>
    </row>
    <row r="55" spans="1:41" x14ac:dyDescent="0.3">
      <c r="A55" s="28" t="s">
        <v>112</v>
      </c>
      <c r="B55" s="28"/>
      <c r="C55" s="28" t="s">
        <v>3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7" spans="1:4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</row>
    <row r="58" spans="1:41" ht="21" x14ac:dyDescent="0.3">
      <c r="A58" s="29" t="s">
        <v>426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1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</row>
    <row r="60" spans="1:41" x14ac:dyDescent="0.3">
      <c r="A60" s="8" t="s">
        <v>264</v>
      </c>
      <c r="B60" s="8"/>
      <c r="C60" s="9" t="s">
        <v>408</v>
      </c>
      <c r="D60" s="9" t="s">
        <v>407</v>
      </c>
      <c r="E60" s="9" t="s">
        <v>406</v>
      </c>
      <c r="F60" s="9" t="s">
        <v>405</v>
      </c>
      <c r="G60" s="9" t="s">
        <v>404</v>
      </c>
      <c r="H60" s="9" t="s">
        <v>403</v>
      </c>
      <c r="I60" s="9" t="s">
        <v>402</v>
      </c>
      <c r="J60" s="9" t="s">
        <v>401</v>
      </c>
      <c r="K60" s="9" t="s">
        <v>400</v>
      </c>
      <c r="L60" s="9" t="s">
        <v>399</v>
      </c>
      <c r="M60" s="9" t="s">
        <v>398</v>
      </c>
      <c r="N60" s="9" t="s">
        <v>397</v>
      </c>
      <c r="O60" s="9" t="s">
        <v>396</v>
      </c>
      <c r="P60" s="9" t="s">
        <v>395</v>
      </c>
      <c r="Q60" s="9" t="s">
        <v>394</v>
      </c>
      <c r="R60" s="9" t="s">
        <v>393</v>
      </c>
      <c r="S60" s="9" t="s">
        <v>392</v>
      </c>
      <c r="T60" s="9" t="s">
        <v>391</v>
      </c>
      <c r="U60" s="9" t="s">
        <v>4</v>
      </c>
      <c r="V60" s="9" t="s">
        <v>390</v>
      </c>
      <c r="W60" s="9" t="s">
        <v>263</v>
      </c>
      <c r="X60" s="9" t="s">
        <v>262</v>
      </c>
      <c r="Y60" s="9" t="s">
        <v>261</v>
      </c>
      <c r="Z60" s="9" t="s">
        <v>260</v>
      </c>
      <c r="AA60" s="9" t="s">
        <v>259</v>
      </c>
      <c r="AB60" s="9" t="s">
        <v>258</v>
      </c>
      <c r="AC60" s="9" t="s">
        <v>257</v>
      </c>
      <c r="AD60" s="9" t="s">
        <v>256</v>
      </c>
      <c r="AE60" s="9" t="s">
        <v>255</v>
      </c>
      <c r="AF60" s="9" t="s">
        <v>254</v>
      </c>
      <c r="AG60" s="9" t="s">
        <v>253</v>
      </c>
      <c r="AH60" s="9" t="s">
        <v>252</v>
      </c>
      <c r="AI60" s="9" t="s">
        <v>251</v>
      </c>
      <c r="AJ60" s="9" t="s">
        <v>250</v>
      </c>
      <c r="AK60" s="9" t="s">
        <v>249</v>
      </c>
      <c r="AL60" s="9" t="s">
        <v>307</v>
      </c>
      <c r="AM60" s="9" t="s">
        <v>306</v>
      </c>
      <c r="AN60" s="9" t="s">
        <v>305</v>
      </c>
    </row>
    <row r="61" spans="1:41" x14ac:dyDescent="0.3">
      <c r="A61" s="10" t="s">
        <v>46</v>
      </c>
      <c r="B61" s="10"/>
      <c r="C61" s="11" t="s">
        <v>389</v>
      </c>
      <c r="D61" s="11" t="s">
        <v>388</v>
      </c>
      <c r="E61" s="11" t="s">
        <v>387</v>
      </c>
      <c r="F61" s="11" t="s">
        <v>386</v>
      </c>
      <c r="G61" s="11" t="s">
        <v>385</v>
      </c>
      <c r="H61" s="11" t="s">
        <v>384</v>
      </c>
      <c r="I61" s="11" t="s">
        <v>383</v>
      </c>
      <c r="J61" s="11" t="s">
        <v>382</v>
      </c>
      <c r="K61" s="11" t="s">
        <v>381</v>
      </c>
      <c r="L61" s="11" t="s">
        <v>380</v>
      </c>
      <c r="M61" s="11" t="s">
        <v>379</v>
      </c>
      <c r="N61" s="11" t="s">
        <v>378</v>
      </c>
      <c r="O61" s="11" t="s">
        <v>377</v>
      </c>
      <c r="P61" s="11" t="s">
        <v>376</v>
      </c>
      <c r="Q61" s="11" t="s">
        <v>375</v>
      </c>
      <c r="R61" s="11" t="s">
        <v>374</v>
      </c>
      <c r="S61" s="11" t="s">
        <v>373</v>
      </c>
      <c r="T61" s="11" t="s">
        <v>372</v>
      </c>
      <c r="U61" s="11" t="s">
        <v>371</v>
      </c>
      <c r="V61" s="11" t="s">
        <v>370</v>
      </c>
      <c r="W61" s="11" t="s">
        <v>369</v>
      </c>
      <c r="X61" s="11" t="s">
        <v>368</v>
      </c>
      <c r="Y61" s="11" t="s">
        <v>367</v>
      </c>
      <c r="Z61" s="11" t="s">
        <v>366</v>
      </c>
      <c r="AA61" s="11" t="s">
        <v>365</v>
      </c>
      <c r="AB61" s="11" t="s">
        <v>364</v>
      </c>
      <c r="AC61" s="11" t="s">
        <v>363</v>
      </c>
      <c r="AD61" s="11" t="s">
        <v>362</v>
      </c>
      <c r="AE61" s="11" t="s">
        <v>361</v>
      </c>
      <c r="AF61" s="11" t="s">
        <v>360</v>
      </c>
      <c r="AG61" s="11" t="s">
        <v>359</v>
      </c>
      <c r="AH61" s="11" t="s">
        <v>358</v>
      </c>
      <c r="AI61" s="11" t="s">
        <v>357</v>
      </c>
      <c r="AJ61" s="11" t="s">
        <v>356</v>
      </c>
      <c r="AK61" s="11" t="s">
        <v>355</v>
      </c>
      <c r="AL61" s="11" t="s">
        <v>425</v>
      </c>
      <c r="AM61" s="11" t="s">
        <v>424</v>
      </c>
      <c r="AN61" s="11" t="s">
        <v>423</v>
      </c>
    </row>
    <row r="62" spans="1:41" x14ac:dyDescent="0.3">
      <c r="A62" s="13" t="s">
        <v>303</v>
      </c>
      <c r="B62" s="13" t="s">
        <v>302</v>
      </c>
      <c r="C62" s="3">
        <v>520.024</v>
      </c>
      <c r="D62" s="3">
        <v>516.15449999999998</v>
      </c>
      <c r="E62" s="3">
        <v>518.31460000000004</v>
      </c>
      <c r="F62" s="3">
        <v>517.07600000000002</v>
      </c>
      <c r="G62" s="3">
        <v>508.01600000000002</v>
      </c>
      <c r="H62" s="3">
        <v>502.33629999999999</v>
      </c>
      <c r="I62" s="3">
        <v>503.4</v>
      </c>
      <c r="J62" s="3">
        <v>496</v>
      </c>
      <c r="K62" s="3">
        <v>498</v>
      </c>
      <c r="L62" s="3">
        <v>494</v>
      </c>
      <c r="M62" s="3">
        <v>458</v>
      </c>
      <c r="N62" s="3">
        <v>448</v>
      </c>
      <c r="O62" s="3">
        <v>429</v>
      </c>
      <c r="P62" s="3">
        <v>421</v>
      </c>
      <c r="Q62" s="3">
        <v>409</v>
      </c>
      <c r="R62" s="3">
        <v>410</v>
      </c>
      <c r="S62" s="3">
        <v>410</v>
      </c>
      <c r="T62" s="3">
        <v>408</v>
      </c>
      <c r="U62" s="3">
        <v>408</v>
      </c>
      <c r="V62" s="3">
        <v>402</v>
      </c>
      <c r="W62" s="3">
        <v>379</v>
      </c>
      <c r="X62" s="3">
        <v>356</v>
      </c>
      <c r="Y62" s="3">
        <v>343</v>
      </c>
      <c r="Z62" s="3">
        <v>336</v>
      </c>
      <c r="AA62" s="3">
        <v>320</v>
      </c>
      <c r="AB62" s="3">
        <v>312</v>
      </c>
      <c r="AC62" s="3">
        <v>312</v>
      </c>
      <c r="AD62" s="3">
        <v>313</v>
      </c>
      <c r="AE62" s="3">
        <v>310</v>
      </c>
      <c r="AF62" s="3">
        <v>308</v>
      </c>
      <c r="AG62" s="3">
        <v>301</v>
      </c>
      <c r="AH62" s="3">
        <v>301</v>
      </c>
      <c r="AI62" s="3">
        <v>301</v>
      </c>
      <c r="AJ62" s="3">
        <v>302</v>
      </c>
      <c r="AK62" s="3">
        <v>301.51769999999999</v>
      </c>
      <c r="AL62" s="2">
        <v>302</v>
      </c>
      <c r="AM62" s="3"/>
      <c r="AN62" s="3"/>
    </row>
    <row r="63" spans="1:41" x14ac:dyDescent="0.3">
      <c r="A63" s="13" t="s">
        <v>301</v>
      </c>
      <c r="B63" s="13" t="s">
        <v>300</v>
      </c>
      <c r="C63" s="3">
        <v>519.20000000000005</v>
      </c>
      <c r="D63" s="3">
        <v>517.6</v>
      </c>
      <c r="E63" s="3">
        <v>517.20000000000005</v>
      </c>
      <c r="F63" s="3">
        <v>518.4</v>
      </c>
      <c r="G63" s="3">
        <v>508</v>
      </c>
      <c r="H63" s="3">
        <v>503.4</v>
      </c>
      <c r="I63" s="3">
        <v>503.8</v>
      </c>
      <c r="J63" s="3">
        <v>502</v>
      </c>
      <c r="K63" s="3">
        <v>498</v>
      </c>
      <c r="L63" s="3">
        <v>498</v>
      </c>
      <c r="M63" s="3">
        <v>478</v>
      </c>
      <c r="N63" s="3">
        <v>460</v>
      </c>
      <c r="O63" s="3">
        <v>445</v>
      </c>
      <c r="P63" s="3">
        <v>432</v>
      </c>
      <c r="Q63" s="3">
        <v>418</v>
      </c>
      <c r="R63" s="3">
        <v>411</v>
      </c>
      <c r="S63" s="3">
        <v>411</v>
      </c>
      <c r="T63" s="3">
        <v>412</v>
      </c>
      <c r="U63" s="3">
        <v>413</v>
      </c>
      <c r="V63" s="3">
        <v>414</v>
      </c>
      <c r="W63" s="3">
        <v>396</v>
      </c>
      <c r="X63" s="3">
        <v>381</v>
      </c>
      <c r="Y63" s="3">
        <v>354</v>
      </c>
      <c r="Z63" s="3">
        <v>343</v>
      </c>
      <c r="AA63" s="3">
        <v>329</v>
      </c>
      <c r="AB63" s="3">
        <v>319</v>
      </c>
      <c r="AC63" s="3">
        <v>317</v>
      </c>
      <c r="AD63" s="3">
        <v>316</v>
      </c>
      <c r="AE63" s="3">
        <v>313</v>
      </c>
      <c r="AF63" s="3">
        <v>311</v>
      </c>
      <c r="AG63" s="3">
        <v>307</v>
      </c>
      <c r="AH63" s="3">
        <v>302</v>
      </c>
      <c r="AI63" s="3">
        <v>302</v>
      </c>
      <c r="AJ63" s="3">
        <v>304</v>
      </c>
      <c r="AK63" s="3">
        <v>305</v>
      </c>
      <c r="AL63" s="2">
        <v>303</v>
      </c>
      <c r="AM63" s="3"/>
      <c r="AN63" s="3"/>
    </row>
    <row r="64" spans="1:41" x14ac:dyDescent="0.3">
      <c r="A64" s="13" t="s">
        <v>299</v>
      </c>
      <c r="B64" s="13" t="s">
        <v>298</v>
      </c>
      <c r="C64" s="3">
        <v>519.20000000000005</v>
      </c>
      <c r="D64" s="3">
        <v>517.6</v>
      </c>
      <c r="E64" s="3">
        <v>517.20000000000005</v>
      </c>
      <c r="F64" s="3">
        <v>518.4</v>
      </c>
      <c r="G64" s="3">
        <v>508</v>
      </c>
      <c r="H64" s="3">
        <v>503.4</v>
      </c>
      <c r="I64" s="3">
        <v>503.8</v>
      </c>
      <c r="J64" s="3">
        <v>502</v>
      </c>
      <c r="K64" s="3">
        <v>498</v>
      </c>
      <c r="L64" s="3">
        <v>498</v>
      </c>
      <c r="M64" s="3">
        <v>472</v>
      </c>
      <c r="N64" s="3">
        <v>454</v>
      </c>
      <c r="O64" s="3">
        <v>441</v>
      </c>
      <c r="P64" s="3">
        <v>425</v>
      </c>
      <c r="Q64" s="3">
        <v>414</v>
      </c>
      <c r="R64" s="3">
        <v>410</v>
      </c>
      <c r="S64" s="3">
        <v>411</v>
      </c>
      <c r="T64" s="3">
        <v>409</v>
      </c>
      <c r="U64" s="3">
        <v>409</v>
      </c>
      <c r="V64" s="3">
        <v>407</v>
      </c>
      <c r="W64" s="3">
        <v>386</v>
      </c>
      <c r="X64" s="3">
        <v>373</v>
      </c>
      <c r="Y64" s="3">
        <v>352</v>
      </c>
      <c r="Z64" s="3">
        <v>340</v>
      </c>
      <c r="AA64" s="3">
        <v>326</v>
      </c>
      <c r="AB64" s="3">
        <v>317</v>
      </c>
      <c r="AC64" s="3">
        <v>314</v>
      </c>
      <c r="AD64" s="3">
        <v>314</v>
      </c>
      <c r="AE64" s="3">
        <v>312</v>
      </c>
      <c r="AF64" s="3">
        <v>309</v>
      </c>
      <c r="AG64" s="3">
        <v>305</v>
      </c>
      <c r="AH64" s="3">
        <v>301</v>
      </c>
      <c r="AI64" s="3">
        <v>301</v>
      </c>
      <c r="AJ64" s="3">
        <v>302</v>
      </c>
      <c r="AK64" s="3">
        <v>303</v>
      </c>
      <c r="AL64" s="2">
        <v>302</v>
      </c>
      <c r="AM64" s="3"/>
      <c r="AN64" s="3"/>
    </row>
    <row r="65" spans="1:40" x14ac:dyDescent="0.3">
      <c r="A65" s="13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4"/>
      <c r="AM65" s="32"/>
      <c r="AN65" s="32"/>
    </row>
    <row r="66" spans="1:40" x14ac:dyDescent="0.3">
      <c r="A66" s="12" t="s">
        <v>297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7"/>
      <c r="AM66" s="36"/>
      <c r="AN66" s="36"/>
    </row>
    <row r="67" spans="1:40" x14ac:dyDescent="0.3">
      <c r="A67" s="13" t="s">
        <v>0</v>
      </c>
      <c r="B67" s="13" t="s">
        <v>296</v>
      </c>
      <c r="C67" s="33">
        <v>8.6486999999999998</v>
      </c>
      <c r="D67" s="33">
        <v>9.4067000000000007</v>
      </c>
      <c r="E67" s="33">
        <v>10.966900000000001</v>
      </c>
      <c r="F67" s="33">
        <v>11.9711</v>
      </c>
      <c r="G67" s="33">
        <v>12.2128</v>
      </c>
      <c r="H67" s="33">
        <v>12.441800000000001</v>
      </c>
      <c r="I67" s="33">
        <v>13.073</v>
      </c>
      <c r="J67" s="33">
        <v>13.326700000000001</v>
      </c>
      <c r="K67" s="33">
        <v>14.6145</v>
      </c>
      <c r="L67" s="33">
        <v>15.4177</v>
      </c>
      <c r="M67" s="33">
        <v>14.012700000000001</v>
      </c>
      <c r="N67" s="33">
        <v>14.748900000000001</v>
      </c>
      <c r="O67" s="33">
        <v>14.5669</v>
      </c>
      <c r="P67" s="33">
        <v>15.2141</v>
      </c>
      <c r="Q67" s="33">
        <v>13.9396</v>
      </c>
      <c r="R67" s="33">
        <v>14.958500000000001</v>
      </c>
      <c r="S67" s="33">
        <v>16.248200000000001</v>
      </c>
      <c r="T67" s="33">
        <v>17.381399999999999</v>
      </c>
      <c r="U67" s="33">
        <v>18.454799999999999</v>
      </c>
      <c r="V67" s="33">
        <v>18.041799999999999</v>
      </c>
      <c r="W67" s="33">
        <v>19.132100000000001</v>
      </c>
      <c r="X67" s="33">
        <v>21.442399999999999</v>
      </c>
      <c r="Y67" s="33">
        <v>21.551100000000002</v>
      </c>
      <c r="Z67" s="33">
        <v>22.576499999999999</v>
      </c>
      <c r="AA67" s="33">
        <v>21.911000000000001</v>
      </c>
      <c r="AB67" s="33">
        <v>22.6341</v>
      </c>
      <c r="AC67" s="33">
        <v>25.6433</v>
      </c>
      <c r="AD67" s="33">
        <v>26.331199999999999</v>
      </c>
      <c r="AE67" s="33">
        <v>25.9038</v>
      </c>
      <c r="AF67" s="33">
        <v>25.7638</v>
      </c>
      <c r="AG67" s="33">
        <v>19.137699999999999</v>
      </c>
      <c r="AH67" s="33">
        <v>21.976700000000001</v>
      </c>
      <c r="AI67" s="33">
        <v>26.933599999999998</v>
      </c>
      <c r="AJ67" s="33">
        <v>28.778099999999998</v>
      </c>
      <c r="AK67" s="33">
        <v>27.973600000000001</v>
      </c>
      <c r="AL67" s="35">
        <v>27.447915983651299</v>
      </c>
      <c r="AM67" s="33"/>
      <c r="AN67" s="33"/>
    </row>
    <row r="68" spans="1:40" x14ac:dyDescent="0.3">
      <c r="A68" s="13" t="s">
        <v>152</v>
      </c>
      <c r="B68" s="13" t="s">
        <v>295</v>
      </c>
      <c r="C68" s="33">
        <v>1.0863</v>
      </c>
      <c r="D68" s="33">
        <v>1.2081</v>
      </c>
      <c r="E68" s="33">
        <v>1.4072</v>
      </c>
      <c r="F68" s="33">
        <v>1.5563</v>
      </c>
      <c r="G68" s="33">
        <v>1.9368000000000001</v>
      </c>
      <c r="H68" s="33">
        <v>2.2018</v>
      </c>
      <c r="I68" s="33">
        <v>2.4152</v>
      </c>
      <c r="J68" s="33">
        <v>2.6355</v>
      </c>
      <c r="K68" s="33">
        <v>2.8936000000000002</v>
      </c>
      <c r="L68" s="33">
        <v>3.2991999999999999</v>
      </c>
      <c r="M68" s="33">
        <v>3.7627000000000002</v>
      </c>
      <c r="N68" s="33">
        <v>4.0419</v>
      </c>
      <c r="O68" s="33">
        <v>3.5396999999999998</v>
      </c>
      <c r="P68" s="33">
        <v>3.5670999999999999</v>
      </c>
      <c r="Q68" s="33">
        <v>3.5507</v>
      </c>
      <c r="R68" s="33">
        <v>3.1804999999999999</v>
      </c>
      <c r="S68" s="33">
        <v>3.2797999999999998</v>
      </c>
      <c r="T68" s="33">
        <v>3.4083000000000001</v>
      </c>
      <c r="U68" s="33">
        <v>3.6307999999999998</v>
      </c>
      <c r="V68" s="33">
        <v>3.5381</v>
      </c>
      <c r="W68" s="33">
        <v>3.9533999999999998</v>
      </c>
      <c r="X68" s="33">
        <v>4.2011000000000003</v>
      </c>
      <c r="Y68" s="33">
        <v>4.1165000000000003</v>
      </c>
      <c r="Z68" s="33">
        <v>4.7028999999999996</v>
      </c>
      <c r="AA68" s="33">
        <v>4.5399000000000003</v>
      </c>
      <c r="AB68" s="33">
        <v>4.47</v>
      </c>
      <c r="AC68" s="33">
        <v>4.7356999999999996</v>
      </c>
      <c r="AD68" s="33">
        <v>5.0064000000000002</v>
      </c>
      <c r="AE68" s="33">
        <v>4.3494000000000002</v>
      </c>
      <c r="AF68" s="33">
        <v>4.1036000000000001</v>
      </c>
      <c r="AG68" s="33">
        <v>5.7343999999999999</v>
      </c>
      <c r="AH68" s="33">
        <v>4.8040000000000003</v>
      </c>
      <c r="AI68" s="33">
        <v>4.7342000000000004</v>
      </c>
      <c r="AJ68" s="33">
        <v>5.0099</v>
      </c>
      <c r="AK68" s="33">
        <v>6.4025999999999996</v>
      </c>
      <c r="AL68" s="35">
        <v>6.6963477804734097</v>
      </c>
      <c r="AM68" s="33"/>
      <c r="AN68" s="33"/>
    </row>
    <row r="69" spans="1:40" x14ac:dyDescent="0.3">
      <c r="A69" s="13" t="s">
        <v>294</v>
      </c>
      <c r="B69" s="13" t="s">
        <v>149</v>
      </c>
      <c r="C69" s="33">
        <v>0.80779999999999996</v>
      </c>
      <c r="D69" s="33">
        <v>0.87790000000000001</v>
      </c>
      <c r="E69" s="33">
        <v>1.0354000000000001</v>
      </c>
      <c r="F69" s="33">
        <v>1.1688000000000001</v>
      </c>
      <c r="G69" s="33">
        <v>1.5262</v>
      </c>
      <c r="H69" s="33">
        <v>1.7723</v>
      </c>
      <c r="I69" s="33">
        <v>1.9345000000000001</v>
      </c>
      <c r="J69" s="33">
        <v>2.1274999999999999</v>
      </c>
      <c r="K69" s="33">
        <v>2.3031999999999999</v>
      </c>
      <c r="L69" s="33">
        <v>2.6446000000000001</v>
      </c>
      <c r="M69" s="33">
        <v>3.1631</v>
      </c>
      <c r="N69" s="33">
        <v>3.4670000000000001</v>
      </c>
      <c r="O69" s="33">
        <v>2.9615</v>
      </c>
      <c r="P69" s="33">
        <v>2.9765000000000001</v>
      </c>
      <c r="Q69" s="33">
        <v>2.9081999999999999</v>
      </c>
      <c r="R69" s="33">
        <v>2.4024000000000001</v>
      </c>
      <c r="S69" s="33">
        <v>2.6886000000000001</v>
      </c>
      <c r="T69" s="33">
        <v>2.7726000000000002</v>
      </c>
      <c r="U69" s="33">
        <v>2.9487000000000001</v>
      </c>
      <c r="V69" s="33">
        <v>2.8279999999999998</v>
      </c>
      <c r="W69" s="33">
        <v>3.2202000000000002</v>
      </c>
      <c r="X69" s="33">
        <v>3.4129</v>
      </c>
      <c r="Y69" s="33">
        <v>3.3664999999999998</v>
      </c>
      <c r="Z69" s="33">
        <v>3.9647000000000001</v>
      </c>
      <c r="AA69" s="33">
        <v>3.7178</v>
      </c>
      <c r="AB69" s="33">
        <v>3.6435</v>
      </c>
      <c r="AC69" s="33">
        <v>3.4394999999999998</v>
      </c>
      <c r="AD69" s="33">
        <v>4.0350000000000001</v>
      </c>
      <c r="AE69" s="33">
        <v>3.3782000000000001</v>
      </c>
      <c r="AF69" s="33">
        <v>3.1067999999999998</v>
      </c>
      <c r="AG69" s="33">
        <v>4.6917999999999997</v>
      </c>
      <c r="AH69" s="33">
        <v>3.3555000000000001</v>
      </c>
      <c r="AI69" s="33">
        <v>3.2524999999999999</v>
      </c>
      <c r="AJ69" s="33">
        <v>3.6656</v>
      </c>
      <c r="AK69" s="33">
        <v>5.0990000000000002</v>
      </c>
      <c r="AL69" s="35">
        <v>4.5686949489651001</v>
      </c>
      <c r="AM69" s="33"/>
      <c r="AN69" s="33"/>
    </row>
    <row r="70" spans="1:40" x14ac:dyDescent="0.3">
      <c r="A70" s="13" t="s">
        <v>293</v>
      </c>
      <c r="B70" s="13" t="s">
        <v>292</v>
      </c>
      <c r="C70" s="33">
        <v>0.47620000000000001</v>
      </c>
      <c r="D70" s="33">
        <v>0.53</v>
      </c>
      <c r="E70" s="33">
        <v>2.5000000000000001E-2</v>
      </c>
      <c r="F70" s="33">
        <v>7.4999999999999997E-3</v>
      </c>
      <c r="G70" s="33">
        <v>0.79</v>
      </c>
      <c r="H70" s="33">
        <v>0.97499999999999998</v>
      </c>
      <c r="I70" s="33">
        <v>1.4999999999999999E-2</v>
      </c>
      <c r="J70" s="33">
        <v>1.2549999999999999</v>
      </c>
      <c r="K70" s="33">
        <v>1.4</v>
      </c>
      <c r="L70" s="33">
        <v>1.61</v>
      </c>
      <c r="M70" s="33">
        <v>1.51</v>
      </c>
      <c r="N70" s="33">
        <v>1.46</v>
      </c>
      <c r="O70" s="33">
        <v>1.64</v>
      </c>
      <c r="P70" s="33">
        <v>1.68</v>
      </c>
      <c r="Q70" s="33">
        <v>1.57</v>
      </c>
      <c r="R70" s="33">
        <v>1.28</v>
      </c>
      <c r="S70" s="33">
        <v>1.45</v>
      </c>
      <c r="T70" s="33">
        <v>1.58</v>
      </c>
      <c r="U70" s="33">
        <v>1.73</v>
      </c>
      <c r="V70" s="33">
        <v>1.88</v>
      </c>
      <c r="W70" s="33">
        <v>2.21</v>
      </c>
      <c r="X70" s="33">
        <v>3.12</v>
      </c>
      <c r="Y70" s="33">
        <v>2.06</v>
      </c>
      <c r="Z70" s="33">
        <v>2.44</v>
      </c>
      <c r="AA70" s="33">
        <v>2.44</v>
      </c>
      <c r="AB70" s="33">
        <v>2.4300000000000002</v>
      </c>
      <c r="AC70" s="33">
        <v>1.46</v>
      </c>
      <c r="AD70" s="33">
        <v>2.76</v>
      </c>
      <c r="AE70" s="33">
        <v>2.13</v>
      </c>
      <c r="AF70" s="33">
        <v>1.82</v>
      </c>
      <c r="AG70" s="33">
        <v>2.91</v>
      </c>
      <c r="AH70" s="33">
        <v>0.87</v>
      </c>
      <c r="AI70" s="33">
        <v>0.7</v>
      </c>
      <c r="AJ70" s="33">
        <v>5.39</v>
      </c>
      <c r="AK70" s="33">
        <v>3.31</v>
      </c>
      <c r="AL70" s="35">
        <v>3.04</v>
      </c>
      <c r="AM70" s="33">
        <v>2.7879999999999998</v>
      </c>
      <c r="AN70" s="33">
        <v>2.859</v>
      </c>
    </row>
    <row r="71" spans="1:40" x14ac:dyDescent="0.3">
      <c r="A71" s="13" t="s">
        <v>291</v>
      </c>
      <c r="B71" s="13" t="s">
        <v>290</v>
      </c>
      <c r="C71" s="33">
        <v>0.47620000000000001</v>
      </c>
      <c r="D71" s="33">
        <v>0.59250000000000003</v>
      </c>
      <c r="E71" s="33">
        <v>2.5000000000000001E-2</v>
      </c>
      <c r="F71" s="33">
        <v>7.4999999999999997E-3</v>
      </c>
      <c r="G71" s="33">
        <v>0.79</v>
      </c>
      <c r="H71" s="33">
        <v>0.97499999999999998</v>
      </c>
      <c r="I71" s="33">
        <v>0.51</v>
      </c>
      <c r="J71" s="33">
        <v>1.2549999999999999</v>
      </c>
      <c r="K71" s="33">
        <v>1.4</v>
      </c>
      <c r="L71" s="33">
        <v>1.61</v>
      </c>
      <c r="M71" s="33">
        <v>1.34</v>
      </c>
      <c r="N71" s="33">
        <v>1.52</v>
      </c>
      <c r="O71" s="33">
        <v>1.64</v>
      </c>
      <c r="P71" s="33">
        <v>1.68</v>
      </c>
      <c r="Q71" s="33">
        <v>1.57</v>
      </c>
      <c r="R71" s="33">
        <v>1.28</v>
      </c>
      <c r="S71" s="33">
        <v>1.52</v>
      </c>
      <c r="T71" s="33">
        <v>1.58</v>
      </c>
      <c r="U71" s="33">
        <v>1.73</v>
      </c>
      <c r="V71" s="33">
        <v>1.86</v>
      </c>
      <c r="W71" s="33">
        <v>2.0499999999999998</v>
      </c>
      <c r="X71" s="33">
        <v>1.8</v>
      </c>
      <c r="Y71" s="33">
        <v>2.0499999999999998</v>
      </c>
      <c r="Z71" s="33">
        <v>2.44</v>
      </c>
      <c r="AA71" s="33">
        <v>2.2799999999999998</v>
      </c>
      <c r="AB71" s="33">
        <v>2.2999999999999998</v>
      </c>
      <c r="AC71" s="33">
        <v>2.19</v>
      </c>
      <c r="AD71" s="33">
        <v>2.5</v>
      </c>
      <c r="AE71" s="33">
        <v>2.13</v>
      </c>
      <c r="AF71" s="33">
        <v>1.82</v>
      </c>
      <c r="AG71" s="33">
        <v>3.03</v>
      </c>
      <c r="AH71" s="33">
        <v>2.41</v>
      </c>
      <c r="AI71" s="33">
        <v>1.57</v>
      </c>
      <c r="AJ71" s="33">
        <v>1.96</v>
      </c>
      <c r="AK71" s="33">
        <v>3.33</v>
      </c>
      <c r="AL71" s="35">
        <v>3.06</v>
      </c>
      <c r="AM71" s="33">
        <v>2.7879999999999998</v>
      </c>
      <c r="AN71" s="33">
        <v>2.859</v>
      </c>
    </row>
    <row r="72" spans="1:40" x14ac:dyDescent="0.3">
      <c r="A72" s="13" t="s">
        <v>289</v>
      </c>
      <c r="B72" s="13" t="s">
        <v>288</v>
      </c>
      <c r="C72" s="33" t="s">
        <v>141</v>
      </c>
      <c r="D72" s="33" t="s">
        <v>141</v>
      </c>
      <c r="E72" s="33" t="s">
        <v>141</v>
      </c>
      <c r="F72" s="33">
        <v>7.4999999999999997E-3</v>
      </c>
      <c r="G72" s="33">
        <v>0.79</v>
      </c>
      <c r="H72" s="33">
        <v>0.97499999999999998</v>
      </c>
      <c r="I72" s="33">
        <v>0.51</v>
      </c>
      <c r="J72" s="33">
        <v>1.2549999999999999</v>
      </c>
      <c r="K72" s="33">
        <v>1.4</v>
      </c>
      <c r="L72" s="33">
        <v>1.61</v>
      </c>
      <c r="M72" s="33">
        <v>1.65</v>
      </c>
      <c r="N72" s="33">
        <v>1.92</v>
      </c>
      <c r="O72" s="33">
        <v>1.73</v>
      </c>
      <c r="P72" s="33">
        <v>1.68</v>
      </c>
      <c r="Q72" s="33">
        <v>1.59</v>
      </c>
      <c r="R72" s="33">
        <v>1.31</v>
      </c>
      <c r="S72" s="33">
        <v>1.52</v>
      </c>
      <c r="T72" s="33">
        <v>1.59</v>
      </c>
      <c r="U72" s="33">
        <v>1.73</v>
      </c>
      <c r="V72" s="33">
        <v>1.84</v>
      </c>
      <c r="W72" s="33">
        <v>1.92</v>
      </c>
      <c r="X72" s="33">
        <v>2.0499999999999998</v>
      </c>
      <c r="Y72" s="33">
        <v>2.2115</v>
      </c>
      <c r="Z72" s="33">
        <v>2.4941</v>
      </c>
      <c r="AA72" s="33">
        <v>2.4049</v>
      </c>
      <c r="AB72" s="33">
        <v>2.3437000000000001</v>
      </c>
      <c r="AC72" s="33">
        <v>3.7242000000000002</v>
      </c>
      <c r="AD72" s="33">
        <v>2.7166000000000001</v>
      </c>
      <c r="AE72" s="33">
        <v>2.6760000000000002</v>
      </c>
      <c r="AF72" s="33">
        <v>2.9676</v>
      </c>
      <c r="AG72" s="33">
        <v>3.1507999999999998</v>
      </c>
      <c r="AH72" s="33">
        <v>2.5215999999999998</v>
      </c>
      <c r="AI72" s="33">
        <v>2.3123</v>
      </c>
      <c r="AJ72" s="33">
        <v>2.9735</v>
      </c>
      <c r="AK72" s="33">
        <v>2.5697999999999999</v>
      </c>
      <c r="AL72" s="35">
        <v>2.7214390000000002</v>
      </c>
      <c r="AM72" s="33">
        <v>2.7850000000000001</v>
      </c>
      <c r="AN72" s="33">
        <v>2.8719999999999999</v>
      </c>
    </row>
    <row r="73" spans="1:40" x14ac:dyDescent="0.3">
      <c r="A73" s="13" t="s">
        <v>287</v>
      </c>
      <c r="B73" s="13" t="s">
        <v>286</v>
      </c>
      <c r="C73" s="33">
        <v>0.47620000000000001</v>
      </c>
      <c r="D73" s="33">
        <v>0.53</v>
      </c>
      <c r="E73" s="33">
        <v>2.5000000000000001E-2</v>
      </c>
      <c r="F73" s="33">
        <v>7.4999999999999997E-3</v>
      </c>
      <c r="G73" s="33">
        <v>0.79</v>
      </c>
      <c r="H73" s="33">
        <v>0.97499999999999998</v>
      </c>
      <c r="I73" s="33">
        <v>1.4999999999999999E-2</v>
      </c>
      <c r="J73" s="33">
        <v>1.2549999999999999</v>
      </c>
      <c r="K73" s="33">
        <v>1.4</v>
      </c>
      <c r="L73" s="33">
        <v>1.61</v>
      </c>
      <c r="M73" s="33">
        <v>1.49</v>
      </c>
      <c r="N73" s="33">
        <v>1.44</v>
      </c>
      <c r="O73" s="33">
        <v>1.63</v>
      </c>
      <c r="P73" s="33">
        <v>1.65</v>
      </c>
      <c r="Q73" s="33">
        <v>1.55</v>
      </c>
      <c r="R73" s="33">
        <v>1.28</v>
      </c>
      <c r="S73" s="33">
        <v>1.45</v>
      </c>
      <c r="T73" s="33">
        <v>1.57</v>
      </c>
      <c r="U73" s="33">
        <v>1.71</v>
      </c>
      <c r="V73" s="33">
        <v>1.85</v>
      </c>
      <c r="W73" s="33">
        <v>2.16</v>
      </c>
      <c r="X73" s="33">
        <v>3.06</v>
      </c>
      <c r="Y73" s="33">
        <v>2.0499999999999998</v>
      </c>
      <c r="Z73" s="33">
        <v>2.42</v>
      </c>
      <c r="AA73" s="33">
        <v>2.42</v>
      </c>
      <c r="AB73" s="33">
        <v>2.41</v>
      </c>
      <c r="AC73" s="33">
        <v>1.44</v>
      </c>
      <c r="AD73" s="33">
        <v>2.74</v>
      </c>
      <c r="AE73" s="33">
        <v>2.13</v>
      </c>
      <c r="AF73" s="33">
        <v>1.81</v>
      </c>
      <c r="AG73" s="33">
        <v>2.89</v>
      </c>
      <c r="AH73" s="33">
        <v>0.86</v>
      </c>
      <c r="AI73" s="33">
        <v>0.7</v>
      </c>
      <c r="AJ73" s="33">
        <v>5.36</v>
      </c>
      <c r="AK73" s="33">
        <v>3.29</v>
      </c>
      <c r="AL73" s="35">
        <v>3.03</v>
      </c>
      <c r="AM73" s="33">
        <v>2.7879999999999998</v>
      </c>
      <c r="AN73" s="33">
        <v>2.859</v>
      </c>
    </row>
    <row r="74" spans="1:40" x14ac:dyDescent="0.3">
      <c r="A74" s="13" t="s">
        <v>285</v>
      </c>
      <c r="B74" s="13" t="s">
        <v>284</v>
      </c>
      <c r="C74" s="33">
        <v>0.47620000000000001</v>
      </c>
      <c r="D74" s="33">
        <v>0.59250000000000003</v>
      </c>
      <c r="E74" s="33">
        <v>2.5000000000000001E-2</v>
      </c>
      <c r="F74" s="33">
        <v>7.4999999999999997E-3</v>
      </c>
      <c r="G74" s="33">
        <v>0.79</v>
      </c>
      <c r="H74" s="33">
        <v>0.97499999999999998</v>
      </c>
      <c r="I74" s="33">
        <v>0.51</v>
      </c>
      <c r="J74" s="33">
        <v>1.2549999999999999</v>
      </c>
      <c r="K74" s="33">
        <v>1.4</v>
      </c>
      <c r="L74" s="33">
        <v>1.61</v>
      </c>
      <c r="M74" s="33">
        <v>1.33</v>
      </c>
      <c r="N74" s="33">
        <v>1.5</v>
      </c>
      <c r="O74" s="33">
        <v>1.63</v>
      </c>
      <c r="P74" s="33">
        <v>1.65</v>
      </c>
      <c r="Q74" s="33">
        <v>1.55</v>
      </c>
      <c r="R74" s="33">
        <v>1.28</v>
      </c>
      <c r="S74" s="33">
        <v>1.52</v>
      </c>
      <c r="T74" s="33">
        <v>1.57</v>
      </c>
      <c r="U74" s="33">
        <v>1.71</v>
      </c>
      <c r="V74" s="33">
        <v>1.82</v>
      </c>
      <c r="W74" s="33">
        <v>2</v>
      </c>
      <c r="X74" s="33">
        <v>1.76</v>
      </c>
      <c r="Y74" s="33">
        <v>2.0299999999999998</v>
      </c>
      <c r="Z74" s="33">
        <v>2.42</v>
      </c>
      <c r="AA74" s="33">
        <v>2.2599999999999998</v>
      </c>
      <c r="AB74" s="33">
        <v>2.29</v>
      </c>
      <c r="AC74" s="33">
        <v>2.17</v>
      </c>
      <c r="AD74" s="33">
        <v>2.48</v>
      </c>
      <c r="AE74" s="33">
        <v>2.13</v>
      </c>
      <c r="AF74" s="33">
        <v>1.81</v>
      </c>
      <c r="AG74" s="33">
        <v>3.01</v>
      </c>
      <c r="AH74" s="33">
        <v>2.4</v>
      </c>
      <c r="AI74" s="33">
        <v>1.57</v>
      </c>
      <c r="AJ74" s="33">
        <v>1.95</v>
      </c>
      <c r="AK74" s="33">
        <v>3.3</v>
      </c>
      <c r="AL74" s="35">
        <v>3.05</v>
      </c>
      <c r="AM74" s="33">
        <v>2.7879999999999998</v>
      </c>
      <c r="AN74" s="33">
        <v>2.859</v>
      </c>
    </row>
    <row r="75" spans="1:40" x14ac:dyDescent="0.3">
      <c r="A75" s="13" t="s">
        <v>283</v>
      </c>
      <c r="B75" s="13" t="s">
        <v>282</v>
      </c>
      <c r="C75" s="33">
        <v>0.47620000000000001</v>
      </c>
      <c r="D75" s="33">
        <v>0.59250000000000003</v>
      </c>
      <c r="E75" s="33">
        <v>2.5000000000000001E-2</v>
      </c>
      <c r="F75" s="33">
        <v>7.4999999999999997E-3</v>
      </c>
      <c r="G75" s="33">
        <v>0.79</v>
      </c>
      <c r="H75" s="33">
        <v>0.97499999999999998</v>
      </c>
      <c r="I75" s="33">
        <v>0.51</v>
      </c>
      <c r="J75" s="33">
        <v>1.2549999999999999</v>
      </c>
      <c r="K75" s="33">
        <v>1.4</v>
      </c>
      <c r="L75" s="33">
        <v>1.61</v>
      </c>
      <c r="M75" s="33">
        <v>1.64</v>
      </c>
      <c r="N75" s="33">
        <v>1.9</v>
      </c>
      <c r="O75" s="33">
        <v>1.72</v>
      </c>
      <c r="P75" s="33">
        <v>1.65</v>
      </c>
      <c r="Q75" s="33">
        <v>1.58</v>
      </c>
      <c r="R75" s="33">
        <v>1.31</v>
      </c>
      <c r="S75" s="33">
        <v>1.52</v>
      </c>
      <c r="T75" s="33">
        <v>1.58</v>
      </c>
      <c r="U75" s="33">
        <v>1.71</v>
      </c>
      <c r="V75" s="33">
        <v>1.8</v>
      </c>
      <c r="W75" s="33">
        <v>1.87</v>
      </c>
      <c r="X75" s="33">
        <v>2.0099999999999998</v>
      </c>
      <c r="Y75" s="33">
        <v>2.1951000000000001</v>
      </c>
      <c r="Z75" s="33">
        <v>2.4725000000000001</v>
      </c>
      <c r="AA75" s="33">
        <v>2.3845999999999998</v>
      </c>
      <c r="AB75" s="33">
        <v>2.3180999999999998</v>
      </c>
      <c r="AC75" s="33">
        <v>3.6855000000000002</v>
      </c>
      <c r="AD75" s="33">
        <v>2.6951999999999998</v>
      </c>
      <c r="AE75" s="33">
        <v>2.6696</v>
      </c>
      <c r="AF75" s="33">
        <v>2.9483000000000001</v>
      </c>
      <c r="AG75" s="33">
        <v>3.1305000000000001</v>
      </c>
      <c r="AH75" s="33">
        <v>2.5158999999999998</v>
      </c>
      <c r="AI75" s="33">
        <v>2.3050999999999999</v>
      </c>
      <c r="AJ75" s="33">
        <v>2.9565999999999999</v>
      </c>
      <c r="AK75" s="33">
        <v>2.548</v>
      </c>
      <c r="AL75" s="35">
        <v>2.7070880000000002</v>
      </c>
      <c r="AM75" s="33">
        <v>2.7850000000000001</v>
      </c>
      <c r="AN75" s="33">
        <v>2.8719999999999999</v>
      </c>
    </row>
    <row r="76" spans="1:40" x14ac:dyDescent="0.3">
      <c r="A76" s="13" t="s">
        <v>98</v>
      </c>
      <c r="B76" s="13" t="s">
        <v>281</v>
      </c>
      <c r="C76" s="33">
        <v>0.17630000000000001</v>
      </c>
      <c r="D76" s="33">
        <v>0.20250000000000001</v>
      </c>
      <c r="E76" s="33">
        <v>0.22500000000000001</v>
      </c>
      <c r="F76" s="33">
        <v>0.245</v>
      </c>
      <c r="G76" s="33">
        <v>0.28000000000000003</v>
      </c>
      <c r="H76" s="33">
        <v>0.35499999999999998</v>
      </c>
      <c r="I76" s="33">
        <v>0.45750000000000002</v>
      </c>
      <c r="J76" s="33">
        <v>0.54500000000000004</v>
      </c>
      <c r="K76" s="33">
        <v>0.60499999999999998</v>
      </c>
      <c r="L76" s="33">
        <v>0.67249999999999999</v>
      </c>
      <c r="M76" s="33">
        <v>0.75</v>
      </c>
      <c r="N76" s="33">
        <v>0.82199999999999995</v>
      </c>
      <c r="O76" s="33">
        <v>0.88500000000000001</v>
      </c>
      <c r="P76" s="33">
        <v>0.9</v>
      </c>
      <c r="Q76" s="33">
        <v>0.9</v>
      </c>
      <c r="R76" s="33">
        <v>0.63</v>
      </c>
      <c r="S76" s="33">
        <v>0.63</v>
      </c>
      <c r="T76" s="33">
        <v>0.63</v>
      </c>
      <c r="U76" s="33">
        <v>0.68</v>
      </c>
      <c r="V76" s="33">
        <v>0.72</v>
      </c>
      <c r="W76" s="33">
        <v>0.8</v>
      </c>
      <c r="X76" s="33">
        <v>0.88</v>
      </c>
      <c r="Y76" s="33">
        <v>1</v>
      </c>
      <c r="Z76" s="33">
        <v>1.075</v>
      </c>
      <c r="AA76" s="33">
        <v>1.145</v>
      </c>
      <c r="AB76" s="33">
        <v>1.1599999999999999</v>
      </c>
      <c r="AC76" s="33">
        <v>1.1599999999999999</v>
      </c>
      <c r="AD76" s="33">
        <v>1.248</v>
      </c>
      <c r="AE76" s="33">
        <v>1.248</v>
      </c>
      <c r="AF76" s="33">
        <v>1.248</v>
      </c>
      <c r="AG76" s="33">
        <v>1.4</v>
      </c>
      <c r="AH76" s="33">
        <v>1.4</v>
      </c>
      <c r="AI76" s="33">
        <v>1.4</v>
      </c>
      <c r="AJ76" s="33">
        <v>1.4</v>
      </c>
      <c r="AK76" s="33">
        <v>1.48</v>
      </c>
      <c r="AL76" s="35">
        <v>1.48</v>
      </c>
      <c r="AM76" s="33">
        <v>1.488</v>
      </c>
      <c r="AN76" s="33">
        <v>1.5189999999999999</v>
      </c>
    </row>
    <row r="77" spans="1:40" x14ac:dyDescent="0.3">
      <c r="A77" s="1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4"/>
      <c r="AM77" s="32"/>
      <c r="AN77" s="32"/>
    </row>
    <row r="78" spans="1:40" x14ac:dyDescent="0.3">
      <c r="A78" s="13" t="s">
        <v>280</v>
      </c>
      <c r="B78" s="13" t="s">
        <v>89</v>
      </c>
      <c r="C78" s="33">
        <v>0.90200000000000002</v>
      </c>
      <c r="D78" s="33">
        <v>0.90590000000000004</v>
      </c>
      <c r="E78" s="33">
        <v>0.69510000000000005</v>
      </c>
      <c r="F78" s="33">
        <v>0.86499999999999999</v>
      </c>
      <c r="G78" s="33">
        <v>1.585</v>
      </c>
      <c r="H78" s="33">
        <v>1.4784999999999999</v>
      </c>
      <c r="I78" s="33">
        <v>1.2949999999999999</v>
      </c>
      <c r="J78" s="33">
        <v>1.9282999999999999</v>
      </c>
      <c r="K78" s="33">
        <v>2.3795000000000002</v>
      </c>
      <c r="L78" s="33">
        <v>2.4357000000000002</v>
      </c>
      <c r="M78" s="33">
        <v>2.3601999999999999</v>
      </c>
      <c r="N78" s="33">
        <v>3.1122999999999998</v>
      </c>
      <c r="O78" s="33">
        <v>2.1133999999999999</v>
      </c>
      <c r="P78" s="33">
        <v>2.7412000000000001</v>
      </c>
      <c r="Q78" s="33">
        <v>2.6715</v>
      </c>
      <c r="R78" s="33">
        <v>2.4805000000000001</v>
      </c>
      <c r="S78" s="33">
        <v>2.1240999999999999</v>
      </c>
      <c r="T78" s="33">
        <v>1.8190999999999999</v>
      </c>
      <c r="U78" s="33">
        <v>2.4205000000000001</v>
      </c>
      <c r="V78" s="33">
        <v>3.0123000000000002</v>
      </c>
      <c r="W78" s="33">
        <v>1.7461</v>
      </c>
      <c r="X78" s="33">
        <v>2.0535999999999999</v>
      </c>
      <c r="Y78" s="33">
        <v>3.3125</v>
      </c>
      <c r="Z78" s="33">
        <v>3.1088</v>
      </c>
      <c r="AA78" s="33">
        <v>3.5030999999999999</v>
      </c>
      <c r="AB78" s="33">
        <v>3.5331000000000001</v>
      </c>
      <c r="AC78" s="33">
        <v>3.2452000000000001</v>
      </c>
      <c r="AD78" s="33">
        <v>2.8631000000000002</v>
      </c>
      <c r="AE78" s="33">
        <v>3.8654000000000002</v>
      </c>
      <c r="AF78" s="33">
        <v>4.8251999999999997</v>
      </c>
      <c r="AG78" s="33">
        <v>4.2229999999999999</v>
      </c>
      <c r="AH78" s="33">
        <v>4.3354999999999997</v>
      </c>
      <c r="AI78" s="33">
        <v>4.6444999999999999</v>
      </c>
      <c r="AJ78" s="33">
        <v>4.6224999999999996</v>
      </c>
      <c r="AK78" s="33">
        <v>3.4157999999999999</v>
      </c>
      <c r="AL78" s="35">
        <v>3.9357637750530001</v>
      </c>
      <c r="AM78" s="33">
        <v>3.8260000000000001</v>
      </c>
      <c r="AN78" s="33">
        <v>4.0359999999999996</v>
      </c>
    </row>
    <row r="79" spans="1:40" x14ac:dyDescent="0.3">
      <c r="A79" s="13" t="s">
        <v>96</v>
      </c>
      <c r="B79" s="13" t="s">
        <v>279</v>
      </c>
      <c r="C79" s="33">
        <v>0.317</v>
      </c>
      <c r="D79" s="33">
        <v>0.432</v>
      </c>
      <c r="E79" s="33">
        <v>0.14580000000000001</v>
      </c>
      <c r="F79" s="33">
        <v>0.1173</v>
      </c>
      <c r="G79" s="33">
        <v>0.87419999999999998</v>
      </c>
      <c r="H79" s="33">
        <v>0.81010000000000004</v>
      </c>
      <c r="I79" s="33">
        <v>0.56789999999999996</v>
      </c>
      <c r="J79" s="33">
        <v>1.0895999999999999</v>
      </c>
      <c r="K79" s="33">
        <v>1.5944</v>
      </c>
      <c r="L79" s="33">
        <v>1.6004</v>
      </c>
      <c r="M79" s="33">
        <v>1.8263</v>
      </c>
      <c r="N79" s="33">
        <v>2.5485000000000002</v>
      </c>
      <c r="O79" s="33">
        <v>1.4399</v>
      </c>
      <c r="P79" s="33">
        <v>2.2706</v>
      </c>
      <c r="Q79" s="33">
        <v>2.1884000000000001</v>
      </c>
      <c r="R79" s="33">
        <v>1.8244</v>
      </c>
      <c r="S79" s="33">
        <v>1.4355</v>
      </c>
      <c r="T79" s="33">
        <v>1.1149</v>
      </c>
      <c r="U79" s="33">
        <v>1.6088</v>
      </c>
      <c r="V79" s="33">
        <v>2.2530999999999999</v>
      </c>
      <c r="W79" s="33">
        <v>0.88080000000000003</v>
      </c>
      <c r="X79" s="33">
        <v>1.2546999999999999</v>
      </c>
      <c r="Y79" s="33">
        <v>2.3323999999999998</v>
      </c>
      <c r="Z79" s="33">
        <v>2.1823999999999999</v>
      </c>
      <c r="AA79" s="33">
        <v>2.6686999999999999</v>
      </c>
      <c r="AB79" s="33">
        <v>2.5142000000000002</v>
      </c>
      <c r="AC79" s="33">
        <v>2.1751999999999998</v>
      </c>
      <c r="AD79" s="33">
        <v>1.758</v>
      </c>
      <c r="AE79" s="33">
        <v>2.6474000000000002</v>
      </c>
      <c r="AF79" s="33">
        <v>3.7216999999999998</v>
      </c>
      <c r="AG79" s="33">
        <v>3.1147999999999998</v>
      </c>
      <c r="AH79" s="33">
        <v>2.9834000000000001</v>
      </c>
      <c r="AI79" s="33">
        <v>3.3687999999999998</v>
      </c>
      <c r="AJ79" s="33">
        <v>3.6324999999999998</v>
      </c>
      <c r="AK79" s="33">
        <v>2.5083000000000002</v>
      </c>
      <c r="AL79" s="35">
        <v>3.03666426245274</v>
      </c>
      <c r="AM79" s="33"/>
      <c r="AN79" s="33"/>
    </row>
    <row r="80" spans="1:40" x14ac:dyDescent="0.3">
      <c r="A80" s="13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4"/>
      <c r="AM80" s="32"/>
      <c r="AN80" s="32"/>
    </row>
    <row r="81" spans="1:41" x14ac:dyDescent="0.3">
      <c r="A81" s="13" t="s">
        <v>1</v>
      </c>
      <c r="B81" s="13" t="s">
        <v>115</v>
      </c>
      <c r="C81" s="33">
        <v>0.81779999999999997</v>
      </c>
      <c r="D81" s="33">
        <v>0.23400000000000001</v>
      </c>
      <c r="E81" s="33">
        <v>0.2838</v>
      </c>
      <c r="F81" s="33">
        <v>0.1996</v>
      </c>
      <c r="G81" s="33">
        <v>0.37740000000000001</v>
      </c>
      <c r="H81" s="33">
        <v>0.23430000000000001</v>
      </c>
      <c r="I81" s="33">
        <v>0.1381</v>
      </c>
      <c r="J81" s="33">
        <v>0.19350000000000001</v>
      </c>
      <c r="K81" s="33">
        <v>0.10639999999999999</v>
      </c>
      <c r="L81" s="33">
        <v>6.88E-2</v>
      </c>
      <c r="M81" s="33">
        <v>3.7100000000000001E-2</v>
      </c>
      <c r="N81" s="33">
        <v>3.5700000000000003E-2</v>
      </c>
      <c r="O81" s="33">
        <v>1.4E-2</v>
      </c>
      <c r="P81" s="33">
        <v>6.4100000000000004E-2</v>
      </c>
      <c r="Q81" s="33">
        <v>5.8700000000000002E-2</v>
      </c>
      <c r="R81" s="33">
        <v>5.1200000000000002E-2</v>
      </c>
      <c r="S81" s="33">
        <v>7.8E-2</v>
      </c>
      <c r="T81" s="33">
        <v>7.8399999999999997E-2</v>
      </c>
      <c r="U81" s="33">
        <v>9.8000000000000004E-2</v>
      </c>
      <c r="V81" s="33">
        <v>1.6343000000000001</v>
      </c>
      <c r="W81" s="33">
        <v>0.18729999999999999</v>
      </c>
      <c r="X81" s="33">
        <v>0.22750000000000001</v>
      </c>
      <c r="Y81" s="33">
        <v>0.1487</v>
      </c>
      <c r="Z81" s="33">
        <v>0.75600000000000001</v>
      </c>
      <c r="AA81" s="33">
        <v>1.5125</v>
      </c>
      <c r="AB81" s="33">
        <v>1.0737000000000001</v>
      </c>
      <c r="AC81" s="33">
        <v>1.0672999999999999</v>
      </c>
      <c r="AD81" s="33">
        <v>0.74119999999999997</v>
      </c>
      <c r="AE81" s="33">
        <v>0.81610000000000005</v>
      </c>
      <c r="AF81" s="33">
        <v>0.96099999999999997</v>
      </c>
      <c r="AG81" s="33">
        <v>1.0598000000000001</v>
      </c>
      <c r="AH81" s="33">
        <v>0.1628</v>
      </c>
      <c r="AI81" s="33">
        <v>0.10299999999999999</v>
      </c>
      <c r="AJ81" s="33">
        <v>2.8443999999999998</v>
      </c>
      <c r="AK81" s="33">
        <v>0.2288</v>
      </c>
      <c r="AL81" s="35">
        <v>1.1821192052980101</v>
      </c>
      <c r="AM81" s="33"/>
      <c r="AN81" s="33"/>
    </row>
    <row r="82" spans="1:41" x14ac:dyDescent="0.3">
      <c r="A82" s="13" t="s">
        <v>131</v>
      </c>
      <c r="B82" s="13" t="s">
        <v>132</v>
      </c>
      <c r="C82" s="33">
        <v>3.3384999999999998</v>
      </c>
      <c r="D82" s="33">
        <v>3.6714000000000002</v>
      </c>
      <c r="E82" s="33">
        <v>3.4308999999999998</v>
      </c>
      <c r="F82" s="33">
        <v>3.2719</v>
      </c>
      <c r="G82" s="33">
        <v>3.5301999999999998</v>
      </c>
      <c r="H82" s="33">
        <v>4.0362999999999998</v>
      </c>
      <c r="I82" s="33">
        <v>3.3849999999999998</v>
      </c>
      <c r="J82" s="33">
        <v>4.0101000000000004</v>
      </c>
      <c r="K82" s="33">
        <v>4.9558</v>
      </c>
      <c r="L82" s="33">
        <v>5.5506000000000002</v>
      </c>
      <c r="M82" s="33">
        <v>3.1004</v>
      </c>
      <c r="N82" s="33">
        <v>1.9509000000000001</v>
      </c>
      <c r="O82" s="33">
        <v>0.54779999999999995</v>
      </c>
      <c r="P82" s="33">
        <v>0.32540000000000002</v>
      </c>
      <c r="Q82" s="33">
        <v>-0.60389999999999999</v>
      </c>
      <c r="R82" s="33">
        <v>-0.27800000000000002</v>
      </c>
      <c r="S82" s="33">
        <v>0.94389999999999996</v>
      </c>
      <c r="T82" s="33">
        <v>2.1421999999999999</v>
      </c>
      <c r="U82" s="33">
        <v>3.1126999999999998</v>
      </c>
      <c r="V82" s="33">
        <v>4.3979999999999997</v>
      </c>
      <c r="W82" s="33">
        <v>3.4169</v>
      </c>
      <c r="X82" s="33">
        <v>3.7021999999999999</v>
      </c>
      <c r="Y82" s="33">
        <v>2.1223999999999998</v>
      </c>
      <c r="Z82" s="33">
        <v>2.7559999999999998</v>
      </c>
      <c r="AA82" s="33">
        <v>3.4</v>
      </c>
      <c r="AB82" s="33">
        <v>2.8782000000000001</v>
      </c>
      <c r="AC82" s="33">
        <v>3.9005999999999998</v>
      </c>
      <c r="AD82" s="33">
        <v>5.1597</v>
      </c>
      <c r="AE82" s="33">
        <v>4.4547999999999996</v>
      </c>
      <c r="AF82" s="33">
        <v>4.9512999999999998</v>
      </c>
      <c r="AG82" s="33">
        <v>5.4385000000000003</v>
      </c>
      <c r="AH82" s="33">
        <v>4.5316000000000001</v>
      </c>
      <c r="AI82" s="33">
        <v>3.6644999999999999</v>
      </c>
      <c r="AJ82" s="33">
        <v>8.4868000000000006</v>
      </c>
      <c r="AK82" s="33">
        <v>10.453799999999999</v>
      </c>
      <c r="AL82" s="35">
        <v>11.0927152317881</v>
      </c>
      <c r="AM82" s="33">
        <v>11.481</v>
      </c>
      <c r="AN82" s="33">
        <v>12.313000000000001</v>
      </c>
    </row>
    <row r="83" spans="1:41" x14ac:dyDescent="0.3">
      <c r="A83" s="13" t="s">
        <v>133</v>
      </c>
      <c r="B83" s="13" t="s">
        <v>134</v>
      </c>
      <c r="C83" s="33" t="s">
        <v>141</v>
      </c>
      <c r="D83" s="33" t="s">
        <v>141</v>
      </c>
      <c r="E83" s="33" t="s">
        <v>141</v>
      </c>
      <c r="F83" s="33" t="s">
        <v>141</v>
      </c>
      <c r="G83" s="33" t="s">
        <v>141</v>
      </c>
      <c r="H83" s="33" t="s">
        <v>141</v>
      </c>
      <c r="I83" s="33" t="s">
        <v>141</v>
      </c>
      <c r="J83" s="33" t="s">
        <v>141</v>
      </c>
      <c r="K83" s="33" t="s">
        <v>141</v>
      </c>
      <c r="L83" s="33" t="s">
        <v>141</v>
      </c>
      <c r="M83" s="33">
        <v>-0.63319999999999999</v>
      </c>
      <c r="N83" s="33">
        <v>-2.2991000000000001</v>
      </c>
      <c r="O83" s="33">
        <v>-3.9043999999999999</v>
      </c>
      <c r="P83" s="33">
        <v>-3.8717000000000001</v>
      </c>
      <c r="Q83" s="33">
        <v>-6.5965999999999996</v>
      </c>
      <c r="R83" s="33">
        <v>-6.3829000000000002</v>
      </c>
      <c r="S83" s="33">
        <v>-5.9366000000000003</v>
      </c>
      <c r="T83" s="33">
        <v>-5.1985000000000001</v>
      </c>
      <c r="U83" s="33">
        <v>-4.2622999999999998</v>
      </c>
      <c r="V83" s="33">
        <v>-1.4751000000000001</v>
      </c>
      <c r="W83" s="33">
        <v>-3.1450999999999998</v>
      </c>
      <c r="X83" s="33">
        <v>-3.6095999999999999</v>
      </c>
      <c r="Y83" s="33">
        <v>-4.9417</v>
      </c>
      <c r="Z83" s="33">
        <v>-4.4702000000000002</v>
      </c>
      <c r="AA83" s="33">
        <v>-4.9124999999999996</v>
      </c>
      <c r="AB83" s="33">
        <v>-5.1635</v>
      </c>
      <c r="AC83" s="33">
        <v>-6.734</v>
      </c>
      <c r="AD83" s="33">
        <v>-6.3673999999999999</v>
      </c>
      <c r="AE83" s="33">
        <v>-6.9935</v>
      </c>
      <c r="AF83" s="33">
        <v>-6.1364000000000001</v>
      </c>
      <c r="AG83" s="33">
        <v>-5.3022999999999998</v>
      </c>
      <c r="AH83" s="33">
        <v>-20.478400000000001</v>
      </c>
      <c r="AI83" s="33">
        <v>-21.026599999999998</v>
      </c>
      <c r="AJ83" s="33">
        <v>-15.804600000000001</v>
      </c>
      <c r="AK83" s="33">
        <v>-13.4917</v>
      </c>
      <c r="AL83" s="35">
        <v>-12.738410596026499</v>
      </c>
      <c r="AM83" s="33"/>
      <c r="AN83" s="33"/>
    </row>
    <row r="84" spans="1:41" x14ac:dyDescent="0.3">
      <c r="A84" s="28" t="s">
        <v>112</v>
      </c>
      <c r="B84" s="28"/>
      <c r="C84" s="28" t="s">
        <v>3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6" spans="1:4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</row>
    <row r="87" spans="1:41" ht="21" x14ac:dyDescent="0.3">
      <c r="A87" s="29" t="s">
        <v>422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</row>
    <row r="88" spans="1:41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x14ac:dyDescent="0.3">
      <c r="A89" s="8" t="s">
        <v>264</v>
      </c>
      <c r="B89" s="8"/>
      <c r="C89" s="9" t="s">
        <v>421</v>
      </c>
      <c r="D89" s="9" t="s">
        <v>420</v>
      </c>
      <c r="E89" s="9" t="s">
        <v>419</v>
      </c>
      <c r="F89" s="9" t="s">
        <v>418</v>
      </c>
      <c r="G89" s="9" t="s">
        <v>408</v>
      </c>
      <c r="H89" s="9" t="s">
        <v>407</v>
      </c>
      <c r="I89" s="9" t="s">
        <v>406</v>
      </c>
      <c r="J89" s="9" t="s">
        <v>405</v>
      </c>
      <c r="K89" s="9" t="s">
        <v>404</v>
      </c>
      <c r="L89" s="9" t="s">
        <v>403</v>
      </c>
      <c r="M89" s="9" t="s">
        <v>402</v>
      </c>
      <c r="N89" s="9" t="s">
        <v>401</v>
      </c>
      <c r="O89" s="9" t="s">
        <v>400</v>
      </c>
      <c r="P89" s="9" t="s">
        <v>399</v>
      </c>
      <c r="Q89" s="9" t="s">
        <v>398</v>
      </c>
      <c r="R89" s="9" t="s">
        <v>397</v>
      </c>
      <c r="S89" s="9" t="s">
        <v>396</v>
      </c>
      <c r="T89" s="9" t="s">
        <v>395</v>
      </c>
      <c r="U89" s="9" t="s">
        <v>394</v>
      </c>
      <c r="V89" s="9" t="s">
        <v>393</v>
      </c>
      <c r="W89" s="9" t="s">
        <v>392</v>
      </c>
      <c r="X89" s="9" t="s">
        <v>391</v>
      </c>
      <c r="Y89" s="9" t="s">
        <v>4</v>
      </c>
      <c r="Z89" s="9" t="s">
        <v>390</v>
      </c>
      <c r="AA89" s="9" t="s">
        <v>263</v>
      </c>
      <c r="AB89" s="9" t="s">
        <v>262</v>
      </c>
      <c r="AC89" s="9" t="s">
        <v>261</v>
      </c>
      <c r="AD89" s="9" t="s">
        <v>260</v>
      </c>
      <c r="AE89" s="9" t="s">
        <v>259</v>
      </c>
      <c r="AF89" s="9" t="s">
        <v>258</v>
      </c>
      <c r="AG89" s="9" t="s">
        <v>257</v>
      </c>
      <c r="AH89" s="9" t="s">
        <v>256</v>
      </c>
      <c r="AI89" s="9" t="s">
        <v>255</v>
      </c>
      <c r="AJ89" s="9" t="s">
        <v>254</v>
      </c>
      <c r="AK89" s="9" t="s">
        <v>253</v>
      </c>
      <c r="AL89" s="9" t="s">
        <v>252</v>
      </c>
      <c r="AM89" s="9" t="s">
        <v>251</v>
      </c>
      <c r="AN89" s="9" t="s">
        <v>250</v>
      </c>
      <c r="AO89" s="9" t="s">
        <v>249</v>
      </c>
    </row>
    <row r="90" spans="1:41" x14ac:dyDescent="0.3">
      <c r="A90" s="10" t="s">
        <v>46</v>
      </c>
      <c r="B90" s="10"/>
      <c r="C90" s="11" t="s">
        <v>417</v>
      </c>
      <c r="D90" s="11" t="s">
        <v>416</v>
      </c>
      <c r="E90" s="11" t="s">
        <v>415</v>
      </c>
      <c r="F90" s="11" t="s">
        <v>414</v>
      </c>
      <c r="G90" s="11" t="s">
        <v>389</v>
      </c>
      <c r="H90" s="11" t="s">
        <v>388</v>
      </c>
      <c r="I90" s="11" t="s">
        <v>387</v>
      </c>
      <c r="J90" s="11" t="s">
        <v>386</v>
      </c>
      <c r="K90" s="11" t="s">
        <v>385</v>
      </c>
      <c r="L90" s="11" t="s">
        <v>384</v>
      </c>
      <c r="M90" s="11" t="s">
        <v>383</v>
      </c>
      <c r="N90" s="11" t="s">
        <v>382</v>
      </c>
      <c r="O90" s="11" t="s">
        <v>381</v>
      </c>
      <c r="P90" s="11" t="s">
        <v>380</v>
      </c>
      <c r="Q90" s="11" t="s">
        <v>379</v>
      </c>
      <c r="R90" s="11" t="s">
        <v>378</v>
      </c>
      <c r="S90" s="11" t="s">
        <v>377</v>
      </c>
      <c r="T90" s="11" t="s">
        <v>376</v>
      </c>
      <c r="U90" s="11" t="s">
        <v>375</v>
      </c>
      <c r="V90" s="11" t="s">
        <v>374</v>
      </c>
      <c r="W90" s="11" t="s">
        <v>373</v>
      </c>
      <c r="X90" s="11" t="s">
        <v>372</v>
      </c>
      <c r="Y90" s="11" t="s">
        <v>371</v>
      </c>
      <c r="Z90" s="11" t="s">
        <v>370</v>
      </c>
      <c r="AA90" s="11" t="s">
        <v>369</v>
      </c>
      <c r="AB90" s="11" t="s">
        <v>368</v>
      </c>
      <c r="AC90" s="11" t="s">
        <v>367</v>
      </c>
      <c r="AD90" s="11" t="s">
        <v>366</v>
      </c>
      <c r="AE90" s="11" t="s">
        <v>365</v>
      </c>
      <c r="AF90" s="11" t="s">
        <v>364</v>
      </c>
      <c r="AG90" s="11" t="s">
        <v>363</v>
      </c>
      <c r="AH90" s="11" t="s">
        <v>362</v>
      </c>
      <c r="AI90" s="11" t="s">
        <v>361</v>
      </c>
      <c r="AJ90" s="11" t="s">
        <v>360</v>
      </c>
      <c r="AK90" s="11" t="s">
        <v>359</v>
      </c>
      <c r="AL90" s="11" t="s">
        <v>358</v>
      </c>
      <c r="AM90" s="11" t="s">
        <v>357</v>
      </c>
      <c r="AN90" s="11" t="s">
        <v>356</v>
      </c>
      <c r="AO90" s="11" t="s">
        <v>355</v>
      </c>
    </row>
    <row r="91" spans="1:41" x14ac:dyDescent="0.3">
      <c r="A91" s="12" t="s">
        <v>211</v>
      </c>
      <c r="B91" s="12" t="s">
        <v>212</v>
      </c>
      <c r="C91" s="4" t="s">
        <v>141</v>
      </c>
      <c r="D91" s="4" t="s">
        <v>141</v>
      </c>
      <c r="E91" s="4" t="s">
        <v>141</v>
      </c>
      <c r="F91" s="4" t="s">
        <v>141</v>
      </c>
      <c r="G91" s="4">
        <v>7.9706000000000001</v>
      </c>
      <c r="H91" s="4">
        <v>6.3106999999999998</v>
      </c>
      <c r="I91" s="4">
        <v>13.9971</v>
      </c>
      <c r="J91" s="4">
        <v>12.770899999999999</v>
      </c>
      <c r="K91" s="4">
        <v>18.2441</v>
      </c>
      <c r="L91" s="4">
        <v>18.124500000000001</v>
      </c>
      <c r="M91" s="4">
        <v>17.167400000000001</v>
      </c>
      <c r="N91" s="4">
        <v>17.7058</v>
      </c>
      <c r="O91" s="4">
        <v>22.371500000000001</v>
      </c>
      <c r="P91" s="4">
        <v>32.061799999999998</v>
      </c>
      <c r="Q91" s="4">
        <v>49.169400000000003</v>
      </c>
      <c r="R91" s="4">
        <v>54</v>
      </c>
      <c r="S91" s="4">
        <v>44</v>
      </c>
      <c r="T91" s="4">
        <v>26.4375</v>
      </c>
      <c r="U91" s="4">
        <v>27.01</v>
      </c>
      <c r="V91" s="4">
        <v>22.5</v>
      </c>
      <c r="W91" s="4">
        <v>23.87</v>
      </c>
      <c r="X91" s="4">
        <v>25.59</v>
      </c>
      <c r="Y91" s="4">
        <v>30.85</v>
      </c>
      <c r="Z91" s="4">
        <v>36.770000000000003</v>
      </c>
      <c r="AA91" s="4">
        <v>37.49</v>
      </c>
      <c r="AB91" s="4">
        <v>35.85</v>
      </c>
      <c r="AC91" s="4">
        <v>31.03</v>
      </c>
      <c r="AD91" s="4">
        <v>35.9</v>
      </c>
      <c r="AE91" s="4">
        <v>33.049999999999997</v>
      </c>
      <c r="AF91" s="4">
        <v>33.119999999999997</v>
      </c>
      <c r="AG91" s="4">
        <v>47.07</v>
      </c>
      <c r="AH91" s="4">
        <v>41.96</v>
      </c>
      <c r="AI91" s="4">
        <v>49.31</v>
      </c>
      <c r="AJ91" s="4">
        <v>62.27</v>
      </c>
      <c r="AK91" s="4">
        <v>52.85</v>
      </c>
      <c r="AL91" s="4">
        <v>40.94</v>
      </c>
      <c r="AM91" s="4">
        <v>40.96</v>
      </c>
      <c r="AN91" s="4">
        <v>49.57</v>
      </c>
      <c r="AO91" s="4">
        <v>43.72</v>
      </c>
    </row>
    <row r="92" spans="1:41" x14ac:dyDescent="0.3">
      <c r="A92" s="16" t="s">
        <v>277</v>
      </c>
      <c r="B92" s="16" t="s">
        <v>276</v>
      </c>
      <c r="C92" s="15" t="s">
        <v>141</v>
      </c>
      <c r="D92" s="15" t="s">
        <v>141</v>
      </c>
      <c r="E92" s="15" t="s">
        <v>141</v>
      </c>
      <c r="F92" s="15" t="s">
        <v>141</v>
      </c>
      <c r="G92" s="15">
        <v>6.3872</v>
      </c>
      <c r="H92" s="15">
        <v>-20.825500000000002</v>
      </c>
      <c r="I92" s="15">
        <v>121.8009</v>
      </c>
      <c r="J92" s="15">
        <v>-8.7606999999999999</v>
      </c>
      <c r="K92" s="15">
        <v>42.857100000000003</v>
      </c>
      <c r="L92" s="15" t="s">
        <v>141</v>
      </c>
      <c r="M92" s="15">
        <v>-5.2805</v>
      </c>
      <c r="N92" s="15">
        <v>3.1358999999999999</v>
      </c>
      <c r="O92" s="15">
        <v>26.351400000000002</v>
      </c>
      <c r="P92" s="15">
        <v>43.3155</v>
      </c>
      <c r="Q92" s="15" t="s">
        <v>141</v>
      </c>
      <c r="R92" s="15">
        <v>9.8245000000000005</v>
      </c>
      <c r="S92" s="15">
        <v>-18.5185</v>
      </c>
      <c r="T92" s="15">
        <v>-39.9148</v>
      </c>
      <c r="U92" s="15">
        <v>2.1655000000000002</v>
      </c>
      <c r="V92" s="15">
        <v>-16.697500000000002</v>
      </c>
      <c r="W92" s="15" t="s">
        <v>141</v>
      </c>
      <c r="X92" s="15">
        <v>7.2057000000000002</v>
      </c>
      <c r="Y92" s="15">
        <v>20.5549</v>
      </c>
      <c r="Z92" s="15">
        <v>19.189599999999999</v>
      </c>
      <c r="AA92" s="15">
        <v>1.9581</v>
      </c>
      <c r="AB92" s="15" t="s">
        <v>141</v>
      </c>
      <c r="AC92" s="15">
        <v>-13.444900000000001</v>
      </c>
      <c r="AD92" s="15">
        <v>15.6945</v>
      </c>
      <c r="AE92" s="15">
        <v>-7.9386999999999999</v>
      </c>
      <c r="AF92" s="15">
        <v>0.21179999999999999</v>
      </c>
      <c r="AG92" s="15">
        <v>42.119599999999998</v>
      </c>
      <c r="AH92" s="15" t="s">
        <v>141</v>
      </c>
      <c r="AI92" s="15">
        <v>17.5167</v>
      </c>
      <c r="AJ92" s="15">
        <v>26.282699999999998</v>
      </c>
      <c r="AK92" s="15">
        <v>-15.127700000000001</v>
      </c>
      <c r="AL92" s="15">
        <v>-22.535499999999999</v>
      </c>
      <c r="AM92" s="15">
        <v>4.8899999999999999E-2</v>
      </c>
      <c r="AN92" s="15" t="s">
        <v>141</v>
      </c>
      <c r="AO92" s="15">
        <v>-11.801500000000001</v>
      </c>
    </row>
    <row r="93" spans="1:41" x14ac:dyDescent="0.3">
      <c r="A93" s="13" t="s">
        <v>275</v>
      </c>
      <c r="B93" s="13" t="s">
        <v>274</v>
      </c>
      <c r="C93" s="33" t="s">
        <v>141</v>
      </c>
      <c r="D93" s="33" t="s">
        <v>141</v>
      </c>
      <c r="E93" s="33" t="s">
        <v>141</v>
      </c>
      <c r="F93" s="33" t="s">
        <v>141</v>
      </c>
      <c r="G93" s="33">
        <v>7.4621000000000004</v>
      </c>
      <c r="H93" s="33">
        <v>7.9406999999999996</v>
      </c>
      <c r="I93" s="33">
        <v>6.2808000000000002</v>
      </c>
      <c r="J93" s="33">
        <v>13.9971</v>
      </c>
      <c r="K93" s="33">
        <v>12.7111</v>
      </c>
      <c r="L93" s="33">
        <v>18.2441</v>
      </c>
      <c r="M93" s="33">
        <v>18.124500000000001</v>
      </c>
      <c r="N93" s="33">
        <v>17.107600000000001</v>
      </c>
      <c r="O93" s="33">
        <v>17.765599999999999</v>
      </c>
      <c r="P93" s="33">
        <v>22.491099999999999</v>
      </c>
      <c r="Q93" s="33">
        <v>32.002000000000002</v>
      </c>
      <c r="R93" s="33">
        <v>48.690800000000003</v>
      </c>
      <c r="S93" s="33">
        <v>54.0625</v>
      </c>
      <c r="T93" s="33">
        <v>44</v>
      </c>
      <c r="U93" s="33">
        <v>26.625</v>
      </c>
      <c r="V93" s="33">
        <v>27.02</v>
      </c>
      <c r="W93" s="33">
        <v>22.6</v>
      </c>
      <c r="X93" s="33">
        <v>23.78</v>
      </c>
      <c r="Y93" s="33">
        <v>25.6</v>
      </c>
      <c r="Z93" s="33">
        <v>30.8</v>
      </c>
      <c r="AA93" s="33">
        <v>36.770000000000003</v>
      </c>
      <c r="AB93" s="33">
        <v>37.51</v>
      </c>
      <c r="AC93" s="33">
        <v>35.78</v>
      </c>
      <c r="AD93" s="33">
        <v>31.28</v>
      </c>
      <c r="AE93" s="33">
        <v>36.19</v>
      </c>
      <c r="AF93" s="33">
        <v>33.18</v>
      </c>
      <c r="AG93" s="33">
        <v>33.090000000000003</v>
      </c>
      <c r="AH93" s="33">
        <v>46.88</v>
      </c>
      <c r="AI93" s="33">
        <v>42.01</v>
      </c>
      <c r="AJ93" s="33">
        <v>49.42</v>
      </c>
      <c r="AK93" s="33">
        <v>62.16</v>
      </c>
      <c r="AL93" s="33">
        <v>52.71</v>
      </c>
      <c r="AM93" s="33">
        <v>40.69</v>
      </c>
      <c r="AN93" s="33">
        <v>41.02</v>
      </c>
      <c r="AO93" s="33">
        <v>49.68</v>
      </c>
    </row>
    <row r="94" spans="1:41" x14ac:dyDescent="0.3">
      <c r="A94" s="13" t="s">
        <v>273</v>
      </c>
      <c r="B94" s="13" t="s">
        <v>214</v>
      </c>
      <c r="C94" s="33" t="s">
        <v>141</v>
      </c>
      <c r="D94" s="33" t="s">
        <v>141</v>
      </c>
      <c r="E94" s="33" t="s">
        <v>141</v>
      </c>
      <c r="F94" s="33" t="s">
        <v>141</v>
      </c>
      <c r="G94" s="33">
        <v>8.4641000000000002</v>
      </c>
      <c r="H94" s="33">
        <v>8.1798999999999999</v>
      </c>
      <c r="I94" s="33">
        <v>14.505599999999999</v>
      </c>
      <c r="J94" s="33">
        <v>14.7149</v>
      </c>
      <c r="K94" s="33">
        <v>20.8461</v>
      </c>
      <c r="L94" s="33">
        <v>20.995699999999999</v>
      </c>
      <c r="M94" s="33">
        <v>21.7135</v>
      </c>
      <c r="N94" s="33">
        <v>20.6966</v>
      </c>
      <c r="O94" s="33">
        <v>24.524899999999999</v>
      </c>
      <c r="P94" s="33">
        <v>33.856299999999997</v>
      </c>
      <c r="Q94" s="33">
        <v>50.545200000000001</v>
      </c>
      <c r="R94" s="33">
        <v>60.175699999999999</v>
      </c>
      <c r="S94" s="33">
        <v>59.9375</v>
      </c>
      <c r="T94" s="33">
        <v>47</v>
      </c>
      <c r="U94" s="33">
        <v>35.4375</v>
      </c>
      <c r="V94" s="33">
        <v>31.44</v>
      </c>
      <c r="W94" s="33">
        <v>26.43</v>
      </c>
      <c r="X94" s="33">
        <v>28.7</v>
      </c>
      <c r="Y94" s="33">
        <v>31.6</v>
      </c>
      <c r="Z94" s="33">
        <v>38.020000000000003</v>
      </c>
      <c r="AA94" s="33">
        <v>42.65</v>
      </c>
      <c r="AB94" s="33">
        <v>38.590000000000003</v>
      </c>
      <c r="AC94" s="33">
        <v>40.85</v>
      </c>
      <c r="AD94" s="33">
        <v>37.5</v>
      </c>
      <c r="AE94" s="33">
        <v>37.590000000000003</v>
      </c>
      <c r="AF94" s="33">
        <v>34.579900000000002</v>
      </c>
      <c r="AG94" s="33">
        <v>48.83</v>
      </c>
      <c r="AH94" s="33">
        <v>48.08</v>
      </c>
      <c r="AI94" s="33">
        <v>49.54</v>
      </c>
      <c r="AJ94" s="33">
        <v>67.89</v>
      </c>
      <c r="AK94" s="33">
        <v>64.23</v>
      </c>
      <c r="AL94" s="33">
        <v>54.37</v>
      </c>
      <c r="AM94" s="33">
        <v>43.98</v>
      </c>
      <c r="AN94" s="33">
        <v>57.54</v>
      </c>
      <c r="AO94" s="33">
        <v>54.08</v>
      </c>
    </row>
    <row r="95" spans="1:41" x14ac:dyDescent="0.3">
      <c r="A95" s="13" t="s">
        <v>272</v>
      </c>
      <c r="B95" s="13" t="s">
        <v>216</v>
      </c>
      <c r="C95" s="33" t="s">
        <v>141</v>
      </c>
      <c r="D95" s="33" t="s">
        <v>141</v>
      </c>
      <c r="E95" s="33" t="s">
        <v>141</v>
      </c>
      <c r="F95" s="33" t="s">
        <v>141</v>
      </c>
      <c r="G95" s="33">
        <v>6.3106999999999998</v>
      </c>
      <c r="H95" s="33">
        <v>5.4432999999999998</v>
      </c>
      <c r="I95" s="33">
        <v>6.1611000000000002</v>
      </c>
      <c r="J95" s="33">
        <v>10.0791</v>
      </c>
      <c r="K95" s="33">
        <v>10.4679</v>
      </c>
      <c r="L95" s="33">
        <v>15.0738</v>
      </c>
      <c r="M95" s="33">
        <v>16.868300000000001</v>
      </c>
      <c r="N95" s="33">
        <v>16.389800000000001</v>
      </c>
      <c r="O95" s="33">
        <v>17.7058</v>
      </c>
      <c r="P95" s="33">
        <v>21.1751</v>
      </c>
      <c r="Q95" s="33">
        <v>30.626200000000001</v>
      </c>
      <c r="R95" s="33">
        <v>44.264400000000002</v>
      </c>
      <c r="S95" s="33">
        <v>38.0625</v>
      </c>
      <c r="T95" s="33">
        <v>25.4375</v>
      </c>
      <c r="U95" s="33">
        <v>23.75</v>
      </c>
      <c r="V95" s="33">
        <v>21</v>
      </c>
      <c r="W95" s="33">
        <v>19.649999999999999</v>
      </c>
      <c r="X95" s="33">
        <v>23.26</v>
      </c>
      <c r="Y95" s="33">
        <v>25.21</v>
      </c>
      <c r="Z95" s="33">
        <v>28.29</v>
      </c>
      <c r="AA95" s="33">
        <v>35.549999999999997</v>
      </c>
      <c r="AB95" s="33">
        <v>30.19</v>
      </c>
      <c r="AC95" s="33">
        <v>24.63</v>
      </c>
      <c r="AD95" s="33">
        <v>29.81</v>
      </c>
      <c r="AE95" s="33">
        <v>32.659999999999997</v>
      </c>
      <c r="AF95" s="33">
        <v>29.69</v>
      </c>
      <c r="AG95" s="33">
        <v>32.234999999999999</v>
      </c>
      <c r="AH95" s="33">
        <v>38.299999999999997</v>
      </c>
      <c r="AI95" s="33">
        <v>41.15</v>
      </c>
      <c r="AJ95" s="33">
        <v>45.23</v>
      </c>
      <c r="AK95" s="33">
        <v>50.62</v>
      </c>
      <c r="AL95" s="33">
        <v>32.630000000000003</v>
      </c>
      <c r="AM95" s="33">
        <v>32.034999999999997</v>
      </c>
      <c r="AN95" s="33">
        <v>40.61</v>
      </c>
      <c r="AO95" s="33">
        <v>43.71</v>
      </c>
    </row>
    <row r="96" spans="1:41" x14ac:dyDescent="0.3">
      <c r="A96" s="12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</row>
    <row r="97" spans="1:41" x14ac:dyDescent="0.3">
      <c r="A97" s="12" t="s">
        <v>271</v>
      </c>
      <c r="B97" s="12" t="s">
        <v>270</v>
      </c>
      <c r="C97" s="6" t="s">
        <v>141</v>
      </c>
      <c r="D97" s="6" t="s">
        <v>141</v>
      </c>
      <c r="E97" s="6" t="s">
        <v>141</v>
      </c>
      <c r="F97" s="6" t="s">
        <v>141</v>
      </c>
      <c r="G97" s="6">
        <v>4330.8248000000003</v>
      </c>
      <c r="H97" s="6">
        <v>3403.3939999999998</v>
      </c>
      <c r="I97" s="6">
        <v>7580.3507</v>
      </c>
      <c r="J97" s="6">
        <v>6899.7326999999996</v>
      </c>
      <c r="K97" s="6">
        <v>9684.0547999999999</v>
      </c>
      <c r="L97" s="6">
        <v>9512.9938000000002</v>
      </c>
      <c r="M97" s="6">
        <v>9029.7374</v>
      </c>
      <c r="N97" s="6">
        <v>9176</v>
      </c>
      <c r="O97" s="6">
        <v>11640.75</v>
      </c>
      <c r="P97" s="6">
        <v>16549</v>
      </c>
      <c r="Q97" s="6">
        <v>23529.75</v>
      </c>
      <c r="R97" s="6">
        <v>24192</v>
      </c>
      <c r="S97" s="6">
        <v>18876</v>
      </c>
      <c r="T97" s="6">
        <v>11130.1875</v>
      </c>
      <c r="U97" s="6">
        <v>11047.09</v>
      </c>
      <c r="V97" s="6">
        <v>9225</v>
      </c>
      <c r="W97" s="6">
        <v>9786.7000000000007</v>
      </c>
      <c r="X97" s="6">
        <v>10440.719999999999</v>
      </c>
      <c r="Y97" s="6">
        <v>12586.8</v>
      </c>
      <c r="Z97" s="6">
        <v>14781.54</v>
      </c>
      <c r="AA97" s="6">
        <v>14208.71</v>
      </c>
      <c r="AB97" s="6">
        <v>12762.6</v>
      </c>
      <c r="AC97" s="6">
        <v>10643.29</v>
      </c>
      <c r="AD97" s="6">
        <v>12062.4</v>
      </c>
      <c r="AE97" s="6">
        <v>10576</v>
      </c>
      <c r="AF97" s="6">
        <v>10333.44</v>
      </c>
      <c r="AG97" s="6">
        <v>14685.84</v>
      </c>
      <c r="AH97" s="6">
        <v>13133.48</v>
      </c>
      <c r="AI97" s="6">
        <v>15286.1</v>
      </c>
      <c r="AJ97" s="6">
        <v>19179.16</v>
      </c>
      <c r="AK97" s="6">
        <v>15907.85</v>
      </c>
      <c r="AL97" s="6">
        <v>12322.94</v>
      </c>
      <c r="AM97" s="6">
        <v>12328.96</v>
      </c>
      <c r="AN97" s="6">
        <v>14970.14</v>
      </c>
      <c r="AO97" s="6">
        <v>13182.3557</v>
      </c>
    </row>
    <row r="98" spans="1:41" x14ac:dyDescent="0.3">
      <c r="A98" s="13" t="s">
        <v>269</v>
      </c>
      <c r="B98" s="13" t="s">
        <v>268</v>
      </c>
      <c r="C98" s="33" t="s">
        <v>141</v>
      </c>
      <c r="D98" s="33" t="s">
        <v>141</v>
      </c>
      <c r="E98" s="33" t="s">
        <v>141</v>
      </c>
      <c r="F98" s="33" t="s">
        <v>141</v>
      </c>
      <c r="G98" s="33" t="s">
        <v>141</v>
      </c>
      <c r="H98" s="33">
        <v>520.024</v>
      </c>
      <c r="I98" s="33">
        <v>516.154</v>
      </c>
      <c r="J98" s="33">
        <v>516.97199999999998</v>
      </c>
      <c r="K98" s="33">
        <v>507.06400000000002</v>
      </c>
      <c r="L98" s="33">
        <v>501.964</v>
      </c>
      <c r="M98" s="33">
        <v>503.94400000000002</v>
      </c>
      <c r="N98" s="33">
        <v>501.904</v>
      </c>
      <c r="O98" s="33">
        <v>499.15199999999999</v>
      </c>
      <c r="P98" s="33">
        <v>496.976</v>
      </c>
      <c r="Q98" s="33">
        <v>461.70400000000001</v>
      </c>
      <c r="R98" s="33">
        <v>450</v>
      </c>
      <c r="S98" s="33">
        <v>434</v>
      </c>
      <c r="T98" s="33">
        <v>421.11599999999999</v>
      </c>
      <c r="U98" s="33">
        <v>409.35300000000001</v>
      </c>
      <c r="V98" s="33">
        <v>410.2</v>
      </c>
      <c r="W98" s="33">
        <v>410.52199999999999</v>
      </c>
      <c r="X98" s="33">
        <v>410.488</v>
      </c>
      <c r="Y98" s="33">
        <v>411.005</v>
      </c>
      <c r="Z98" s="33">
        <v>411.80900000000003</v>
      </c>
      <c r="AA98" s="33">
        <v>387.44400000000002</v>
      </c>
      <c r="AB98" s="33">
        <v>371.51799999999997</v>
      </c>
      <c r="AC98" s="33">
        <v>350.31700000000001</v>
      </c>
      <c r="AD98" s="33">
        <v>339.53199999999998</v>
      </c>
      <c r="AE98" s="33">
        <v>320.99599999999998</v>
      </c>
      <c r="AF98" s="33">
        <v>316.471</v>
      </c>
      <c r="AG98" s="33">
        <v>313.14499999999998</v>
      </c>
      <c r="AH98" s="33">
        <v>313.91399999999999</v>
      </c>
      <c r="AI98" s="33">
        <v>310.52100000000002</v>
      </c>
      <c r="AJ98" s="33">
        <v>308.64699999999999</v>
      </c>
      <c r="AK98" s="33">
        <v>303.065</v>
      </c>
      <c r="AL98" s="33">
        <v>300.64600000000002</v>
      </c>
      <c r="AM98" s="33">
        <v>301.14999999999998</v>
      </c>
      <c r="AN98" s="33">
        <v>302.16399999999999</v>
      </c>
      <c r="AO98" s="33">
        <v>303.05099999999999</v>
      </c>
    </row>
    <row r="99" spans="1:41" x14ac:dyDescent="0.3">
      <c r="A99" s="13" t="s">
        <v>267</v>
      </c>
      <c r="B99" s="13" t="s">
        <v>266</v>
      </c>
      <c r="C99" s="33" t="s">
        <v>141</v>
      </c>
      <c r="D99" s="33" t="s">
        <v>141</v>
      </c>
      <c r="E99" s="33" t="s">
        <v>141</v>
      </c>
      <c r="F99" s="33" t="s">
        <v>141</v>
      </c>
      <c r="G99" s="33" t="s">
        <v>141</v>
      </c>
      <c r="H99" s="33" t="s">
        <v>141</v>
      </c>
      <c r="I99" s="33" t="s">
        <v>141</v>
      </c>
      <c r="J99" s="33" t="s">
        <v>141</v>
      </c>
      <c r="K99" s="33" t="s">
        <v>141</v>
      </c>
      <c r="L99" s="33" t="s">
        <v>141</v>
      </c>
      <c r="M99" s="33" t="s">
        <v>141</v>
      </c>
      <c r="N99" s="33" t="s">
        <v>141</v>
      </c>
      <c r="O99" s="33" t="s">
        <v>141</v>
      </c>
      <c r="P99" s="33" t="s">
        <v>141</v>
      </c>
      <c r="Q99" s="33" t="s">
        <v>141</v>
      </c>
      <c r="R99" s="33" t="s">
        <v>141</v>
      </c>
      <c r="S99" s="33" t="s">
        <v>141</v>
      </c>
      <c r="T99" s="33" t="s">
        <v>141</v>
      </c>
      <c r="U99" s="33" t="s">
        <v>141</v>
      </c>
      <c r="V99" s="33" t="s">
        <v>141</v>
      </c>
      <c r="W99" s="33" t="s">
        <v>141</v>
      </c>
      <c r="X99" s="33">
        <v>234.03299999999999</v>
      </c>
      <c r="Y99" s="33">
        <v>220.02699999999999</v>
      </c>
      <c r="Z99" s="33">
        <v>233.65600000000001</v>
      </c>
      <c r="AA99" s="33">
        <v>205.07300000000001</v>
      </c>
      <c r="AB99" s="33">
        <v>198.77500000000001</v>
      </c>
      <c r="AC99" s="33">
        <v>201.65299999999999</v>
      </c>
      <c r="AD99" s="33">
        <v>190.804</v>
      </c>
      <c r="AE99" s="33">
        <v>174.578</v>
      </c>
      <c r="AF99" s="33">
        <v>197.32599999999999</v>
      </c>
      <c r="AG99" s="33">
        <v>195.45400000000001</v>
      </c>
      <c r="AH99" s="33">
        <v>196.33500000000001</v>
      </c>
      <c r="AI99" s="33">
        <v>194.035</v>
      </c>
      <c r="AJ99" s="33">
        <v>205.441</v>
      </c>
      <c r="AK99" s="33">
        <v>200.29300000000001</v>
      </c>
      <c r="AL99" s="33">
        <v>197.655</v>
      </c>
      <c r="AM99" s="33">
        <v>190.459</v>
      </c>
      <c r="AN99" s="33">
        <v>193.08500000000001</v>
      </c>
      <c r="AO99" s="33">
        <v>202.309</v>
      </c>
    </row>
    <row r="100" spans="1:41" x14ac:dyDescent="0.3">
      <c r="A100" s="12" t="s">
        <v>413</v>
      </c>
      <c r="B100" s="12" t="s">
        <v>412</v>
      </c>
      <c r="C100" s="6" t="s">
        <v>141</v>
      </c>
      <c r="D100" s="6" t="s">
        <v>141</v>
      </c>
      <c r="E100" s="6" t="s">
        <v>141</v>
      </c>
      <c r="F100" s="6" t="s">
        <v>141</v>
      </c>
      <c r="G100" s="6" t="s">
        <v>141</v>
      </c>
      <c r="H100" s="6" t="s">
        <v>141</v>
      </c>
      <c r="I100" s="6" t="s">
        <v>141</v>
      </c>
      <c r="J100" s="6" t="s">
        <v>141</v>
      </c>
      <c r="K100" s="6" t="s">
        <v>141</v>
      </c>
      <c r="L100" s="6" t="s">
        <v>141</v>
      </c>
      <c r="M100" s="6" t="s">
        <v>141</v>
      </c>
      <c r="N100" s="6" t="s">
        <v>141</v>
      </c>
      <c r="O100" s="6" t="s">
        <v>141</v>
      </c>
      <c r="P100" s="6" t="s">
        <v>141</v>
      </c>
      <c r="Q100" s="6" t="s">
        <v>141</v>
      </c>
      <c r="R100" s="6" t="s">
        <v>141</v>
      </c>
      <c r="S100" s="6" t="s">
        <v>141</v>
      </c>
      <c r="T100" s="6" t="s">
        <v>141</v>
      </c>
      <c r="U100" s="6" t="s">
        <v>141</v>
      </c>
      <c r="V100" s="6" t="s">
        <v>141</v>
      </c>
      <c r="W100" s="6" t="s">
        <v>141</v>
      </c>
      <c r="X100" s="6" t="s">
        <v>141</v>
      </c>
      <c r="Y100" s="6" t="s">
        <v>141</v>
      </c>
      <c r="Z100" s="6" t="s">
        <v>141</v>
      </c>
      <c r="AA100" s="6" t="s">
        <v>141</v>
      </c>
      <c r="AB100" s="6" t="s">
        <v>141</v>
      </c>
      <c r="AC100" s="6" t="s">
        <v>141</v>
      </c>
      <c r="AD100" s="6" t="s">
        <v>141</v>
      </c>
      <c r="AE100" s="6" t="s">
        <v>141</v>
      </c>
      <c r="AF100" s="6" t="s">
        <v>141</v>
      </c>
      <c r="AG100" s="6" t="s">
        <v>141</v>
      </c>
      <c r="AH100" s="6" t="s">
        <v>141</v>
      </c>
      <c r="AI100" s="6" t="s">
        <v>141</v>
      </c>
      <c r="AJ100" s="6" t="s">
        <v>141</v>
      </c>
      <c r="AK100" s="6" t="s">
        <v>141</v>
      </c>
      <c r="AL100" s="6">
        <v>12303.6368</v>
      </c>
      <c r="AM100" s="6">
        <v>12309.6474</v>
      </c>
      <c r="AN100" s="6">
        <v>14897.197700000001</v>
      </c>
      <c r="AO100" s="6">
        <v>14840.097299999999</v>
      </c>
    </row>
    <row r="101" spans="1:41" x14ac:dyDescent="0.3">
      <c r="A101" s="13" t="s">
        <v>411</v>
      </c>
      <c r="B101" s="13" t="s">
        <v>410</v>
      </c>
      <c r="C101" s="33" t="s">
        <v>141</v>
      </c>
      <c r="D101" s="33" t="s">
        <v>141</v>
      </c>
      <c r="E101" s="33" t="s">
        <v>141</v>
      </c>
      <c r="F101" s="33" t="s">
        <v>141</v>
      </c>
      <c r="G101" s="33" t="s">
        <v>141</v>
      </c>
      <c r="H101" s="33" t="s">
        <v>141</v>
      </c>
      <c r="I101" s="33" t="s">
        <v>141</v>
      </c>
      <c r="J101" s="33" t="s">
        <v>141</v>
      </c>
      <c r="K101" s="33" t="s">
        <v>141</v>
      </c>
      <c r="L101" s="33" t="s">
        <v>141</v>
      </c>
      <c r="M101" s="33" t="s">
        <v>141</v>
      </c>
      <c r="N101" s="33" t="s">
        <v>141</v>
      </c>
      <c r="O101" s="33" t="s">
        <v>141</v>
      </c>
      <c r="P101" s="33" t="s">
        <v>141</v>
      </c>
      <c r="Q101" s="33" t="s">
        <v>141</v>
      </c>
      <c r="R101" s="33" t="s">
        <v>141</v>
      </c>
      <c r="S101" s="33" t="s">
        <v>141</v>
      </c>
      <c r="T101" s="33" t="s">
        <v>141</v>
      </c>
      <c r="U101" s="33" t="s">
        <v>141</v>
      </c>
      <c r="V101" s="33" t="s">
        <v>141</v>
      </c>
      <c r="W101" s="33" t="s">
        <v>141</v>
      </c>
      <c r="X101" s="33" t="s">
        <v>141</v>
      </c>
      <c r="Y101" s="33" t="s">
        <v>141</v>
      </c>
      <c r="Z101" s="33" t="s">
        <v>141</v>
      </c>
      <c r="AA101" s="33" t="s">
        <v>141</v>
      </c>
      <c r="AB101" s="33" t="s">
        <v>141</v>
      </c>
      <c r="AC101" s="33" t="s">
        <v>141</v>
      </c>
      <c r="AD101" s="33" t="s">
        <v>141</v>
      </c>
      <c r="AE101" s="33" t="s">
        <v>141</v>
      </c>
      <c r="AF101" s="33" t="s">
        <v>141</v>
      </c>
      <c r="AG101" s="33" t="s">
        <v>141</v>
      </c>
      <c r="AH101" s="33" t="s">
        <v>141</v>
      </c>
      <c r="AI101" s="33" t="s">
        <v>141</v>
      </c>
      <c r="AJ101" s="33" t="s">
        <v>141</v>
      </c>
      <c r="AK101" s="33" t="s">
        <v>141</v>
      </c>
      <c r="AL101" s="33">
        <v>300.529</v>
      </c>
      <c r="AM101" s="33">
        <v>300.529</v>
      </c>
      <c r="AN101" s="33">
        <v>300.529</v>
      </c>
      <c r="AO101" s="33">
        <v>300.529</v>
      </c>
    </row>
    <row r="102" spans="1:41" x14ac:dyDescent="0.3">
      <c r="A102" s="28" t="s">
        <v>112</v>
      </c>
      <c r="B102" s="28"/>
      <c r="C102" s="28" t="s">
        <v>3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</row>
    <row r="104" spans="1:4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</row>
    <row r="105" spans="1:41" ht="21" x14ac:dyDescent="0.3">
      <c r="A105" s="29" t="s">
        <v>409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</row>
    <row r="106" spans="1:41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</row>
    <row r="107" spans="1:41" x14ac:dyDescent="0.3">
      <c r="A107" s="8" t="s">
        <v>264</v>
      </c>
      <c r="B107" s="8"/>
      <c r="C107" s="9" t="s">
        <v>408</v>
      </c>
      <c r="D107" s="9" t="s">
        <v>407</v>
      </c>
      <c r="E107" s="9" t="s">
        <v>406</v>
      </c>
      <c r="F107" s="9" t="s">
        <v>405</v>
      </c>
      <c r="G107" s="9" t="s">
        <v>404</v>
      </c>
      <c r="H107" s="9" t="s">
        <v>403</v>
      </c>
      <c r="I107" s="9" t="s">
        <v>402</v>
      </c>
      <c r="J107" s="9" t="s">
        <v>401</v>
      </c>
      <c r="K107" s="9" t="s">
        <v>400</v>
      </c>
      <c r="L107" s="9" t="s">
        <v>399</v>
      </c>
      <c r="M107" s="9" t="s">
        <v>398</v>
      </c>
      <c r="N107" s="9" t="s">
        <v>397</v>
      </c>
      <c r="O107" s="9" t="s">
        <v>396</v>
      </c>
      <c r="P107" s="9" t="s">
        <v>395</v>
      </c>
      <c r="Q107" s="9" t="s">
        <v>394</v>
      </c>
      <c r="R107" s="9" t="s">
        <v>393</v>
      </c>
      <c r="S107" s="9" t="s">
        <v>392</v>
      </c>
      <c r="T107" s="9" t="s">
        <v>391</v>
      </c>
      <c r="U107" s="9" t="s">
        <v>4</v>
      </c>
      <c r="V107" s="9" t="s">
        <v>390</v>
      </c>
      <c r="W107" s="9" t="s">
        <v>263</v>
      </c>
      <c r="X107" s="9" t="s">
        <v>262</v>
      </c>
      <c r="Y107" s="9" t="s">
        <v>261</v>
      </c>
      <c r="Z107" s="9" t="s">
        <v>260</v>
      </c>
      <c r="AA107" s="9" t="s">
        <v>259</v>
      </c>
      <c r="AB107" s="9" t="s">
        <v>258</v>
      </c>
      <c r="AC107" s="9" t="s">
        <v>257</v>
      </c>
      <c r="AD107" s="9" t="s">
        <v>256</v>
      </c>
      <c r="AE107" s="9" t="s">
        <v>255</v>
      </c>
      <c r="AF107" s="9" t="s">
        <v>254</v>
      </c>
      <c r="AG107" s="9" t="s">
        <v>253</v>
      </c>
      <c r="AH107" s="9" t="s">
        <v>252</v>
      </c>
      <c r="AI107" s="9" t="s">
        <v>251</v>
      </c>
      <c r="AJ107" s="9" t="s">
        <v>250</v>
      </c>
      <c r="AK107" s="9" t="s">
        <v>249</v>
      </c>
    </row>
    <row r="108" spans="1:41" x14ac:dyDescent="0.3">
      <c r="A108" s="10" t="s">
        <v>46</v>
      </c>
      <c r="B108" s="10"/>
      <c r="C108" s="11" t="s">
        <v>389</v>
      </c>
      <c r="D108" s="11" t="s">
        <v>388</v>
      </c>
      <c r="E108" s="11" t="s">
        <v>387</v>
      </c>
      <c r="F108" s="11" t="s">
        <v>386</v>
      </c>
      <c r="G108" s="11" t="s">
        <v>385</v>
      </c>
      <c r="H108" s="11" t="s">
        <v>384</v>
      </c>
      <c r="I108" s="11" t="s">
        <v>383</v>
      </c>
      <c r="J108" s="11" t="s">
        <v>382</v>
      </c>
      <c r="K108" s="11" t="s">
        <v>381</v>
      </c>
      <c r="L108" s="11" t="s">
        <v>380</v>
      </c>
      <c r="M108" s="11" t="s">
        <v>379</v>
      </c>
      <c r="N108" s="11" t="s">
        <v>378</v>
      </c>
      <c r="O108" s="11" t="s">
        <v>377</v>
      </c>
      <c r="P108" s="11" t="s">
        <v>376</v>
      </c>
      <c r="Q108" s="11" t="s">
        <v>375</v>
      </c>
      <c r="R108" s="11" t="s">
        <v>374</v>
      </c>
      <c r="S108" s="11" t="s">
        <v>373</v>
      </c>
      <c r="T108" s="11" t="s">
        <v>372</v>
      </c>
      <c r="U108" s="11" t="s">
        <v>371</v>
      </c>
      <c r="V108" s="11" t="s">
        <v>370</v>
      </c>
      <c r="W108" s="11" t="s">
        <v>369</v>
      </c>
      <c r="X108" s="11" t="s">
        <v>368</v>
      </c>
      <c r="Y108" s="11" t="s">
        <v>367</v>
      </c>
      <c r="Z108" s="11" t="s">
        <v>366</v>
      </c>
      <c r="AA108" s="11" t="s">
        <v>365</v>
      </c>
      <c r="AB108" s="11" t="s">
        <v>364</v>
      </c>
      <c r="AC108" s="11" t="s">
        <v>363</v>
      </c>
      <c r="AD108" s="11" t="s">
        <v>362</v>
      </c>
      <c r="AE108" s="11" t="s">
        <v>361</v>
      </c>
      <c r="AF108" s="11" t="s">
        <v>360</v>
      </c>
      <c r="AG108" s="11" t="s">
        <v>359</v>
      </c>
      <c r="AH108" s="11" t="s">
        <v>358</v>
      </c>
      <c r="AI108" s="11" t="s">
        <v>357</v>
      </c>
      <c r="AJ108" s="11" t="s">
        <v>356</v>
      </c>
      <c r="AK108" s="11" t="s">
        <v>355</v>
      </c>
    </row>
    <row r="109" spans="1:41" x14ac:dyDescent="0.3">
      <c r="A109" s="12" t="s">
        <v>245</v>
      </c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</row>
    <row r="110" spans="1:41" x14ac:dyDescent="0.3">
      <c r="A110" s="13" t="s">
        <v>198</v>
      </c>
      <c r="B110" s="13" t="s">
        <v>199</v>
      </c>
      <c r="C110" s="33" t="s">
        <v>141</v>
      </c>
      <c r="D110" s="33">
        <v>15.0974</v>
      </c>
      <c r="E110" s="33">
        <v>0.71330000000000005</v>
      </c>
      <c r="F110" s="33">
        <v>0.25359999999999999</v>
      </c>
      <c r="G110" s="33">
        <v>23.040299999999998</v>
      </c>
      <c r="H110" s="33">
        <v>25.6739</v>
      </c>
      <c r="I110" s="33">
        <v>0.4395</v>
      </c>
      <c r="J110" s="33">
        <v>34.118600000000001</v>
      </c>
      <c r="K110" s="33">
        <v>31.3215</v>
      </c>
      <c r="L110" s="33">
        <v>30.786899999999999</v>
      </c>
      <c r="M110" s="33">
        <v>34.2624</v>
      </c>
      <c r="N110" s="33">
        <v>57.541400000000003</v>
      </c>
      <c r="O110" s="33">
        <v>130.56809999999999</v>
      </c>
      <c r="P110" s="33">
        <v>383.87099999999998</v>
      </c>
      <c r="Q110" s="33" t="s">
        <v>141</v>
      </c>
      <c r="R110" s="33" t="s">
        <v>141</v>
      </c>
      <c r="S110" s="33" t="s">
        <v>141</v>
      </c>
      <c r="T110" s="33">
        <v>102.617</v>
      </c>
      <c r="U110" s="33">
        <v>65.951499999999996</v>
      </c>
      <c r="V110" s="33">
        <v>50.098700000000001</v>
      </c>
      <c r="W110" s="33">
        <v>55.762300000000003</v>
      </c>
      <c r="X110" s="33">
        <v>89.169499999999999</v>
      </c>
      <c r="Y110" s="33">
        <v>70.772199999999998</v>
      </c>
      <c r="Z110" s="33">
        <v>100.36279999999999</v>
      </c>
      <c r="AA110" s="33">
        <v>79.046700000000001</v>
      </c>
      <c r="AB110" s="33">
        <v>77.945599999999999</v>
      </c>
      <c r="AC110" s="33">
        <v>43.309699999999999</v>
      </c>
      <c r="AD110" s="33">
        <v>61.158200000000001</v>
      </c>
      <c r="AE110" s="33">
        <v>44.459299999999999</v>
      </c>
      <c r="AF110" s="33">
        <v>38.747399999999999</v>
      </c>
      <c r="AG110" s="33">
        <v>56.103700000000003</v>
      </c>
      <c r="AH110" s="33">
        <v>17.394200000000001</v>
      </c>
      <c r="AI110" s="33">
        <v>17.105799999999999</v>
      </c>
      <c r="AJ110" s="33">
        <v>88.816100000000006</v>
      </c>
      <c r="AK110" s="33">
        <v>35.065600000000003</v>
      </c>
    </row>
    <row r="111" spans="1:41" x14ac:dyDescent="0.3">
      <c r="A111" s="13" t="s">
        <v>196</v>
      </c>
      <c r="B111" s="13" t="s">
        <v>197</v>
      </c>
      <c r="C111" s="33" t="s">
        <v>141</v>
      </c>
      <c r="D111" s="33">
        <v>8.1826000000000008</v>
      </c>
      <c r="E111" s="33">
        <v>0.34739999999999999</v>
      </c>
      <c r="F111" s="33">
        <v>0.10929999999999999</v>
      </c>
      <c r="G111" s="33">
        <v>9.7161000000000008</v>
      </c>
      <c r="H111" s="33">
        <v>11.5374</v>
      </c>
      <c r="I111" s="33">
        <v>0.17730000000000001</v>
      </c>
      <c r="J111" s="33">
        <v>12.7408</v>
      </c>
      <c r="K111" s="33">
        <v>12.346299999999999</v>
      </c>
      <c r="L111" s="33">
        <v>12.388999999999999</v>
      </c>
      <c r="M111" s="33">
        <v>11.116300000000001</v>
      </c>
      <c r="N111" s="33">
        <v>11.159000000000001</v>
      </c>
      <c r="O111" s="33">
        <v>12.980700000000001</v>
      </c>
      <c r="P111" s="33">
        <v>13.323399999999999</v>
      </c>
      <c r="Q111" s="33">
        <v>11.669499999999999</v>
      </c>
      <c r="R111" s="33">
        <v>9.0144000000000002</v>
      </c>
      <c r="S111" s="33">
        <v>9.9781999999999993</v>
      </c>
      <c r="T111" s="33">
        <v>10.0466</v>
      </c>
      <c r="U111" s="33">
        <v>10.5122</v>
      </c>
      <c r="V111" s="33">
        <v>10.3919</v>
      </c>
      <c r="W111" s="33">
        <v>11.9315</v>
      </c>
      <c r="X111" s="33">
        <v>18.035499999999999</v>
      </c>
      <c r="Y111" s="33">
        <v>11.7478</v>
      </c>
      <c r="Z111" s="33">
        <v>13.688000000000001</v>
      </c>
      <c r="AA111" s="33">
        <v>12.2545</v>
      </c>
      <c r="AB111" s="33">
        <v>11.559100000000001</v>
      </c>
      <c r="AC111" s="33">
        <v>6.1670999999999996</v>
      </c>
      <c r="AD111" s="33">
        <v>10.537800000000001</v>
      </c>
      <c r="AE111" s="33">
        <v>8.2272999999999996</v>
      </c>
      <c r="AF111" s="33">
        <v>7.0754999999999999</v>
      </c>
      <c r="AG111" s="33">
        <v>11.3988</v>
      </c>
      <c r="AH111" s="33">
        <v>2.3454999999999999</v>
      </c>
      <c r="AI111" s="33">
        <v>1.5246999999999999</v>
      </c>
      <c r="AJ111" s="33">
        <v>12.758599999999999</v>
      </c>
      <c r="AK111" s="33">
        <v>8.3132999999999999</v>
      </c>
    </row>
    <row r="112" spans="1:41" x14ac:dyDescent="0.3">
      <c r="A112" s="13" t="s">
        <v>200</v>
      </c>
      <c r="B112" s="13" t="s">
        <v>201</v>
      </c>
      <c r="C112" s="33" t="s">
        <v>141</v>
      </c>
      <c r="D112" s="33">
        <v>13.035</v>
      </c>
      <c r="E112" s="33">
        <v>1.2735000000000001</v>
      </c>
      <c r="F112" s="33">
        <v>0.58979999999999999</v>
      </c>
      <c r="G112" s="33">
        <v>17.0258</v>
      </c>
      <c r="H112" s="33">
        <v>18.719200000000001</v>
      </c>
      <c r="I112" s="33">
        <v>1.6746000000000001</v>
      </c>
      <c r="J112" s="33">
        <v>23.319900000000001</v>
      </c>
      <c r="K112" s="33">
        <v>21.6098</v>
      </c>
      <c r="L112" s="33">
        <v>20.756799999999998</v>
      </c>
      <c r="M112" s="33">
        <v>19.424700000000001</v>
      </c>
      <c r="N112" s="33">
        <v>20.708100000000002</v>
      </c>
      <c r="O112" s="33">
        <v>24.1553</v>
      </c>
      <c r="P112" s="33">
        <v>24.934100000000001</v>
      </c>
      <c r="Q112" s="33">
        <v>22.560500000000001</v>
      </c>
      <c r="R112" s="33">
        <v>17.728100000000001</v>
      </c>
      <c r="S112" s="33">
        <v>19.366499999999998</v>
      </c>
      <c r="T112" s="33">
        <v>18.812999999999999</v>
      </c>
      <c r="U112" s="33">
        <v>19.630099999999999</v>
      </c>
      <c r="V112" s="33">
        <v>19.234400000000001</v>
      </c>
      <c r="W112" s="33">
        <v>21.7209</v>
      </c>
      <c r="X112" s="33">
        <v>32.527200000000001</v>
      </c>
      <c r="Y112" s="33">
        <v>22.2455</v>
      </c>
      <c r="Z112" s="33">
        <v>26.050699999999999</v>
      </c>
      <c r="AA112" s="33">
        <v>22.438099999999999</v>
      </c>
      <c r="AB112" s="33">
        <v>21.420500000000001</v>
      </c>
      <c r="AC112" s="33">
        <v>11.6592</v>
      </c>
      <c r="AD112" s="33">
        <v>16.616499999999998</v>
      </c>
      <c r="AE112" s="33">
        <v>13.3934</v>
      </c>
      <c r="AF112" s="33">
        <v>12.147500000000001</v>
      </c>
      <c r="AG112" s="33">
        <v>18.888400000000001</v>
      </c>
      <c r="AH112" s="33">
        <v>5.2350000000000003</v>
      </c>
      <c r="AI112" s="33">
        <v>4.6982999999999997</v>
      </c>
      <c r="AJ112" s="33">
        <v>20.370200000000001</v>
      </c>
      <c r="AK112" s="33">
        <v>13.2911</v>
      </c>
    </row>
    <row r="113" spans="1:37" x14ac:dyDescent="0.3">
      <c r="A113" s="13" t="s">
        <v>244</v>
      </c>
      <c r="B113" s="13" t="s">
        <v>243</v>
      </c>
      <c r="C113" s="33" t="s">
        <v>141</v>
      </c>
      <c r="D113" s="33">
        <v>10.663600000000001</v>
      </c>
      <c r="E113" s="33">
        <v>3.0283000000000002</v>
      </c>
      <c r="F113" s="33">
        <v>1.1126</v>
      </c>
      <c r="G113" s="33">
        <v>15.3462</v>
      </c>
      <c r="H113" s="33">
        <v>16.962299999999999</v>
      </c>
      <c r="I113" s="33">
        <v>15.248100000000001</v>
      </c>
      <c r="J113" s="33">
        <v>22.561</v>
      </c>
      <c r="K113" s="33">
        <v>20.168900000000001</v>
      </c>
      <c r="L113" s="33">
        <v>19.500599999999999</v>
      </c>
      <c r="M113" s="33">
        <v>21.311900000000001</v>
      </c>
      <c r="N113" s="33">
        <v>25.132300000000001</v>
      </c>
      <c r="O113" s="33">
        <v>21.3477</v>
      </c>
      <c r="P113" s="33">
        <v>21.025099999999998</v>
      </c>
      <c r="Q113" s="33">
        <v>18.988399999999999</v>
      </c>
      <c r="R113" s="33">
        <v>14.882099999999999</v>
      </c>
      <c r="S113" s="33">
        <v>17.589300000000001</v>
      </c>
      <c r="T113" s="33">
        <v>16.5733</v>
      </c>
      <c r="U113" s="33">
        <v>17.119900000000001</v>
      </c>
      <c r="V113" s="33">
        <v>17.2437</v>
      </c>
      <c r="W113" s="33">
        <v>19.055099999999999</v>
      </c>
      <c r="X113" s="33">
        <v>22.362200000000001</v>
      </c>
      <c r="Y113" s="33">
        <v>20.786799999999999</v>
      </c>
      <c r="Z113" s="33">
        <v>24.438600000000001</v>
      </c>
      <c r="AA113" s="33">
        <v>19.638300000000001</v>
      </c>
      <c r="AB113" s="33">
        <v>19.1509</v>
      </c>
      <c r="AC113" s="33">
        <v>16.0017</v>
      </c>
      <c r="AD113" s="33">
        <v>13.733700000000001</v>
      </c>
      <c r="AE113" s="33">
        <v>13.28</v>
      </c>
      <c r="AF113" s="33">
        <v>15.558</v>
      </c>
      <c r="AG113" s="33">
        <v>13.465400000000001</v>
      </c>
      <c r="AH113" s="33">
        <v>8.0612999999999992</v>
      </c>
      <c r="AI113" s="33">
        <v>7.4105999999999996</v>
      </c>
      <c r="AJ113" s="33">
        <v>9.0625</v>
      </c>
      <c r="AK113" s="33">
        <v>9.1250999999999998</v>
      </c>
    </row>
    <row r="114" spans="1:37" x14ac:dyDescent="0.3">
      <c r="A114" s="13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</row>
    <row r="115" spans="1:37" x14ac:dyDescent="0.3">
      <c r="A115" s="12" t="s">
        <v>242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</row>
    <row r="116" spans="1:37" x14ac:dyDescent="0.3">
      <c r="A116" s="13" t="s">
        <v>189</v>
      </c>
      <c r="B116" s="13" t="s">
        <v>147</v>
      </c>
      <c r="C116" s="33">
        <v>29.171099999999999</v>
      </c>
      <c r="D116" s="33">
        <v>30.3169</v>
      </c>
      <c r="E116" s="33">
        <v>29.4512</v>
      </c>
      <c r="F116" s="33">
        <v>31.383500000000002</v>
      </c>
      <c r="G116" s="33">
        <v>33.987200000000001</v>
      </c>
      <c r="H116" s="33">
        <v>36.723999999999997</v>
      </c>
      <c r="I116" s="33">
        <v>38.844900000000003</v>
      </c>
      <c r="J116" s="33">
        <v>40.5381</v>
      </c>
      <c r="K116" s="33">
        <v>41.412500000000001</v>
      </c>
      <c r="L116" s="33">
        <v>43.1753</v>
      </c>
      <c r="M116" s="33">
        <v>48.412500000000001</v>
      </c>
      <c r="N116" s="33">
        <v>51.717399999999998</v>
      </c>
      <c r="O116" s="33">
        <v>52.521799999999999</v>
      </c>
      <c r="P116" s="33">
        <v>51.948700000000002</v>
      </c>
      <c r="Q116" s="33">
        <v>45.7286</v>
      </c>
      <c r="R116" s="33">
        <v>43.8611</v>
      </c>
      <c r="S116" s="33">
        <v>43.021900000000002</v>
      </c>
      <c r="T116" s="33">
        <v>41.102800000000002</v>
      </c>
      <c r="U116" s="33">
        <v>40.500799999999998</v>
      </c>
      <c r="V116" s="33">
        <v>41.876600000000003</v>
      </c>
      <c r="W116" s="33">
        <v>40.636400000000002</v>
      </c>
      <c r="X116" s="33">
        <v>39.647399999999998</v>
      </c>
      <c r="Y116" s="33">
        <v>39.915599999999998</v>
      </c>
      <c r="Z116" s="33">
        <v>41.036999999999999</v>
      </c>
      <c r="AA116" s="33">
        <v>40.431199999999997</v>
      </c>
      <c r="AB116" s="33">
        <v>39.163800000000002</v>
      </c>
      <c r="AC116" s="33">
        <v>36.164900000000003</v>
      </c>
      <c r="AD116" s="33">
        <v>35.933700000000002</v>
      </c>
      <c r="AE116" s="33">
        <v>34.422199999999997</v>
      </c>
      <c r="AF116" s="33">
        <v>36.779299999999999</v>
      </c>
      <c r="AG116" s="33">
        <v>41.836599999999997</v>
      </c>
      <c r="AH116" s="33">
        <v>35.888100000000001</v>
      </c>
      <c r="AI116" s="33">
        <v>33.218200000000003</v>
      </c>
      <c r="AJ116" s="33">
        <v>34.506999999999998</v>
      </c>
      <c r="AK116" s="33">
        <v>33.164200000000001</v>
      </c>
    </row>
    <row r="117" spans="1:37" x14ac:dyDescent="0.3">
      <c r="A117" s="13" t="s">
        <v>191</v>
      </c>
      <c r="B117" s="13" t="s">
        <v>241</v>
      </c>
      <c r="C117" s="33">
        <v>12.5601</v>
      </c>
      <c r="D117" s="33">
        <v>12.842700000000001</v>
      </c>
      <c r="E117" s="33">
        <v>12.831200000000001</v>
      </c>
      <c r="F117" s="33">
        <v>13.0007</v>
      </c>
      <c r="G117" s="33">
        <v>15.8589</v>
      </c>
      <c r="H117" s="33">
        <v>17.696999999999999</v>
      </c>
      <c r="I117" s="33">
        <v>18.475000000000001</v>
      </c>
      <c r="J117" s="33">
        <v>19.7758</v>
      </c>
      <c r="K117" s="33">
        <v>19.799399999999999</v>
      </c>
      <c r="L117" s="33">
        <v>21.398800000000001</v>
      </c>
      <c r="M117" s="33">
        <v>26.8521</v>
      </c>
      <c r="N117" s="33">
        <v>27.404399999999999</v>
      </c>
      <c r="O117" s="33">
        <v>24.299499999999998</v>
      </c>
      <c r="P117" s="33">
        <v>23.445699999999999</v>
      </c>
      <c r="Q117" s="33">
        <v>25.472200000000001</v>
      </c>
      <c r="R117" s="33">
        <v>21.262</v>
      </c>
      <c r="S117" s="33">
        <v>20.185700000000001</v>
      </c>
      <c r="T117" s="33">
        <v>19.608899999999998</v>
      </c>
      <c r="U117" s="33">
        <v>19.674099999999999</v>
      </c>
      <c r="V117" s="33">
        <v>19.610499999999998</v>
      </c>
      <c r="W117" s="33">
        <v>20.663499999999999</v>
      </c>
      <c r="X117" s="33">
        <v>19.592400000000001</v>
      </c>
      <c r="Y117" s="33">
        <v>19.100999999999999</v>
      </c>
      <c r="Z117" s="33">
        <v>20.831199999999999</v>
      </c>
      <c r="AA117" s="33">
        <v>20.7196</v>
      </c>
      <c r="AB117" s="33">
        <v>19.749099999999999</v>
      </c>
      <c r="AC117" s="33">
        <v>18.467500000000001</v>
      </c>
      <c r="AD117" s="33">
        <v>19.013100000000001</v>
      </c>
      <c r="AE117" s="33">
        <v>16.790400000000002</v>
      </c>
      <c r="AF117" s="33">
        <v>15.9276</v>
      </c>
      <c r="AG117" s="33">
        <v>29.963999999999999</v>
      </c>
      <c r="AH117" s="33">
        <v>21.859400000000001</v>
      </c>
      <c r="AI117" s="33">
        <v>17.577400000000001</v>
      </c>
      <c r="AJ117" s="33">
        <v>17.408799999999999</v>
      </c>
      <c r="AK117" s="33">
        <v>22.888200000000001</v>
      </c>
    </row>
    <row r="118" spans="1:37" x14ac:dyDescent="0.3">
      <c r="A118" s="13" t="s">
        <v>192</v>
      </c>
      <c r="B118" s="13" t="s">
        <v>151</v>
      </c>
      <c r="C118" s="33">
        <v>9.3399000000000001</v>
      </c>
      <c r="D118" s="33">
        <v>9.3327000000000009</v>
      </c>
      <c r="E118" s="33">
        <v>9.4408999999999992</v>
      </c>
      <c r="F118" s="33">
        <v>9.7634000000000007</v>
      </c>
      <c r="G118" s="33">
        <v>12.496600000000001</v>
      </c>
      <c r="H118" s="33">
        <v>14.245100000000001</v>
      </c>
      <c r="I118" s="33">
        <v>14.797599999999999</v>
      </c>
      <c r="J118" s="33">
        <v>15.9641</v>
      </c>
      <c r="K118" s="33">
        <v>15.7598</v>
      </c>
      <c r="L118" s="33">
        <v>17.152899999999999</v>
      </c>
      <c r="M118" s="33">
        <v>22.5733</v>
      </c>
      <c r="N118" s="33">
        <v>23.506599999999999</v>
      </c>
      <c r="O118" s="33">
        <v>20.329999999999998</v>
      </c>
      <c r="P118" s="33">
        <v>19.5639</v>
      </c>
      <c r="Q118" s="33">
        <v>20.8629</v>
      </c>
      <c r="R118" s="33">
        <v>16.060700000000001</v>
      </c>
      <c r="S118" s="33">
        <v>16.546900000000001</v>
      </c>
      <c r="T118" s="33">
        <v>15.951599999999999</v>
      </c>
      <c r="U118" s="33">
        <v>15.9777</v>
      </c>
      <c r="V118" s="33">
        <v>15.674799999999999</v>
      </c>
      <c r="W118" s="33">
        <v>16.831399999999999</v>
      </c>
      <c r="X118" s="33">
        <v>15.916499999999999</v>
      </c>
      <c r="Y118" s="33">
        <v>15.620900000000001</v>
      </c>
      <c r="Z118" s="33">
        <v>17.561199999999999</v>
      </c>
      <c r="AA118" s="33">
        <v>16.967700000000001</v>
      </c>
      <c r="AB118" s="33">
        <v>16.0976</v>
      </c>
      <c r="AC118" s="33">
        <v>13.412800000000001</v>
      </c>
      <c r="AD118" s="33">
        <v>15.3241</v>
      </c>
      <c r="AE118" s="33">
        <v>13.0413</v>
      </c>
      <c r="AF118" s="33">
        <v>12.0588</v>
      </c>
      <c r="AG118" s="33">
        <v>24.515999999999998</v>
      </c>
      <c r="AH118" s="33">
        <v>15.2683</v>
      </c>
      <c r="AI118" s="33">
        <v>12.076000000000001</v>
      </c>
      <c r="AJ118" s="33">
        <v>12.737299999999999</v>
      </c>
      <c r="AK118" s="33">
        <v>18.227900000000002</v>
      </c>
    </row>
    <row r="119" spans="1:37" x14ac:dyDescent="0.3">
      <c r="A119" s="13" t="s">
        <v>240</v>
      </c>
      <c r="B119" s="13" t="s">
        <v>239</v>
      </c>
      <c r="C119" s="33" t="s">
        <v>141</v>
      </c>
      <c r="D119" s="33">
        <v>9.2469999999999999</v>
      </c>
      <c r="E119" s="33">
        <v>10.097099999999999</v>
      </c>
      <c r="F119" s="33">
        <v>13.190899999999999</v>
      </c>
      <c r="G119" s="33" t="s">
        <v>141</v>
      </c>
      <c r="H119" s="33">
        <v>197.80009999999999</v>
      </c>
      <c r="I119" s="33">
        <v>25.5108</v>
      </c>
      <c r="J119" s="33">
        <v>89.980900000000005</v>
      </c>
      <c r="K119" s="33">
        <v>13.4354</v>
      </c>
      <c r="L119" s="33">
        <v>42.5</v>
      </c>
      <c r="M119" s="33" t="s">
        <v>141</v>
      </c>
      <c r="N119" s="33">
        <v>98.780500000000004</v>
      </c>
      <c r="O119" s="33">
        <v>-98.529399999999995</v>
      </c>
      <c r="P119" s="33" t="s">
        <v>141</v>
      </c>
      <c r="Q119" s="33">
        <v>-8.7769999999999992</v>
      </c>
      <c r="R119" s="33" t="s">
        <v>141</v>
      </c>
      <c r="S119" s="33">
        <v>22.0183</v>
      </c>
      <c r="T119" s="33">
        <v>6.7285000000000004</v>
      </c>
      <c r="U119" s="33">
        <v>16.4009</v>
      </c>
      <c r="V119" s="33">
        <v>-26.8293</v>
      </c>
      <c r="W119" s="33">
        <v>219.04759999999999</v>
      </c>
      <c r="X119" s="33">
        <v>4.8940000000000001</v>
      </c>
      <c r="Y119" s="33">
        <v>-21.359200000000001</v>
      </c>
      <c r="Z119" s="33">
        <v>181.11109999999999</v>
      </c>
      <c r="AA119" s="33">
        <v>-25.515899999999998</v>
      </c>
      <c r="AB119" s="33" t="s">
        <v>141</v>
      </c>
      <c r="AC119" s="33" t="s">
        <v>141</v>
      </c>
      <c r="AD119" s="33">
        <v>86.574100000000001</v>
      </c>
      <c r="AE119" s="33">
        <v>-114.51609999999999</v>
      </c>
      <c r="AF119" s="33">
        <v>-77.686000000000007</v>
      </c>
      <c r="AG119" s="33" t="s">
        <v>141</v>
      </c>
      <c r="AH119" s="33" t="s">
        <v>141</v>
      </c>
      <c r="AI119" s="33" t="s">
        <v>141</v>
      </c>
      <c r="AJ119" s="33">
        <v>21.9178</v>
      </c>
      <c r="AK119" s="33" t="s">
        <v>141</v>
      </c>
    </row>
    <row r="120" spans="1:37" x14ac:dyDescent="0.3">
      <c r="A120" s="13" t="s">
        <v>238</v>
      </c>
      <c r="B120" s="13" t="s">
        <v>237</v>
      </c>
      <c r="C120" s="33">
        <v>9.4111999999999991</v>
      </c>
      <c r="D120" s="33">
        <v>8.1106999999999996</v>
      </c>
      <c r="E120" s="33">
        <v>1.9711000000000001</v>
      </c>
      <c r="F120" s="33">
        <v>2.9826999999999999</v>
      </c>
      <c r="G120" s="33">
        <v>10.8735</v>
      </c>
      <c r="H120" s="33">
        <v>12.761799999999999</v>
      </c>
      <c r="I120" s="33">
        <v>7.8922999999999996</v>
      </c>
      <c r="J120" s="33">
        <v>14.394600000000001</v>
      </c>
      <c r="K120" s="33">
        <v>14.3171</v>
      </c>
      <c r="L120" s="33">
        <v>15.59</v>
      </c>
      <c r="M120" s="33">
        <v>15.0892</v>
      </c>
      <c r="N120" s="33">
        <v>16.114100000000001</v>
      </c>
      <c r="O120" s="33">
        <v>17.076599999999999</v>
      </c>
      <c r="P120" s="33">
        <v>16.656400000000001</v>
      </c>
      <c r="Q120" s="33">
        <v>17.102799999999998</v>
      </c>
      <c r="R120" s="33">
        <v>13.0116</v>
      </c>
      <c r="S120" s="33">
        <v>13.836499999999999</v>
      </c>
      <c r="T120" s="33">
        <v>13.321099999999999</v>
      </c>
      <c r="U120" s="33">
        <v>13.646000000000001</v>
      </c>
      <c r="V120" s="33">
        <v>13.5639</v>
      </c>
      <c r="W120" s="33">
        <v>14.881500000000001</v>
      </c>
      <c r="X120" s="33">
        <v>11.740399999999999</v>
      </c>
      <c r="Y120" s="33">
        <v>14.223599999999999</v>
      </c>
      <c r="Z120" s="33">
        <v>16.180299999999999</v>
      </c>
      <c r="AA120" s="33">
        <v>15.399699999999999</v>
      </c>
      <c r="AB120" s="33">
        <v>14.620200000000001</v>
      </c>
      <c r="AC120" s="33">
        <v>11.8604</v>
      </c>
      <c r="AD120" s="33">
        <v>13.8849</v>
      </c>
      <c r="AE120" s="33">
        <v>11.742100000000001</v>
      </c>
      <c r="AF120" s="33">
        <v>10.6645</v>
      </c>
      <c r="AG120" s="33">
        <v>22.5458</v>
      </c>
      <c r="AH120" s="33">
        <v>12.5472</v>
      </c>
      <c r="AI120" s="33">
        <v>7.7093999999999996</v>
      </c>
      <c r="AJ120" s="33">
        <v>8.8137000000000008</v>
      </c>
      <c r="AK120" s="33">
        <v>15.7622</v>
      </c>
    </row>
    <row r="121" spans="1:37" x14ac:dyDescent="0.3">
      <c r="A121" s="13" t="s">
        <v>236</v>
      </c>
      <c r="B121" s="13" t="s">
        <v>235</v>
      </c>
      <c r="C121" s="33">
        <v>5.6120000000000001</v>
      </c>
      <c r="D121" s="33">
        <v>5.0914999999999999</v>
      </c>
      <c r="E121" s="33">
        <v>0.32440000000000002</v>
      </c>
      <c r="F121" s="33">
        <v>0.1628</v>
      </c>
      <c r="G121" s="33">
        <v>6.5876000000000001</v>
      </c>
      <c r="H121" s="33">
        <v>7.8315000000000001</v>
      </c>
      <c r="I121" s="33">
        <v>3.9051</v>
      </c>
      <c r="J121" s="33">
        <v>9.4169999999999998</v>
      </c>
      <c r="K121" s="33">
        <v>9.5905000000000005</v>
      </c>
      <c r="L121" s="33">
        <v>10.445399999999999</v>
      </c>
      <c r="M121" s="33">
        <v>9.6915999999999993</v>
      </c>
      <c r="N121" s="33">
        <v>10.379300000000001</v>
      </c>
      <c r="O121" s="33">
        <v>11.270200000000001</v>
      </c>
      <c r="P121" s="33">
        <v>11.042400000000001</v>
      </c>
      <c r="Q121" s="33">
        <v>11.245900000000001</v>
      </c>
      <c r="R121" s="33">
        <v>8.5602</v>
      </c>
      <c r="S121" s="33">
        <v>9.3741000000000003</v>
      </c>
      <c r="T121" s="33">
        <v>9.1011000000000006</v>
      </c>
      <c r="U121" s="33">
        <v>9.3666999999999998</v>
      </c>
      <c r="V121" s="33">
        <v>10.213800000000001</v>
      </c>
      <c r="W121" s="33">
        <v>10.724399999999999</v>
      </c>
      <c r="X121" s="33">
        <v>8.3895999999999997</v>
      </c>
      <c r="Y121" s="33">
        <v>9.6494</v>
      </c>
      <c r="Z121" s="33">
        <v>10.9953</v>
      </c>
      <c r="AA121" s="33">
        <v>10.485799999999999</v>
      </c>
      <c r="AB121" s="33">
        <v>10.0906</v>
      </c>
      <c r="AC121" s="33">
        <v>8.4451000000000001</v>
      </c>
      <c r="AD121" s="33">
        <v>9.3613999999999997</v>
      </c>
      <c r="AE121" s="33">
        <v>8.2405000000000008</v>
      </c>
      <c r="AF121" s="33">
        <v>7.0720000000000001</v>
      </c>
      <c r="AG121" s="33">
        <v>15.83</v>
      </c>
      <c r="AH121" s="33">
        <v>10.944800000000001</v>
      </c>
      <c r="AI121" s="33">
        <v>5.8468</v>
      </c>
      <c r="AJ121" s="33">
        <v>6.8116000000000003</v>
      </c>
      <c r="AK121" s="33">
        <v>11.8924</v>
      </c>
    </row>
    <row r="122" spans="1:37" x14ac:dyDescent="0.3">
      <c r="A122" s="13" t="s">
        <v>234</v>
      </c>
      <c r="B122" s="13" t="s">
        <v>233</v>
      </c>
      <c r="C122" s="33">
        <v>5.5072999999999999</v>
      </c>
      <c r="D122" s="33">
        <v>5.6295999999999999</v>
      </c>
      <c r="E122" s="33">
        <v>0.23100000000000001</v>
      </c>
      <c r="F122" s="33">
        <v>7.0900000000000005E-2</v>
      </c>
      <c r="G122" s="33">
        <v>6.4714999999999998</v>
      </c>
      <c r="H122" s="33">
        <v>7.8315000000000001</v>
      </c>
      <c r="I122" s="33">
        <v>0.1245</v>
      </c>
      <c r="J122" s="33">
        <v>9.4169999999999998</v>
      </c>
      <c r="K122" s="33">
        <v>9.5905000000000005</v>
      </c>
      <c r="L122" s="33">
        <v>10.445399999999999</v>
      </c>
      <c r="M122" s="33">
        <v>10.780200000000001</v>
      </c>
      <c r="N122" s="33">
        <v>9.8566000000000003</v>
      </c>
      <c r="O122" s="33">
        <v>11.270200000000001</v>
      </c>
      <c r="P122" s="33">
        <v>11.042400000000001</v>
      </c>
      <c r="Q122" s="33">
        <v>11.245900000000001</v>
      </c>
      <c r="R122" s="33">
        <v>8.5602</v>
      </c>
      <c r="S122" s="33">
        <v>8.9099000000000004</v>
      </c>
      <c r="T122" s="33">
        <v>9.1011000000000006</v>
      </c>
      <c r="U122" s="33">
        <v>9.3666999999999998</v>
      </c>
      <c r="V122" s="33">
        <v>10.3636</v>
      </c>
      <c r="W122" s="33">
        <v>11.564</v>
      </c>
      <c r="X122" s="33">
        <v>14.5661</v>
      </c>
      <c r="Y122" s="33">
        <v>9.7020999999999997</v>
      </c>
      <c r="Z122" s="33">
        <v>10.9953</v>
      </c>
      <c r="AA122" s="33">
        <v>11.2698</v>
      </c>
      <c r="AB122" s="33">
        <v>10.7875</v>
      </c>
      <c r="AC122" s="33">
        <v>5.6879999999999997</v>
      </c>
      <c r="AD122" s="33">
        <v>10.4741</v>
      </c>
      <c r="AE122" s="33">
        <v>8.2405000000000008</v>
      </c>
      <c r="AF122" s="33">
        <v>7.0720000000000001</v>
      </c>
      <c r="AG122" s="33">
        <v>15.196199999999999</v>
      </c>
      <c r="AH122" s="33">
        <v>3.9456000000000002</v>
      </c>
      <c r="AI122" s="33">
        <v>2.6027</v>
      </c>
      <c r="AJ122" s="33">
        <v>18.731999999999999</v>
      </c>
      <c r="AK122" s="33">
        <v>11.8216</v>
      </c>
    </row>
    <row r="123" spans="1:37" x14ac:dyDescent="0.3">
      <c r="A123" s="13" t="s">
        <v>232</v>
      </c>
      <c r="B123" s="13" t="s">
        <v>231</v>
      </c>
      <c r="C123" s="33">
        <v>5.5072999999999999</v>
      </c>
      <c r="D123" s="33">
        <v>5.6295999999999999</v>
      </c>
      <c r="E123" s="33">
        <v>0.23100000000000001</v>
      </c>
      <c r="F123" s="33">
        <v>7.0900000000000005E-2</v>
      </c>
      <c r="G123" s="33">
        <v>6.4714999999999998</v>
      </c>
      <c r="H123" s="33">
        <v>7.8315000000000001</v>
      </c>
      <c r="I123" s="33">
        <v>0.1245</v>
      </c>
      <c r="J123" s="33">
        <v>9.4169999999999998</v>
      </c>
      <c r="K123" s="33">
        <v>9.5905000000000005</v>
      </c>
      <c r="L123" s="33">
        <v>10.445399999999999</v>
      </c>
      <c r="M123" s="33">
        <v>10.780200000000001</v>
      </c>
      <c r="N123" s="33">
        <v>9.8566000000000003</v>
      </c>
      <c r="O123" s="33">
        <v>11.270200000000001</v>
      </c>
      <c r="P123" s="33">
        <v>11.042400000000001</v>
      </c>
      <c r="Q123" s="33">
        <v>11.245900000000001</v>
      </c>
      <c r="R123" s="33">
        <v>8.5602</v>
      </c>
      <c r="S123" s="33">
        <v>8.9099000000000004</v>
      </c>
      <c r="T123" s="33">
        <v>9.1011000000000006</v>
      </c>
      <c r="U123" s="33">
        <v>9.3666999999999998</v>
      </c>
      <c r="V123" s="33">
        <v>10.3636</v>
      </c>
      <c r="W123" s="33">
        <v>11.564</v>
      </c>
      <c r="X123" s="33">
        <v>14.5661</v>
      </c>
      <c r="Y123" s="33">
        <v>9.5439000000000007</v>
      </c>
      <c r="Z123" s="33">
        <v>10.812900000000001</v>
      </c>
      <c r="AA123" s="33">
        <v>11.143800000000001</v>
      </c>
      <c r="AB123" s="33">
        <v>10.7875</v>
      </c>
      <c r="AC123" s="33">
        <v>5.6879999999999997</v>
      </c>
      <c r="AD123" s="33">
        <v>10.4741</v>
      </c>
      <c r="AE123" s="33">
        <v>8.2405000000000008</v>
      </c>
      <c r="AF123" s="33">
        <v>7.0720000000000001</v>
      </c>
      <c r="AG123" s="33">
        <v>15.196199999999999</v>
      </c>
      <c r="AH123" s="33">
        <v>3.9456000000000002</v>
      </c>
      <c r="AI123" s="33">
        <v>2.6027</v>
      </c>
      <c r="AJ123" s="33">
        <v>18.731999999999999</v>
      </c>
      <c r="AK123" s="33">
        <v>11.8216</v>
      </c>
    </row>
    <row r="124" spans="1:37" x14ac:dyDescent="0.3">
      <c r="A124" s="13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</row>
    <row r="125" spans="1:37" x14ac:dyDescent="0.3">
      <c r="A125" s="12" t="s">
        <v>230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</row>
    <row r="126" spans="1:37" x14ac:dyDescent="0.3">
      <c r="A126" s="13" t="s">
        <v>229</v>
      </c>
      <c r="B126" s="13" t="s">
        <v>228</v>
      </c>
      <c r="C126" s="33">
        <v>40.369100000000003</v>
      </c>
      <c r="D126" s="33">
        <v>37.224600000000002</v>
      </c>
      <c r="E126" s="33">
        <v>83.542000000000002</v>
      </c>
      <c r="F126" s="33">
        <v>94.543499999999995</v>
      </c>
      <c r="G126" s="33">
        <v>39.415900000000001</v>
      </c>
      <c r="H126" s="33">
        <v>38.633800000000001</v>
      </c>
      <c r="I126" s="33">
        <v>50.519399999999997</v>
      </c>
      <c r="J126" s="33">
        <v>34.5794</v>
      </c>
      <c r="K126" s="33">
        <v>33.013399999999997</v>
      </c>
      <c r="L126" s="33">
        <v>32.999200000000002</v>
      </c>
      <c r="M126" s="33">
        <v>35.771500000000003</v>
      </c>
      <c r="N126" s="33">
        <v>35.588500000000003</v>
      </c>
      <c r="O126" s="33">
        <v>34.001800000000003</v>
      </c>
      <c r="P126" s="33">
        <v>33.704700000000003</v>
      </c>
      <c r="Q126" s="33">
        <v>34.245199999999997</v>
      </c>
      <c r="R126" s="33">
        <v>34.210500000000003</v>
      </c>
      <c r="S126" s="33">
        <v>32.251100000000001</v>
      </c>
      <c r="T126" s="33">
        <v>31.678999999999998</v>
      </c>
      <c r="U126" s="33">
        <v>31.359200000000001</v>
      </c>
      <c r="V126" s="33">
        <v>24.698799999999999</v>
      </c>
      <c r="W126" s="33">
        <v>27.9345</v>
      </c>
      <c r="X126" s="33">
        <v>28.541</v>
      </c>
      <c r="Y126" s="33">
        <v>32.159399999999998</v>
      </c>
      <c r="Z126" s="33">
        <v>32.045099999999998</v>
      </c>
      <c r="AA126" s="33">
        <v>31.909099999999999</v>
      </c>
      <c r="AB126" s="33">
        <v>30.9819</v>
      </c>
      <c r="AC126" s="33">
        <v>28.7958</v>
      </c>
      <c r="AD126" s="33">
        <v>32.578400000000002</v>
      </c>
      <c r="AE126" s="33">
        <v>29.820900000000002</v>
      </c>
      <c r="AF126" s="33">
        <v>33.686700000000002</v>
      </c>
      <c r="AG126" s="33">
        <v>29.787199999999999</v>
      </c>
      <c r="AH126" s="33">
        <v>12.771100000000001</v>
      </c>
      <c r="AI126" s="33">
        <v>24.16</v>
      </c>
      <c r="AJ126" s="33">
        <v>22.715399999999999</v>
      </c>
      <c r="AK126" s="33">
        <v>24.550899999999999</v>
      </c>
    </row>
    <row r="127" spans="1:37" x14ac:dyDescent="0.3">
      <c r="A127" s="13" t="s">
        <v>227</v>
      </c>
      <c r="B127" s="13" t="s">
        <v>203</v>
      </c>
      <c r="C127" s="33">
        <v>37.080500000000001</v>
      </c>
      <c r="D127" s="33">
        <v>43.294699999999999</v>
      </c>
      <c r="E127" s="33">
        <v>661.83140000000003</v>
      </c>
      <c r="F127" s="33">
        <v>2824.9794999999999</v>
      </c>
      <c r="G127" s="33">
        <v>34.246600000000001</v>
      </c>
      <c r="H127" s="33">
        <v>36.411799999999999</v>
      </c>
      <c r="I127" s="33">
        <v>84.136899999999997</v>
      </c>
      <c r="J127" s="33">
        <v>42.222200000000001</v>
      </c>
      <c r="K127" s="33">
        <v>42.263599999999997</v>
      </c>
      <c r="L127" s="33">
        <v>43.142099999999999</v>
      </c>
      <c r="M127" s="33">
        <v>55.678199999999997</v>
      </c>
      <c r="N127" s="33">
        <v>54.426699999999997</v>
      </c>
      <c r="O127" s="33">
        <v>53.314900000000002</v>
      </c>
      <c r="P127" s="33">
        <v>53.501399999999997</v>
      </c>
      <c r="Q127" s="33">
        <v>57.164900000000003</v>
      </c>
      <c r="R127" s="33">
        <v>49.142899999999997</v>
      </c>
      <c r="S127" s="33">
        <v>41.373800000000003</v>
      </c>
      <c r="T127" s="33">
        <v>39.825299999999999</v>
      </c>
      <c r="U127" s="33">
        <v>39.603999999999999</v>
      </c>
      <c r="V127" s="33">
        <v>39.466700000000003</v>
      </c>
      <c r="W127" s="33">
        <v>39.267699999999998</v>
      </c>
      <c r="X127" s="33">
        <v>48.917999999999999</v>
      </c>
      <c r="Y127" s="33">
        <v>49.583300000000001</v>
      </c>
      <c r="Z127" s="33">
        <v>44.819299999999998</v>
      </c>
      <c r="AA127" s="33">
        <v>51.143999999999998</v>
      </c>
      <c r="AB127" s="33">
        <v>51.0899</v>
      </c>
      <c r="AC127" s="33">
        <v>53.846200000000003</v>
      </c>
      <c r="AD127" s="33">
        <v>49.936300000000003</v>
      </c>
      <c r="AE127" s="33">
        <v>59.3093</v>
      </c>
      <c r="AF127" s="33">
        <v>69.271799999999999</v>
      </c>
      <c r="AG127" s="33">
        <v>46.428600000000003</v>
      </c>
      <c r="AH127" s="33">
        <v>58.2044</v>
      </c>
      <c r="AI127" s="33">
        <v>88.903000000000006</v>
      </c>
      <c r="AJ127" s="33">
        <v>71.418899999999994</v>
      </c>
      <c r="AK127" s="33">
        <v>44.488100000000003</v>
      </c>
    </row>
    <row r="128" spans="1:37" x14ac:dyDescent="0.3">
      <c r="A128" s="13" t="s">
        <v>226</v>
      </c>
      <c r="B128" s="13" t="s">
        <v>225</v>
      </c>
      <c r="C128" s="33" t="s">
        <v>141</v>
      </c>
      <c r="D128" s="33">
        <v>8.5609999999999999</v>
      </c>
      <c r="E128" s="33">
        <v>-4.0072999999999999</v>
      </c>
      <c r="F128" s="33">
        <v>-6.9104000000000001</v>
      </c>
      <c r="G128" s="33">
        <v>15.149800000000001</v>
      </c>
      <c r="H128" s="33">
        <v>16.325600000000001</v>
      </c>
      <c r="I128" s="33">
        <v>6.9699999999999998E-2</v>
      </c>
      <c r="J128" s="33">
        <v>19.713000000000001</v>
      </c>
      <c r="K128" s="33">
        <v>18.0839</v>
      </c>
      <c r="L128" s="33">
        <v>17.504799999999999</v>
      </c>
      <c r="M128" s="33">
        <v>15.185700000000001</v>
      </c>
      <c r="N128" s="33">
        <v>26.223500000000001</v>
      </c>
      <c r="O128" s="33">
        <v>60.955800000000004</v>
      </c>
      <c r="P128" s="33">
        <v>178.49459999999999</v>
      </c>
      <c r="Q128" s="33" t="s">
        <v>141</v>
      </c>
      <c r="R128" s="33" t="s">
        <v>141</v>
      </c>
      <c r="S128" s="33" t="s">
        <v>141</v>
      </c>
      <c r="T128" s="33">
        <v>61.749400000000001</v>
      </c>
      <c r="U128" s="33">
        <v>39.832099999999997</v>
      </c>
      <c r="V128" s="33">
        <v>30.3264</v>
      </c>
      <c r="W128" s="33">
        <v>33.8658</v>
      </c>
      <c r="X128" s="33">
        <v>45.549599999999998</v>
      </c>
      <c r="Y128" s="33">
        <v>35.680999999999997</v>
      </c>
      <c r="Z128" s="33">
        <v>55.380899999999997</v>
      </c>
      <c r="AA128" s="33">
        <v>38.619</v>
      </c>
      <c r="AB128" s="33">
        <v>38.1233</v>
      </c>
      <c r="AC128" s="33">
        <v>19.989100000000001</v>
      </c>
      <c r="AD128" s="33">
        <v>30.618099999999998</v>
      </c>
      <c r="AE128" s="33">
        <v>18.090800000000002</v>
      </c>
      <c r="AF128" s="33">
        <v>11.9064</v>
      </c>
      <c r="AG128" s="33">
        <v>30.055599999999998</v>
      </c>
      <c r="AH128" s="33">
        <v>7.27</v>
      </c>
      <c r="AI128" s="33">
        <v>1.8982000000000001</v>
      </c>
      <c r="AJ128" s="33">
        <v>25.384599999999999</v>
      </c>
      <c r="AK128" s="33">
        <v>19.465599999999998</v>
      </c>
    </row>
    <row r="129" spans="1:37" x14ac:dyDescent="0.3">
      <c r="A129" s="28" t="s">
        <v>112</v>
      </c>
      <c r="B129" s="28"/>
      <c r="C129" s="28" t="s">
        <v>3</v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</row>
    <row r="132" spans="1:37" x14ac:dyDescent="0.3">
      <c r="C132" s="11" t="s">
        <v>389</v>
      </c>
      <c r="D132" s="11" t="s">
        <v>388</v>
      </c>
      <c r="E132" s="11" t="s">
        <v>387</v>
      </c>
      <c r="F132" s="11" t="s">
        <v>386</v>
      </c>
      <c r="G132" s="11" t="s">
        <v>385</v>
      </c>
      <c r="H132" s="11" t="s">
        <v>384</v>
      </c>
      <c r="I132" s="11" t="s">
        <v>383</v>
      </c>
      <c r="J132" s="11" t="s">
        <v>382</v>
      </c>
      <c r="K132" s="11" t="s">
        <v>381</v>
      </c>
      <c r="L132" s="11" t="s">
        <v>380</v>
      </c>
      <c r="M132" s="11" t="s">
        <v>379</v>
      </c>
      <c r="N132" s="11" t="s">
        <v>378</v>
      </c>
      <c r="O132" s="11" t="s">
        <v>377</v>
      </c>
      <c r="P132" s="11" t="s">
        <v>376</v>
      </c>
      <c r="Q132" s="11" t="s">
        <v>375</v>
      </c>
      <c r="R132" s="11" t="s">
        <v>374</v>
      </c>
      <c r="S132" s="11" t="s">
        <v>373</v>
      </c>
      <c r="T132" s="11" t="s">
        <v>372</v>
      </c>
      <c r="U132" s="11" t="s">
        <v>371</v>
      </c>
      <c r="V132" s="11" t="s">
        <v>370</v>
      </c>
      <c r="W132" s="11" t="s">
        <v>369</v>
      </c>
      <c r="X132" s="11" t="s">
        <v>368</v>
      </c>
      <c r="Y132" s="11" t="s">
        <v>367</v>
      </c>
      <c r="Z132" s="11" t="s">
        <v>366</v>
      </c>
      <c r="AA132" s="11" t="s">
        <v>365</v>
      </c>
      <c r="AB132" s="11" t="s">
        <v>364</v>
      </c>
      <c r="AC132" s="11" t="s">
        <v>363</v>
      </c>
      <c r="AD132" s="11" t="s">
        <v>362</v>
      </c>
      <c r="AE132" s="11" t="s">
        <v>361</v>
      </c>
      <c r="AF132" s="11" t="s">
        <v>360</v>
      </c>
      <c r="AG132" s="11" t="s">
        <v>359</v>
      </c>
      <c r="AH132" s="11" t="s">
        <v>358</v>
      </c>
      <c r="AI132" s="11" t="s">
        <v>357</v>
      </c>
      <c r="AJ132" s="11" t="s">
        <v>356</v>
      </c>
      <c r="AK132" s="11" t="s">
        <v>355</v>
      </c>
    </row>
    <row r="133" spans="1:37" x14ac:dyDescent="0.3">
      <c r="A133" t="s">
        <v>430</v>
      </c>
      <c r="C133" s="38">
        <f t="shared" ref="C133:AK133" si="0">G91</f>
        <v>7.9706000000000001</v>
      </c>
      <c r="D133" s="38">
        <f t="shared" si="0"/>
        <v>6.3106999999999998</v>
      </c>
      <c r="E133" s="38">
        <f t="shared" si="0"/>
        <v>13.9971</v>
      </c>
      <c r="F133" s="38">
        <f t="shared" si="0"/>
        <v>12.770899999999999</v>
      </c>
      <c r="G133" s="38">
        <f t="shared" si="0"/>
        <v>18.2441</v>
      </c>
      <c r="H133" s="38">
        <f t="shared" si="0"/>
        <v>18.124500000000001</v>
      </c>
      <c r="I133" s="38">
        <f t="shared" si="0"/>
        <v>17.167400000000001</v>
      </c>
      <c r="J133" s="38">
        <f t="shared" si="0"/>
        <v>17.7058</v>
      </c>
      <c r="K133" s="38">
        <f t="shared" si="0"/>
        <v>22.371500000000001</v>
      </c>
      <c r="L133" s="38">
        <f t="shared" si="0"/>
        <v>32.061799999999998</v>
      </c>
      <c r="M133" s="38">
        <f t="shared" si="0"/>
        <v>49.169400000000003</v>
      </c>
      <c r="N133" s="38">
        <f t="shared" si="0"/>
        <v>54</v>
      </c>
      <c r="O133" s="38">
        <f t="shared" si="0"/>
        <v>44</v>
      </c>
      <c r="P133" s="38">
        <f t="shared" si="0"/>
        <v>26.4375</v>
      </c>
      <c r="Q133" s="38">
        <f t="shared" si="0"/>
        <v>27.01</v>
      </c>
      <c r="R133" s="38">
        <f t="shared" si="0"/>
        <v>22.5</v>
      </c>
      <c r="S133" s="38">
        <f t="shared" si="0"/>
        <v>23.87</v>
      </c>
      <c r="T133" s="38">
        <f t="shared" si="0"/>
        <v>25.59</v>
      </c>
      <c r="U133" s="38">
        <f t="shared" si="0"/>
        <v>30.85</v>
      </c>
      <c r="V133" s="38">
        <f t="shared" si="0"/>
        <v>36.770000000000003</v>
      </c>
      <c r="W133" s="38">
        <f t="shared" si="0"/>
        <v>37.49</v>
      </c>
      <c r="X133" s="38">
        <f t="shared" si="0"/>
        <v>35.85</v>
      </c>
      <c r="Y133" s="38">
        <f t="shared" si="0"/>
        <v>31.03</v>
      </c>
      <c r="Z133" s="38">
        <f t="shared" si="0"/>
        <v>35.9</v>
      </c>
      <c r="AA133" s="38">
        <f t="shared" si="0"/>
        <v>33.049999999999997</v>
      </c>
      <c r="AB133" s="38">
        <f t="shared" si="0"/>
        <v>33.119999999999997</v>
      </c>
      <c r="AC133" s="38">
        <f t="shared" si="0"/>
        <v>47.07</v>
      </c>
      <c r="AD133" s="38">
        <f t="shared" si="0"/>
        <v>41.96</v>
      </c>
      <c r="AE133" s="38">
        <f t="shared" si="0"/>
        <v>49.31</v>
      </c>
      <c r="AF133" s="38">
        <f t="shared" si="0"/>
        <v>62.27</v>
      </c>
      <c r="AG133" s="38">
        <f t="shared" si="0"/>
        <v>52.85</v>
      </c>
      <c r="AH133" s="38">
        <f t="shared" si="0"/>
        <v>40.94</v>
      </c>
      <c r="AI133" s="38">
        <f t="shared" si="0"/>
        <v>40.96</v>
      </c>
      <c r="AJ133" s="38">
        <f t="shared" si="0"/>
        <v>49.57</v>
      </c>
      <c r="AK133" s="38">
        <f t="shared" si="0"/>
        <v>43.72</v>
      </c>
    </row>
    <row r="134" spans="1:37" x14ac:dyDescent="0.3">
      <c r="A134" t="s">
        <v>428</v>
      </c>
      <c r="C134" s="40"/>
      <c r="D134" s="40">
        <f t="shared" ref="D134:AK134" si="1">D133/C133-1</f>
        <v>-0.20825282914711574</v>
      </c>
      <c r="E134" s="40">
        <f t="shared" si="1"/>
        <v>1.2179948341705358</v>
      </c>
      <c r="F134" s="40">
        <f t="shared" si="1"/>
        <v>-8.7603860799737143E-2</v>
      </c>
      <c r="G134" s="40">
        <f t="shared" si="1"/>
        <v>0.42856807272784225</v>
      </c>
      <c r="H134" s="40">
        <f t="shared" si="1"/>
        <v>-6.5555439840824237E-3</v>
      </c>
      <c r="I134" s="40">
        <f t="shared" si="1"/>
        <v>-5.2806973985489281E-2</v>
      </c>
      <c r="J134" s="40">
        <f t="shared" si="1"/>
        <v>3.1361767070144486E-2</v>
      </c>
      <c r="K134" s="40">
        <f t="shared" si="1"/>
        <v>0.26351252132069725</v>
      </c>
      <c r="L134" s="40">
        <f t="shared" si="1"/>
        <v>0.43315378941957383</v>
      </c>
      <c r="M134" s="40">
        <f t="shared" si="1"/>
        <v>0.53358201972440744</v>
      </c>
      <c r="N134" s="40">
        <f t="shared" si="1"/>
        <v>9.8244029823426615E-2</v>
      </c>
      <c r="O134" s="40">
        <f t="shared" si="1"/>
        <v>-0.18518518518518523</v>
      </c>
      <c r="P134" s="40">
        <f t="shared" si="1"/>
        <v>-0.39914772727272729</v>
      </c>
      <c r="Q134" s="40">
        <f t="shared" si="1"/>
        <v>2.1654846335697364E-2</v>
      </c>
      <c r="R134" s="40">
        <f t="shared" si="1"/>
        <v>-0.16697519437245467</v>
      </c>
      <c r="S134" s="40">
        <f t="shared" si="1"/>
        <v>6.0888888888888992E-2</v>
      </c>
      <c r="T134" s="40">
        <f t="shared" si="1"/>
        <v>7.2056975282781766E-2</v>
      </c>
      <c r="U134" s="40">
        <f t="shared" si="1"/>
        <v>0.2055490425947637</v>
      </c>
      <c r="V134" s="40">
        <f t="shared" si="1"/>
        <v>0.1918962722852513</v>
      </c>
      <c r="W134" s="40">
        <f t="shared" si="1"/>
        <v>1.9581180310035418E-2</v>
      </c>
      <c r="X134" s="40">
        <f t="shared" si="1"/>
        <v>-4.3744998666310986E-2</v>
      </c>
      <c r="Y134" s="40">
        <f t="shared" si="1"/>
        <v>-0.1344490934449093</v>
      </c>
      <c r="Z134" s="40">
        <f t="shared" si="1"/>
        <v>0.1569448920399612</v>
      </c>
      <c r="AA134" s="40">
        <f t="shared" si="1"/>
        <v>-7.9387186629526485E-2</v>
      </c>
      <c r="AB134" s="40">
        <f t="shared" si="1"/>
        <v>2.1180030257186289E-3</v>
      </c>
      <c r="AC134" s="40">
        <f t="shared" si="1"/>
        <v>0.42119565217391308</v>
      </c>
      <c r="AD134" s="40">
        <f t="shared" si="1"/>
        <v>-0.10856171659230929</v>
      </c>
      <c r="AE134" s="40">
        <f t="shared" si="1"/>
        <v>0.17516682554814111</v>
      </c>
      <c r="AF134" s="40">
        <f t="shared" si="1"/>
        <v>0.26282701277631304</v>
      </c>
      <c r="AG134" s="40">
        <f t="shared" si="1"/>
        <v>-0.15127669824955836</v>
      </c>
      <c r="AH134" s="40">
        <f t="shared" si="1"/>
        <v>-0.22535477767265855</v>
      </c>
      <c r="AI134" s="40">
        <f t="shared" si="1"/>
        <v>4.8851978505126681E-4</v>
      </c>
      <c r="AJ134" s="40">
        <f t="shared" si="1"/>
        <v>0.210205078125</v>
      </c>
      <c r="AK134" s="40">
        <f t="shared" si="1"/>
        <v>-0.11801492838410332</v>
      </c>
    </row>
    <row r="135" spans="1:37" x14ac:dyDescent="0.3">
      <c r="A135" t="s">
        <v>438</v>
      </c>
      <c r="C135" s="40"/>
      <c r="D135" s="40">
        <f>AVERAGE($C134:D134)</f>
        <v>-0.20825282914711574</v>
      </c>
      <c r="E135" s="40">
        <f>AVERAGE($C134:E134)</f>
        <v>0.50487100251171002</v>
      </c>
      <c r="F135" s="40">
        <f>AVERAGE($C134:F134)</f>
        <v>0.30737938140789428</v>
      </c>
      <c r="G135" s="40">
        <f>AVERAGE($C134:G134)</f>
        <v>0.33767655423788129</v>
      </c>
      <c r="H135" s="40">
        <f>AVERAGE($C134:H134)</f>
        <v>0.26883013459348853</v>
      </c>
      <c r="I135" s="40">
        <f>AVERAGE($C134:I134)</f>
        <v>0.21522394983032556</v>
      </c>
      <c r="J135" s="40">
        <f>AVERAGE($C134:J134)</f>
        <v>0.18895792372172826</v>
      </c>
      <c r="K135" s="40">
        <f>AVERAGE($C134:K134)</f>
        <v>0.19827724842159938</v>
      </c>
      <c r="L135" s="40">
        <f>AVERAGE($C134:L134)</f>
        <v>0.22437464186581874</v>
      </c>
      <c r="M135" s="40">
        <f>AVERAGE($C134:M134)</f>
        <v>0.25529537965167759</v>
      </c>
      <c r="N135" s="40">
        <f>AVERAGE($C134:N134)</f>
        <v>0.2410179842127457</v>
      </c>
      <c r="O135" s="40">
        <f>AVERAGE($C134:O134)</f>
        <v>0.2055010534295848</v>
      </c>
      <c r="P135" s="40">
        <f>AVERAGE($C134:P134)</f>
        <v>0.1589896087601762</v>
      </c>
      <c r="Q135" s="40">
        <f>AVERAGE($C134:Q134)</f>
        <v>0.14917998287271342</v>
      </c>
      <c r="R135" s="40">
        <f>AVERAGE($C134:R134)</f>
        <v>0.12810297105636889</v>
      </c>
      <c r="S135" s="40">
        <f>AVERAGE($C134:S134)</f>
        <v>0.12390209092090139</v>
      </c>
      <c r="T135" s="40">
        <f>AVERAGE($C134:T134)</f>
        <v>0.12085237823630612</v>
      </c>
      <c r="U135" s="40">
        <f>AVERAGE($C134:U134)</f>
        <v>0.12555774847844264</v>
      </c>
      <c r="V135" s="40">
        <f>AVERAGE($C134:V134)</f>
        <v>0.12904924973143259</v>
      </c>
      <c r="W135" s="40">
        <f>AVERAGE($C134:W134)</f>
        <v>0.12357584626036273</v>
      </c>
      <c r="X135" s="40">
        <f>AVERAGE($C134:X134)</f>
        <v>0.11560818697814017</v>
      </c>
      <c r="Y135" s="40">
        <f>AVERAGE($C134:Y134)</f>
        <v>0.10424194695891065</v>
      </c>
      <c r="Z135" s="40">
        <f>AVERAGE($C134:Z134)</f>
        <v>0.10653337935373894</v>
      </c>
      <c r="AA135" s="40">
        <f>AVERAGE($C134:AA134)</f>
        <v>9.8786689104436207E-2</v>
      </c>
      <c r="AB135" s="40">
        <f>AVERAGE($C134:AB134)</f>
        <v>9.4919941661287505E-2</v>
      </c>
      <c r="AC135" s="40">
        <f>AVERAGE($C134:AC134)</f>
        <v>0.10746900745023463</v>
      </c>
      <c r="AD135" s="40">
        <f>AVERAGE($C134:AD134)</f>
        <v>9.946786952273301E-2</v>
      </c>
      <c r="AE135" s="40">
        <f>AVERAGE($C134:AE134)</f>
        <v>0.10217140366649757</v>
      </c>
      <c r="AF135" s="40">
        <f>AVERAGE($C134:AF134)</f>
        <v>0.10771125225649121</v>
      </c>
      <c r="AG135" s="40">
        <f>AVERAGE($C134:AG134)</f>
        <v>9.9078320572956222E-2</v>
      </c>
      <c r="AH135" s="40">
        <f>AVERAGE($C134:AH134)</f>
        <v>8.8612736758581556E-2</v>
      </c>
      <c r="AI135" s="40">
        <f>AVERAGE($C134:AI134)</f>
        <v>8.5858854978158733E-2</v>
      </c>
      <c r="AJ135" s="40">
        <f>AVERAGE($C134:AJ134)</f>
        <v>8.9626922346244836E-2</v>
      </c>
      <c r="AK135" s="40">
        <f>AVERAGE($C134:AK134)</f>
        <v>8.3519809089469876E-2</v>
      </c>
    </row>
    <row r="136" spans="1:37" x14ac:dyDescent="0.3">
      <c r="A136" t="s">
        <v>429</v>
      </c>
      <c r="C136" s="38">
        <f>C76</f>
        <v>0.17630000000000001</v>
      </c>
      <c r="D136" s="38">
        <f t="shared" ref="D136:AK136" si="2">D76</f>
        <v>0.20250000000000001</v>
      </c>
      <c r="E136" s="38">
        <f t="shared" si="2"/>
        <v>0.22500000000000001</v>
      </c>
      <c r="F136" s="38">
        <f t="shared" si="2"/>
        <v>0.245</v>
      </c>
      <c r="G136" s="38">
        <f t="shared" si="2"/>
        <v>0.28000000000000003</v>
      </c>
      <c r="H136" s="38">
        <f t="shared" si="2"/>
        <v>0.35499999999999998</v>
      </c>
      <c r="I136" s="38">
        <f t="shared" si="2"/>
        <v>0.45750000000000002</v>
      </c>
      <c r="J136" s="38">
        <f t="shared" si="2"/>
        <v>0.54500000000000004</v>
      </c>
      <c r="K136" s="38">
        <f t="shared" si="2"/>
        <v>0.60499999999999998</v>
      </c>
      <c r="L136" s="38">
        <f t="shared" si="2"/>
        <v>0.67249999999999999</v>
      </c>
      <c r="M136" s="38">
        <f t="shared" si="2"/>
        <v>0.75</v>
      </c>
      <c r="N136" s="38">
        <f t="shared" si="2"/>
        <v>0.82199999999999995</v>
      </c>
      <c r="O136" s="38">
        <f t="shared" si="2"/>
        <v>0.88500000000000001</v>
      </c>
      <c r="P136" s="38">
        <f t="shared" si="2"/>
        <v>0.9</v>
      </c>
      <c r="Q136" s="38">
        <f t="shared" si="2"/>
        <v>0.9</v>
      </c>
      <c r="R136" s="38">
        <f t="shared" si="2"/>
        <v>0.63</v>
      </c>
      <c r="S136" s="38">
        <f t="shared" si="2"/>
        <v>0.63</v>
      </c>
      <c r="T136" s="38">
        <f t="shared" si="2"/>
        <v>0.63</v>
      </c>
      <c r="U136" s="38">
        <f t="shared" si="2"/>
        <v>0.68</v>
      </c>
      <c r="V136" s="38">
        <f t="shared" si="2"/>
        <v>0.72</v>
      </c>
      <c r="W136" s="38">
        <f t="shared" si="2"/>
        <v>0.8</v>
      </c>
      <c r="X136" s="38">
        <f t="shared" si="2"/>
        <v>0.88</v>
      </c>
      <c r="Y136" s="38">
        <f t="shared" si="2"/>
        <v>1</v>
      </c>
      <c r="Z136" s="38">
        <f t="shared" si="2"/>
        <v>1.075</v>
      </c>
      <c r="AA136" s="38">
        <f t="shared" si="2"/>
        <v>1.145</v>
      </c>
      <c r="AB136" s="38">
        <f t="shared" si="2"/>
        <v>1.1599999999999999</v>
      </c>
      <c r="AC136" s="38">
        <f t="shared" si="2"/>
        <v>1.1599999999999999</v>
      </c>
      <c r="AD136" s="38">
        <f t="shared" si="2"/>
        <v>1.248</v>
      </c>
      <c r="AE136" s="38">
        <f t="shared" si="2"/>
        <v>1.248</v>
      </c>
      <c r="AF136" s="38">
        <f t="shared" si="2"/>
        <v>1.248</v>
      </c>
      <c r="AG136" s="38">
        <f t="shared" si="2"/>
        <v>1.4</v>
      </c>
      <c r="AH136" s="38">
        <f t="shared" si="2"/>
        <v>1.4</v>
      </c>
      <c r="AI136" s="38">
        <f t="shared" si="2"/>
        <v>1.4</v>
      </c>
      <c r="AJ136" s="38">
        <f t="shared" si="2"/>
        <v>1.4</v>
      </c>
      <c r="AK136" s="38">
        <f t="shared" si="2"/>
        <v>1.48</v>
      </c>
    </row>
    <row r="137" spans="1:37" x14ac:dyDescent="0.3">
      <c r="A137" t="s">
        <v>106</v>
      </c>
      <c r="C137" s="40">
        <f>C136/C133</f>
        <v>2.2118786540536471E-2</v>
      </c>
      <c r="D137" s="40">
        <f t="shared" ref="D137:AK137" si="3">D136/D133</f>
        <v>3.2088357868382274E-2</v>
      </c>
      <c r="E137" s="40">
        <f t="shared" si="3"/>
        <v>1.6074758342799582E-2</v>
      </c>
      <c r="F137" s="40">
        <f t="shared" si="3"/>
        <v>1.918423916873517E-2</v>
      </c>
      <c r="G137" s="40">
        <f t="shared" si="3"/>
        <v>1.5347427387484175E-2</v>
      </c>
      <c r="H137" s="40">
        <f t="shared" si="3"/>
        <v>1.9586747220612981E-2</v>
      </c>
      <c r="I137" s="40">
        <f t="shared" si="3"/>
        <v>2.664934701818563E-2</v>
      </c>
      <c r="J137" s="40">
        <f t="shared" si="3"/>
        <v>3.0780874063866079E-2</v>
      </c>
      <c r="K137" s="40">
        <f t="shared" si="3"/>
        <v>2.7043336387814851E-2</v>
      </c>
      <c r="L137" s="40">
        <f t="shared" si="3"/>
        <v>2.0975116805669051E-2</v>
      </c>
      <c r="M137" s="40">
        <f t="shared" si="3"/>
        <v>1.5253389303103149E-2</v>
      </c>
      <c r="N137" s="40">
        <f t="shared" si="3"/>
        <v>1.5222222222222222E-2</v>
      </c>
      <c r="O137" s="40">
        <f t="shared" si="3"/>
        <v>2.0113636363636365E-2</v>
      </c>
      <c r="P137" s="40">
        <f t="shared" si="3"/>
        <v>3.4042553191489362E-2</v>
      </c>
      <c r="Q137" s="40">
        <f t="shared" si="3"/>
        <v>3.3320992225101813E-2</v>
      </c>
      <c r="R137" s="40">
        <f t="shared" si="3"/>
        <v>2.8000000000000001E-2</v>
      </c>
      <c r="S137" s="40">
        <f t="shared" si="3"/>
        <v>2.6392961876832842E-2</v>
      </c>
      <c r="T137" s="40">
        <f t="shared" si="3"/>
        <v>2.4618991793669401E-2</v>
      </c>
      <c r="U137" s="40">
        <f t="shared" si="3"/>
        <v>2.2042139384116696E-2</v>
      </c>
      <c r="V137" s="40">
        <f t="shared" si="3"/>
        <v>1.9581180310035352E-2</v>
      </c>
      <c r="W137" s="40">
        <f t="shared" si="3"/>
        <v>2.1339023739663912E-2</v>
      </c>
      <c r="X137" s="40">
        <f t="shared" si="3"/>
        <v>2.4546722454672244E-2</v>
      </c>
      <c r="Y137" s="40">
        <f t="shared" si="3"/>
        <v>3.2226877215597804E-2</v>
      </c>
      <c r="Z137" s="40">
        <f t="shared" si="3"/>
        <v>2.9944289693593314E-2</v>
      </c>
      <c r="AA137" s="40">
        <f t="shared" si="3"/>
        <v>3.4644478063540096E-2</v>
      </c>
      <c r="AB137" s="40">
        <f t="shared" si="3"/>
        <v>3.5024154589371984E-2</v>
      </c>
      <c r="AC137" s="40">
        <f t="shared" si="3"/>
        <v>2.4644147015083915E-2</v>
      </c>
      <c r="AD137" s="40">
        <f t="shared" si="3"/>
        <v>2.9742612011439466E-2</v>
      </c>
      <c r="AE137" s="40">
        <f t="shared" si="3"/>
        <v>2.5309267896978301E-2</v>
      </c>
      <c r="AF137" s="40">
        <f t="shared" si="3"/>
        <v>2.0041753653444676E-2</v>
      </c>
      <c r="AG137" s="40">
        <f t="shared" si="3"/>
        <v>2.6490066225165559E-2</v>
      </c>
      <c r="AH137" s="40">
        <f t="shared" si="3"/>
        <v>3.4196384953590619E-2</v>
      </c>
      <c r="AI137" s="40">
        <f t="shared" si="3"/>
        <v>3.41796875E-2</v>
      </c>
      <c r="AJ137" s="40">
        <f t="shared" si="3"/>
        <v>2.8242888844058903E-2</v>
      </c>
      <c r="AK137" s="40">
        <f t="shared" si="3"/>
        <v>3.385178408051235E-2</v>
      </c>
    </row>
    <row r="138" spans="1:37" x14ac:dyDescent="0.3">
      <c r="A138" t="s">
        <v>433</v>
      </c>
      <c r="C138" s="38"/>
      <c r="D138" s="38">
        <f t="shared" ref="D138:AK138" si="4">D136-C136</f>
        <v>2.6200000000000001E-2</v>
      </c>
      <c r="E138" s="38">
        <f t="shared" si="4"/>
        <v>2.2499999999999992E-2</v>
      </c>
      <c r="F138" s="38">
        <f t="shared" si="4"/>
        <v>1.999999999999999E-2</v>
      </c>
      <c r="G138" s="38">
        <f t="shared" si="4"/>
        <v>3.5000000000000031E-2</v>
      </c>
      <c r="H138" s="38">
        <f t="shared" si="4"/>
        <v>7.4999999999999956E-2</v>
      </c>
      <c r="I138" s="38">
        <f t="shared" si="4"/>
        <v>0.10250000000000004</v>
      </c>
      <c r="J138" s="38">
        <f t="shared" si="4"/>
        <v>8.7500000000000022E-2</v>
      </c>
      <c r="K138" s="38">
        <f t="shared" si="4"/>
        <v>5.9999999999999942E-2</v>
      </c>
      <c r="L138" s="38">
        <f t="shared" si="4"/>
        <v>6.7500000000000004E-2</v>
      </c>
      <c r="M138" s="38">
        <f t="shared" si="4"/>
        <v>7.7500000000000013E-2</v>
      </c>
      <c r="N138" s="38">
        <f t="shared" si="4"/>
        <v>7.1999999999999953E-2</v>
      </c>
      <c r="O138" s="38">
        <f t="shared" si="4"/>
        <v>6.3000000000000056E-2</v>
      </c>
      <c r="P138" s="38">
        <f t="shared" si="4"/>
        <v>1.5000000000000013E-2</v>
      </c>
      <c r="Q138" s="38">
        <f t="shared" si="4"/>
        <v>0</v>
      </c>
      <c r="R138" s="38">
        <f t="shared" si="4"/>
        <v>-0.27</v>
      </c>
      <c r="S138" s="38">
        <f t="shared" si="4"/>
        <v>0</v>
      </c>
      <c r="T138" s="38">
        <f t="shared" si="4"/>
        <v>0</v>
      </c>
      <c r="U138" s="38">
        <f t="shared" si="4"/>
        <v>5.0000000000000044E-2</v>
      </c>
      <c r="V138" s="38">
        <f t="shared" si="4"/>
        <v>3.9999999999999925E-2</v>
      </c>
      <c r="W138" s="38">
        <f t="shared" si="4"/>
        <v>8.0000000000000071E-2</v>
      </c>
      <c r="X138" s="38">
        <f t="shared" si="4"/>
        <v>7.999999999999996E-2</v>
      </c>
      <c r="Y138" s="38">
        <f t="shared" si="4"/>
        <v>0.12</v>
      </c>
      <c r="Z138" s="38">
        <f t="shared" si="4"/>
        <v>7.4999999999999956E-2</v>
      </c>
      <c r="AA138" s="38">
        <f t="shared" si="4"/>
        <v>7.0000000000000062E-2</v>
      </c>
      <c r="AB138" s="38">
        <f t="shared" si="4"/>
        <v>1.4999999999999902E-2</v>
      </c>
      <c r="AC138" s="38">
        <f t="shared" si="4"/>
        <v>0</v>
      </c>
      <c r="AD138" s="38">
        <f t="shared" si="4"/>
        <v>8.8000000000000078E-2</v>
      </c>
      <c r="AE138" s="38">
        <f t="shared" si="4"/>
        <v>0</v>
      </c>
      <c r="AF138" s="38">
        <f t="shared" si="4"/>
        <v>0</v>
      </c>
      <c r="AG138" s="38">
        <f t="shared" si="4"/>
        <v>0.15199999999999991</v>
      </c>
      <c r="AH138" s="38">
        <f t="shared" si="4"/>
        <v>0</v>
      </c>
      <c r="AI138" s="38">
        <f t="shared" si="4"/>
        <v>0</v>
      </c>
      <c r="AJ138" s="38">
        <f t="shared" si="4"/>
        <v>0</v>
      </c>
      <c r="AK138" s="38">
        <f t="shared" si="4"/>
        <v>8.0000000000000071E-2</v>
      </c>
    </row>
    <row r="139" spans="1:37" x14ac:dyDescent="0.3">
      <c r="A139" t="s">
        <v>431</v>
      </c>
      <c r="C139" s="40"/>
      <c r="D139" s="40">
        <f t="shared" ref="D139:AK139" si="5">D138/C136</f>
        <v>0.14861032331253546</v>
      </c>
      <c r="E139" s="40">
        <f t="shared" si="5"/>
        <v>0.11111111111111106</v>
      </c>
      <c r="F139" s="40">
        <f t="shared" si="5"/>
        <v>8.8888888888888837E-2</v>
      </c>
      <c r="G139" s="40">
        <f t="shared" si="5"/>
        <v>0.14285714285714299</v>
      </c>
      <c r="H139" s="40">
        <f t="shared" si="5"/>
        <v>0.26785714285714268</v>
      </c>
      <c r="I139" s="40">
        <f t="shared" si="5"/>
        <v>0.2887323943661973</v>
      </c>
      <c r="J139" s="40">
        <f t="shared" si="5"/>
        <v>0.19125683060109294</v>
      </c>
      <c r="K139" s="40">
        <f t="shared" si="5"/>
        <v>0.11009174311926594</v>
      </c>
      <c r="L139" s="40">
        <f t="shared" si="5"/>
        <v>0.11157024793388431</v>
      </c>
      <c r="M139" s="40">
        <f t="shared" si="5"/>
        <v>0.11524163568773237</v>
      </c>
      <c r="N139" s="40">
        <f t="shared" si="5"/>
        <v>9.5999999999999933E-2</v>
      </c>
      <c r="O139" s="40">
        <f t="shared" si="5"/>
        <v>7.6642335766423431E-2</v>
      </c>
      <c r="P139" s="40">
        <f t="shared" si="5"/>
        <v>1.6949152542372895E-2</v>
      </c>
      <c r="Q139" s="40">
        <f t="shared" si="5"/>
        <v>0</v>
      </c>
      <c r="R139" s="40">
        <f t="shared" si="5"/>
        <v>-0.3</v>
      </c>
      <c r="S139" s="40">
        <f t="shared" si="5"/>
        <v>0</v>
      </c>
      <c r="T139" s="40">
        <f t="shared" si="5"/>
        <v>0</v>
      </c>
      <c r="U139" s="40">
        <f t="shared" si="5"/>
        <v>7.936507936507943E-2</v>
      </c>
      <c r="V139" s="40">
        <f t="shared" si="5"/>
        <v>5.8823529411764594E-2</v>
      </c>
      <c r="W139" s="40">
        <f t="shared" si="5"/>
        <v>0.11111111111111122</v>
      </c>
      <c r="X139" s="40">
        <f t="shared" si="5"/>
        <v>9.999999999999995E-2</v>
      </c>
      <c r="Y139" s="40">
        <f t="shared" si="5"/>
        <v>0.13636363636363635</v>
      </c>
      <c r="Z139" s="40">
        <f t="shared" si="5"/>
        <v>7.4999999999999956E-2</v>
      </c>
      <c r="AA139" s="40">
        <f t="shared" si="5"/>
        <v>6.5116279069767496E-2</v>
      </c>
      <c r="AB139" s="40">
        <f t="shared" si="5"/>
        <v>1.3100436681222622E-2</v>
      </c>
      <c r="AC139" s="40">
        <f t="shared" si="5"/>
        <v>0</v>
      </c>
      <c r="AD139" s="40">
        <f t="shared" si="5"/>
        <v>7.586206896551731E-2</v>
      </c>
      <c r="AE139" s="40">
        <f t="shared" si="5"/>
        <v>0</v>
      </c>
      <c r="AF139" s="40">
        <f t="shared" si="5"/>
        <v>0</v>
      </c>
      <c r="AG139" s="40">
        <f t="shared" si="5"/>
        <v>0.12179487179487172</v>
      </c>
      <c r="AH139" s="40">
        <f t="shared" si="5"/>
        <v>0</v>
      </c>
      <c r="AI139" s="40">
        <f t="shared" si="5"/>
        <v>0</v>
      </c>
      <c r="AJ139" s="40">
        <f t="shared" si="5"/>
        <v>0</v>
      </c>
      <c r="AK139" s="40">
        <f t="shared" si="5"/>
        <v>5.7142857142857197E-2</v>
      </c>
    </row>
    <row r="140" spans="1:37" x14ac:dyDescent="0.3">
      <c r="A140" t="s">
        <v>436</v>
      </c>
      <c r="C140" s="40"/>
      <c r="D140" s="40">
        <f>AVERAGE($D$139:D139)</f>
        <v>0.14861032331253546</v>
      </c>
      <c r="E140" s="40">
        <f>AVERAGE($D$139:E139)</f>
        <v>0.12986071721182327</v>
      </c>
      <c r="F140" s="40">
        <f>AVERAGE($D$139:F139)</f>
        <v>0.11620344110417846</v>
      </c>
      <c r="G140" s="40">
        <f>AVERAGE($D$139:G139)</f>
        <v>0.1228668665424196</v>
      </c>
      <c r="H140" s="40">
        <f>AVERAGE($D$139:H139)</f>
        <v>0.15186492180536421</v>
      </c>
      <c r="I140" s="40">
        <f>AVERAGE($D$139:I139)</f>
        <v>0.17467616723216972</v>
      </c>
      <c r="J140" s="40">
        <f>AVERAGE($D$139:J139)</f>
        <v>0.17704483342773017</v>
      </c>
      <c r="K140" s="40">
        <f>AVERAGE($D$139:K139)</f>
        <v>0.16867569713917213</v>
      </c>
      <c r="L140" s="40">
        <f>AVERAGE($D$139:L139)</f>
        <v>0.16233064722747348</v>
      </c>
      <c r="M140" s="40">
        <f>AVERAGE($D$139:M139)</f>
        <v>0.15762174607349938</v>
      </c>
      <c r="N140" s="40">
        <f>AVERAGE($D$139:N139)</f>
        <v>0.15201976915772669</v>
      </c>
      <c r="O140" s="40">
        <f>AVERAGE($D$139:O139)</f>
        <v>0.14573831637511808</v>
      </c>
      <c r="P140" s="40">
        <f>AVERAGE($D$139:P139)</f>
        <v>0.13583145761875307</v>
      </c>
      <c r="Q140" s="40">
        <f>AVERAGE($D$139:Q139)</f>
        <v>0.12612921064598498</v>
      </c>
      <c r="R140" s="40">
        <f>AVERAGE($D$139:R139)</f>
        <v>9.7720596602919318E-2</v>
      </c>
      <c r="S140" s="40">
        <f>AVERAGE($D$139:S139)</f>
        <v>9.1613059315236861E-2</v>
      </c>
      <c r="T140" s="40">
        <f>AVERAGE($D$139:T139)</f>
        <v>8.6224055826105275E-2</v>
      </c>
      <c r="U140" s="40">
        <f>AVERAGE($D$139:U139)</f>
        <v>8.5843001578270517E-2</v>
      </c>
      <c r="V140" s="40">
        <f>AVERAGE($D$139:V139)</f>
        <v>8.442092409582283E-2</v>
      </c>
      <c r="W140" s="40">
        <f>AVERAGE($D$139:W139)</f>
        <v>8.5755433446587245E-2</v>
      </c>
      <c r="X140" s="40">
        <f>AVERAGE($D$139:X139)</f>
        <v>8.6433746139606901E-2</v>
      </c>
      <c r="Y140" s="40">
        <f>AVERAGE($D$139:Y139)</f>
        <v>8.8703286604335518E-2</v>
      </c>
      <c r="Z140" s="40">
        <f>AVERAGE($D$139:Z139)</f>
        <v>8.8107491534581778E-2</v>
      </c>
      <c r="AA140" s="40">
        <f>AVERAGE($D$139:AA139)</f>
        <v>8.7149524348547849E-2</v>
      </c>
      <c r="AB140" s="40">
        <f>AVERAGE($D$139:AB139)</f>
        <v>8.418756084185483E-2</v>
      </c>
      <c r="AC140" s="40">
        <f>AVERAGE($D$139:AC139)</f>
        <v>8.0949577732552722E-2</v>
      </c>
      <c r="AD140" s="40">
        <f>AVERAGE($D$139:AD139)</f>
        <v>8.0761151481921784E-2</v>
      </c>
      <c r="AE140" s="40">
        <f>AVERAGE($D$139:AE139)</f>
        <v>7.7876824643281717E-2</v>
      </c>
      <c r="AF140" s="40">
        <f>AVERAGE($D$139:AF139)</f>
        <v>7.5191416896961655E-2</v>
      </c>
      <c r="AG140" s="40">
        <f>AVERAGE($D$139:AG139)</f>
        <v>7.6744865393558667E-2</v>
      </c>
      <c r="AH140" s="40">
        <f>AVERAGE($D$139:AH139)</f>
        <v>7.426922457441161E-2</v>
      </c>
      <c r="AI140" s="40">
        <f>AVERAGE($D$139:AI139)</f>
        <v>7.1948311306461246E-2</v>
      </c>
      <c r="AJ140" s="40">
        <f>AVERAGE($D$139:AJ139)</f>
        <v>6.976805944868969E-2</v>
      </c>
      <c r="AK140" s="40">
        <f>AVERAGE($D$139:AK139)</f>
        <v>6.9396729969106397E-2</v>
      </c>
    </row>
    <row r="141" spans="1:37" x14ac:dyDescent="0.3">
      <c r="A141" t="s">
        <v>432</v>
      </c>
      <c r="C141" s="41">
        <f t="shared" ref="C141:AC141" si="6">(D141+D136)/(1+($C$158+$C$156))</f>
        <v>7.8281405286243055</v>
      </c>
      <c r="D141" s="41">
        <f t="shared" si="6"/>
        <v>8.3561969702017489</v>
      </c>
      <c r="E141" s="41">
        <f t="shared" si="6"/>
        <v>8.911033957203772</v>
      </c>
      <c r="F141" s="41">
        <f t="shared" si="6"/>
        <v>9.4976507677025239</v>
      </c>
      <c r="G141" s="41">
        <f t="shared" si="6"/>
        <v>10.104013234347896</v>
      </c>
      <c r="H141" s="41">
        <f t="shared" si="6"/>
        <v>10.691964108459734</v>
      </c>
      <c r="I141" s="41">
        <f t="shared" si="6"/>
        <v>11.232285139391429</v>
      </c>
      <c r="J141" s="41">
        <f t="shared" si="6"/>
        <v>11.735531301070782</v>
      </c>
      <c r="K141" s="41">
        <f t="shared" si="6"/>
        <v>12.225742603931444</v>
      </c>
      <c r="L141" s="41">
        <f t="shared" si="6"/>
        <v>12.694202577722248</v>
      </c>
      <c r="M141" s="41">
        <f t="shared" si="6"/>
        <v>13.128881292920751</v>
      </c>
      <c r="N141" s="41">
        <f t="shared" si="6"/>
        <v>13.532126134167159</v>
      </c>
      <c r="O141" s="41">
        <f t="shared" si="6"/>
        <v>13.910003554341886</v>
      </c>
      <c r="P141" s="41">
        <f t="shared" si="6"/>
        <v>14.308146154341358</v>
      </c>
      <c r="Q141" s="41">
        <f t="shared" si="6"/>
        <v>14.743445169715903</v>
      </c>
      <c r="R141" s="41">
        <f t="shared" si="6"/>
        <v>15.489368200274049</v>
      </c>
      <c r="S141" s="41">
        <f t="shared" si="6"/>
        <v>16.304904042827918</v>
      </c>
      <c r="T141" s="41">
        <f t="shared" si="6"/>
        <v>17.196549270610173</v>
      </c>
      <c r="U141" s="41">
        <f t="shared" si="6"/>
        <v>18.121406745589095</v>
      </c>
      <c r="V141" s="41">
        <f t="shared" si="6"/>
        <v>19.092575980482941</v>
      </c>
      <c r="W141" s="41">
        <f t="shared" si="6"/>
        <v>20.074378992046888</v>
      </c>
      <c r="X141" s="41">
        <f t="shared" si="6"/>
        <v>21.067808171004671</v>
      </c>
      <c r="Y141" s="41">
        <f t="shared" si="6"/>
        <v>22.033948522339188</v>
      </c>
      <c r="Z141" s="41">
        <f t="shared" si="6"/>
        <v>23.01525333285203</v>
      </c>
      <c r="AA141" s="41">
        <f t="shared" si="6"/>
        <v>24.018137816449389</v>
      </c>
      <c r="AB141" s="41">
        <f t="shared" si="6"/>
        <v>25.099615882963544</v>
      </c>
      <c r="AC141" s="41">
        <f t="shared" si="6"/>
        <v>26.282022230597288</v>
      </c>
      <c r="AD141" s="41">
        <f t="shared" ref="AD141:AJ141" si="7">(AE141+AE136)/(1+($C$158+$C$156))</f>
        <v>27.48677592964447</v>
      </c>
      <c r="AE141" s="41">
        <f t="shared" si="7"/>
        <v>28.803962533049315</v>
      </c>
      <c r="AF141" s="41">
        <f t="shared" si="7"/>
        <v>30.244074773054354</v>
      </c>
      <c r="AG141" s="41">
        <f t="shared" si="7"/>
        <v>31.666584609740642</v>
      </c>
      <c r="AH141" s="41">
        <f t="shared" si="7"/>
        <v>33.221849309551637</v>
      </c>
      <c r="AI141" s="41">
        <f t="shared" si="7"/>
        <v>34.922258139140361</v>
      </c>
      <c r="AJ141" s="41">
        <f t="shared" si="7"/>
        <v>36.781356585915795</v>
      </c>
      <c r="AK141" s="41">
        <f>(AK136*(1+C159))/(C156+C158-C155)</f>
        <v>38.733954261639937</v>
      </c>
    </row>
    <row r="142" spans="1:37" x14ac:dyDescent="0.3">
      <c r="A142" t="s">
        <v>434</v>
      </c>
      <c r="C142" s="38">
        <f t="shared" ref="C142" si="8">C133-C141</f>
        <v>0.14245947137569459</v>
      </c>
      <c r="D142" s="38">
        <f t="shared" ref="D142" si="9">D133-D141</f>
        <v>-2.0454969702017491</v>
      </c>
      <c r="E142" s="38">
        <f t="shared" ref="E142:AK142" si="10">E133-E141</f>
        <v>5.0860660427962276</v>
      </c>
      <c r="F142" s="38">
        <f t="shared" si="10"/>
        <v>3.2732492322974753</v>
      </c>
      <c r="G142" s="38">
        <f t="shared" si="10"/>
        <v>8.1400867656521037</v>
      </c>
      <c r="H142" s="38">
        <f t="shared" si="10"/>
        <v>7.4325358915402671</v>
      </c>
      <c r="I142" s="38">
        <f t="shared" si="10"/>
        <v>5.9351148606085715</v>
      </c>
      <c r="J142" s="38">
        <f t="shared" si="10"/>
        <v>5.9702686989292175</v>
      </c>
      <c r="K142" s="38">
        <f t="shared" si="10"/>
        <v>10.145757396068557</v>
      </c>
      <c r="L142" s="38">
        <f t="shared" si="10"/>
        <v>19.36759742227775</v>
      </c>
      <c r="M142" s="38">
        <f t="shared" si="10"/>
        <v>36.040518707079251</v>
      </c>
      <c r="N142" s="38">
        <f t="shared" si="10"/>
        <v>40.467873865832843</v>
      </c>
      <c r="O142" s="38">
        <f t="shared" si="10"/>
        <v>30.089996445658116</v>
      </c>
      <c r="P142" s="38">
        <f t="shared" si="10"/>
        <v>12.129353845658642</v>
      </c>
      <c r="Q142" s="38">
        <f t="shared" si="10"/>
        <v>12.266554830284099</v>
      </c>
      <c r="R142" s="38">
        <f t="shared" si="10"/>
        <v>7.0106317997259513</v>
      </c>
      <c r="S142" s="38">
        <f t="shared" si="10"/>
        <v>7.5650959571720833</v>
      </c>
      <c r="T142" s="38">
        <f t="shared" si="10"/>
        <v>8.3934507293898264</v>
      </c>
      <c r="U142" s="38">
        <f t="shared" si="10"/>
        <v>12.728593254410907</v>
      </c>
      <c r="V142" s="38">
        <f t="shared" si="10"/>
        <v>17.677424019517062</v>
      </c>
      <c r="W142" s="38">
        <f t="shared" si="10"/>
        <v>17.415621007953114</v>
      </c>
      <c r="X142" s="38">
        <f t="shared" si="10"/>
        <v>14.78219182899533</v>
      </c>
      <c r="Y142" s="38">
        <f t="shared" si="10"/>
        <v>8.9960514776608136</v>
      </c>
      <c r="Z142" s="38">
        <f t="shared" si="10"/>
        <v>12.884746667147969</v>
      </c>
      <c r="AA142" s="38">
        <f t="shared" si="10"/>
        <v>9.0318621835506079</v>
      </c>
      <c r="AB142" s="38">
        <f t="shared" si="10"/>
        <v>8.0203841170364534</v>
      </c>
      <c r="AC142" s="38">
        <f t="shared" si="10"/>
        <v>20.787977769402712</v>
      </c>
      <c r="AD142" s="38">
        <f t="shared" si="10"/>
        <v>14.473224070355531</v>
      </c>
      <c r="AE142" s="38">
        <f t="shared" si="10"/>
        <v>20.506037466950687</v>
      </c>
      <c r="AF142" s="38">
        <f t="shared" si="10"/>
        <v>32.025925226945645</v>
      </c>
      <c r="AG142" s="38">
        <f t="shared" si="10"/>
        <v>21.183415390259359</v>
      </c>
      <c r="AH142" s="38">
        <f t="shared" si="10"/>
        <v>7.7181506904483612</v>
      </c>
      <c r="AI142" s="38">
        <f t="shared" si="10"/>
        <v>6.03774186085964</v>
      </c>
      <c r="AJ142" s="38">
        <f t="shared" si="10"/>
        <v>12.788643414084206</v>
      </c>
      <c r="AK142" s="38">
        <f t="shared" si="10"/>
        <v>4.9860457383600618</v>
      </c>
    </row>
    <row r="143" spans="1:37" x14ac:dyDescent="0.3">
      <c r="A143" t="s">
        <v>157</v>
      </c>
      <c r="C143" s="38">
        <f>C70</f>
        <v>0.47620000000000001</v>
      </c>
      <c r="D143" s="38">
        <f t="shared" ref="D143:AK143" si="11">D70</f>
        <v>0.53</v>
      </c>
      <c r="E143" s="38">
        <f t="shared" si="11"/>
        <v>2.5000000000000001E-2</v>
      </c>
      <c r="F143" s="38">
        <f t="shared" si="11"/>
        <v>7.4999999999999997E-3</v>
      </c>
      <c r="G143" s="38">
        <f t="shared" si="11"/>
        <v>0.79</v>
      </c>
      <c r="H143" s="38">
        <f t="shared" si="11"/>
        <v>0.97499999999999998</v>
      </c>
      <c r="I143" s="38">
        <f t="shared" si="11"/>
        <v>1.4999999999999999E-2</v>
      </c>
      <c r="J143" s="38">
        <f t="shared" si="11"/>
        <v>1.2549999999999999</v>
      </c>
      <c r="K143" s="38">
        <f t="shared" si="11"/>
        <v>1.4</v>
      </c>
      <c r="L143" s="38">
        <f t="shared" si="11"/>
        <v>1.61</v>
      </c>
      <c r="M143" s="38">
        <f t="shared" si="11"/>
        <v>1.51</v>
      </c>
      <c r="N143" s="38">
        <f t="shared" si="11"/>
        <v>1.46</v>
      </c>
      <c r="O143" s="38">
        <f t="shared" si="11"/>
        <v>1.64</v>
      </c>
      <c r="P143" s="38">
        <f t="shared" si="11"/>
        <v>1.68</v>
      </c>
      <c r="Q143" s="38">
        <f t="shared" si="11"/>
        <v>1.57</v>
      </c>
      <c r="R143" s="38">
        <f t="shared" si="11"/>
        <v>1.28</v>
      </c>
      <c r="S143" s="38">
        <f t="shared" si="11"/>
        <v>1.45</v>
      </c>
      <c r="T143" s="38">
        <f t="shared" si="11"/>
        <v>1.58</v>
      </c>
      <c r="U143" s="38">
        <f t="shared" si="11"/>
        <v>1.73</v>
      </c>
      <c r="V143" s="38">
        <f t="shared" si="11"/>
        <v>1.88</v>
      </c>
      <c r="W143" s="38">
        <f t="shared" si="11"/>
        <v>2.21</v>
      </c>
      <c r="X143" s="38">
        <f t="shared" si="11"/>
        <v>3.12</v>
      </c>
      <c r="Y143" s="38">
        <f t="shared" si="11"/>
        <v>2.06</v>
      </c>
      <c r="Z143" s="38">
        <f t="shared" si="11"/>
        <v>2.44</v>
      </c>
      <c r="AA143" s="38">
        <f t="shared" si="11"/>
        <v>2.44</v>
      </c>
      <c r="AB143" s="38">
        <f t="shared" si="11"/>
        <v>2.4300000000000002</v>
      </c>
      <c r="AC143" s="38">
        <f t="shared" si="11"/>
        <v>1.46</v>
      </c>
      <c r="AD143" s="38">
        <f t="shared" si="11"/>
        <v>2.76</v>
      </c>
      <c r="AE143" s="38">
        <f t="shared" si="11"/>
        <v>2.13</v>
      </c>
      <c r="AF143" s="38">
        <f t="shared" si="11"/>
        <v>1.82</v>
      </c>
      <c r="AG143" s="38">
        <f t="shared" si="11"/>
        <v>2.91</v>
      </c>
      <c r="AH143" s="38">
        <f t="shared" si="11"/>
        <v>0.87</v>
      </c>
      <c r="AI143" s="38">
        <f t="shared" si="11"/>
        <v>0.7</v>
      </c>
      <c r="AJ143" s="38">
        <f t="shared" si="11"/>
        <v>5.39</v>
      </c>
      <c r="AK143" s="38">
        <f t="shared" si="11"/>
        <v>3.31</v>
      </c>
    </row>
    <row r="144" spans="1:37" x14ac:dyDescent="0.3">
      <c r="A144" t="s">
        <v>435</v>
      </c>
      <c r="C144" s="40"/>
      <c r="D144" s="40">
        <f t="shared" ref="D144:AK144" si="12">D143/C145</f>
        <v>0.15875393140632021</v>
      </c>
      <c r="E144" s="40">
        <f t="shared" si="12"/>
        <v>6.8093915127744181E-3</v>
      </c>
      <c r="F144" s="40">
        <f t="shared" si="12"/>
        <v>2.1860153312541898E-3</v>
      </c>
      <c r="G144" s="40">
        <f t="shared" si="12"/>
        <v>0.24144992206363275</v>
      </c>
      <c r="H144" s="40">
        <f t="shared" si="12"/>
        <v>0.27618831794232623</v>
      </c>
      <c r="I144" s="40">
        <f t="shared" si="12"/>
        <v>3.716274806134331E-3</v>
      </c>
      <c r="J144" s="40">
        <f t="shared" si="12"/>
        <v>0.37075332348596751</v>
      </c>
      <c r="K144" s="40">
        <f t="shared" si="12"/>
        <v>0.34911847584848255</v>
      </c>
      <c r="L144" s="40">
        <f t="shared" si="12"/>
        <v>0.32487186730699386</v>
      </c>
      <c r="M144" s="40">
        <f t="shared" si="12"/>
        <v>0.27204266205455263</v>
      </c>
      <c r="N144" s="40">
        <f t="shared" si="12"/>
        <v>0.47090697974454909</v>
      </c>
      <c r="O144" s="40">
        <f t="shared" si="12"/>
        <v>0.84063765441591054</v>
      </c>
      <c r="P144" s="40">
        <f t="shared" si="12"/>
        <v>3.0668127053669223</v>
      </c>
      <c r="Q144" s="40">
        <f t="shared" si="12"/>
        <v>4.8248309772587579</v>
      </c>
      <c r="R144" s="40">
        <f t="shared" si="12"/>
        <v>-2.1195562179168737</v>
      </c>
      <c r="S144" s="40">
        <f t="shared" si="12"/>
        <v>-5.2158273381294959</v>
      </c>
      <c r="T144" s="40">
        <f t="shared" si="12"/>
        <v>1.6739061341243777</v>
      </c>
      <c r="U144" s="40">
        <f t="shared" si="12"/>
        <v>0.80758099150406126</v>
      </c>
      <c r="V144" s="40">
        <f t="shared" si="12"/>
        <v>0.60397725447360817</v>
      </c>
      <c r="W144" s="40">
        <f t="shared" si="12"/>
        <v>0.50250113688040021</v>
      </c>
      <c r="X144" s="40">
        <f t="shared" si="12"/>
        <v>0.913108373086716</v>
      </c>
      <c r="Y144" s="40">
        <f t="shared" si="12"/>
        <v>0.55642590891902111</v>
      </c>
      <c r="Z144" s="40">
        <f t="shared" si="12"/>
        <v>1.1496419148134189</v>
      </c>
      <c r="AA144" s="40">
        <f t="shared" si="12"/>
        <v>0.88534107402031936</v>
      </c>
      <c r="AB144" s="40">
        <f t="shared" si="12"/>
        <v>0.71470588235294119</v>
      </c>
      <c r="AC144" s="40">
        <f t="shared" si="12"/>
        <v>0.50726148287123896</v>
      </c>
      <c r="AD144" s="40">
        <f t="shared" si="12"/>
        <v>0.70758344870019996</v>
      </c>
      <c r="AE144" s="40">
        <f t="shared" si="12"/>
        <v>0.41281469852898423</v>
      </c>
      <c r="AF144" s="40">
        <f t="shared" si="12"/>
        <v>0.40854808296668765</v>
      </c>
      <c r="AG144" s="40">
        <f t="shared" si="12"/>
        <v>0.58772443600670532</v>
      </c>
      <c r="AH144" s="40">
        <f t="shared" si="12"/>
        <v>0.15997058012319573</v>
      </c>
      <c r="AI144" s="40">
        <f t="shared" si="12"/>
        <v>0.1544708270809427</v>
      </c>
      <c r="AJ144" s="40">
        <f t="shared" si="12"/>
        <v>1.4708691499522444</v>
      </c>
      <c r="AK144" s="40">
        <f t="shared" si="12"/>
        <v>0.39001743884620821</v>
      </c>
    </row>
    <row r="145" spans="1:37" x14ac:dyDescent="0.3">
      <c r="A145" t="s">
        <v>439</v>
      </c>
      <c r="C145" s="38">
        <f t="shared" ref="C145:AK145" si="13">C82</f>
        <v>3.3384999999999998</v>
      </c>
      <c r="D145" s="38">
        <f t="shared" si="13"/>
        <v>3.6714000000000002</v>
      </c>
      <c r="E145" s="38">
        <f t="shared" si="13"/>
        <v>3.4308999999999998</v>
      </c>
      <c r="F145" s="38">
        <f t="shared" si="13"/>
        <v>3.2719</v>
      </c>
      <c r="G145" s="38">
        <f t="shared" si="13"/>
        <v>3.5301999999999998</v>
      </c>
      <c r="H145" s="38">
        <f t="shared" si="13"/>
        <v>4.0362999999999998</v>
      </c>
      <c r="I145" s="38">
        <f t="shared" si="13"/>
        <v>3.3849999999999998</v>
      </c>
      <c r="J145" s="38">
        <f t="shared" si="13"/>
        <v>4.0101000000000004</v>
      </c>
      <c r="K145" s="38">
        <f t="shared" si="13"/>
        <v>4.9558</v>
      </c>
      <c r="L145" s="38">
        <f t="shared" si="13"/>
        <v>5.5506000000000002</v>
      </c>
      <c r="M145" s="38">
        <f t="shared" si="13"/>
        <v>3.1004</v>
      </c>
      <c r="N145" s="38">
        <f t="shared" si="13"/>
        <v>1.9509000000000001</v>
      </c>
      <c r="O145" s="38">
        <f t="shared" si="13"/>
        <v>0.54779999999999995</v>
      </c>
      <c r="P145" s="38">
        <f t="shared" si="13"/>
        <v>0.32540000000000002</v>
      </c>
      <c r="Q145" s="38">
        <f t="shared" si="13"/>
        <v>-0.60389999999999999</v>
      </c>
      <c r="R145" s="38">
        <f t="shared" si="13"/>
        <v>-0.27800000000000002</v>
      </c>
      <c r="S145" s="38">
        <f t="shared" si="13"/>
        <v>0.94389999999999996</v>
      </c>
      <c r="T145" s="38">
        <f t="shared" si="13"/>
        <v>2.1421999999999999</v>
      </c>
      <c r="U145" s="38">
        <f t="shared" si="13"/>
        <v>3.1126999999999998</v>
      </c>
      <c r="V145" s="38">
        <f t="shared" si="13"/>
        <v>4.3979999999999997</v>
      </c>
      <c r="W145" s="38">
        <f t="shared" si="13"/>
        <v>3.4169</v>
      </c>
      <c r="X145" s="38">
        <f t="shared" si="13"/>
        <v>3.7021999999999999</v>
      </c>
      <c r="Y145" s="38">
        <f t="shared" si="13"/>
        <v>2.1223999999999998</v>
      </c>
      <c r="Z145" s="38">
        <f t="shared" si="13"/>
        <v>2.7559999999999998</v>
      </c>
      <c r="AA145" s="38">
        <f t="shared" si="13"/>
        <v>3.4</v>
      </c>
      <c r="AB145" s="38">
        <f t="shared" si="13"/>
        <v>2.8782000000000001</v>
      </c>
      <c r="AC145" s="38">
        <f t="shared" si="13"/>
        <v>3.9005999999999998</v>
      </c>
      <c r="AD145" s="38">
        <f t="shared" si="13"/>
        <v>5.1597</v>
      </c>
      <c r="AE145" s="38">
        <f t="shared" si="13"/>
        <v>4.4547999999999996</v>
      </c>
      <c r="AF145" s="38">
        <f t="shared" si="13"/>
        <v>4.9512999999999998</v>
      </c>
      <c r="AG145" s="38">
        <f t="shared" si="13"/>
        <v>5.4385000000000003</v>
      </c>
      <c r="AH145" s="38">
        <f t="shared" si="13"/>
        <v>4.5316000000000001</v>
      </c>
      <c r="AI145" s="38">
        <f t="shared" si="13"/>
        <v>3.6644999999999999</v>
      </c>
      <c r="AJ145" s="38">
        <f t="shared" si="13"/>
        <v>8.4868000000000006</v>
      </c>
      <c r="AK145" s="38">
        <f t="shared" si="13"/>
        <v>10.453799999999999</v>
      </c>
    </row>
    <row r="146" spans="1:37" x14ac:dyDescent="0.3">
      <c r="A146" t="s">
        <v>437</v>
      </c>
      <c r="C146" s="41">
        <f>C133/C145</f>
        <v>2.3874794069192755</v>
      </c>
      <c r="D146" s="41">
        <f t="shared" ref="D146:AK146" si="14">D133/D145</f>
        <v>1.7188810807866208</v>
      </c>
      <c r="E146" s="41">
        <f t="shared" si="14"/>
        <v>4.0797166924130694</v>
      </c>
      <c r="F146" s="41">
        <f t="shared" si="14"/>
        <v>3.9032060882056294</v>
      </c>
      <c r="G146" s="41">
        <f t="shared" si="14"/>
        <v>5.16800747832984</v>
      </c>
      <c r="H146" s="41">
        <f t="shared" si="14"/>
        <v>4.4903748482521122</v>
      </c>
      <c r="I146" s="41">
        <f t="shared" si="14"/>
        <v>5.0716100443131467</v>
      </c>
      <c r="J146" s="41">
        <f t="shared" si="14"/>
        <v>4.4153013640557583</v>
      </c>
      <c r="K146" s="41">
        <f t="shared" si="14"/>
        <v>4.514205577303362</v>
      </c>
      <c r="L146" s="41">
        <f t="shared" si="14"/>
        <v>5.7762764385832153</v>
      </c>
      <c r="M146" s="41">
        <f t="shared" si="14"/>
        <v>15.859050445103858</v>
      </c>
      <c r="N146" s="41">
        <f t="shared" si="14"/>
        <v>27.679532523450714</v>
      </c>
      <c r="O146" s="41">
        <f t="shared" si="14"/>
        <v>80.321285140562253</v>
      </c>
      <c r="P146" s="41">
        <f t="shared" si="14"/>
        <v>81.24615857406269</v>
      </c>
      <c r="Q146" s="41">
        <f t="shared" si="14"/>
        <v>-44.725948004636535</v>
      </c>
      <c r="R146" s="41">
        <f t="shared" si="14"/>
        <v>-80.93525179856114</v>
      </c>
      <c r="S146" s="41">
        <f t="shared" si="14"/>
        <v>25.288695836423351</v>
      </c>
      <c r="T146" s="41">
        <f t="shared" si="14"/>
        <v>11.945663336756606</v>
      </c>
      <c r="U146" s="41">
        <f t="shared" si="14"/>
        <v>9.9110097343142627</v>
      </c>
      <c r="V146" s="41">
        <f t="shared" si="14"/>
        <v>8.3606184629376994</v>
      </c>
      <c r="W146" s="41">
        <f t="shared" si="14"/>
        <v>10.971933624045187</v>
      </c>
      <c r="X146" s="41">
        <f t="shared" si="14"/>
        <v>9.6834314731781106</v>
      </c>
      <c r="Y146" s="41">
        <f t="shared" si="14"/>
        <v>14.620241236336225</v>
      </c>
      <c r="Z146" s="41">
        <f t="shared" si="14"/>
        <v>13.026124818577649</v>
      </c>
      <c r="AA146" s="41">
        <f t="shared" si="14"/>
        <v>9.7205882352941178</v>
      </c>
      <c r="AB146" s="41">
        <f t="shared" si="14"/>
        <v>11.507191994996871</v>
      </c>
      <c r="AC146" s="41">
        <f t="shared" si="14"/>
        <v>12.067374250115368</v>
      </c>
      <c r="AD146" s="41">
        <f t="shared" si="14"/>
        <v>8.1322557513033704</v>
      </c>
      <c r="AE146" s="41">
        <f t="shared" si="14"/>
        <v>11.06895932477328</v>
      </c>
      <c r="AF146" s="41">
        <f t="shared" si="14"/>
        <v>12.576495061902936</v>
      </c>
      <c r="AG146" s="41">
        <f t="shared" si="14"/>
        <v>9.7177530569090731</v>
      </c>
      <c r="AH146" s="41">
        <f t="shared" si="14"/>
        <v>9.0343366581339914</v>
      </c>
      <c r="AI146" s="41">
        <f t="shared" si="14"/>
        <v>11.177513985536908</v>
      </c>
      <c r="AJ146" s="41">
        <f t="shared" si="14"/>
        <v>5.8408351793373239</v>
      </c>
      <c r="AK146" s="41">
        <f t="shared" si="14"/>
        <v>4.1822112533241507</v>
      </c>
    </row>
    <row r="147" spans="1:37" x14ac:dyDescent="0.3">
      <c r="D147" s="41"/>
      <c r="E147" s="41"/>
      <c r="F147" s="41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</row>
    <row r="149" spans="1:37" x14ac:dyDescent="0.3">
      <c r="A149" t="s">
        <v>441</v>
      </c>
      <c r="B149" s="43">
        <v>29951</v>
      </c>
      <c r="C149" s="43">
        <v>32142</v>
      </c>
      <c r="D149" s="43">
        <v>32507</v>
      </c>
      <c r="E149" s="43">
        <v>32871</v>
      </c>
      <c r="F149" s="43">
        <v>33238</v>
      </c>
      <c r="G149" s="43">
        <v>33603</v>
      </c>
      <c r="H149" s="43">
        <v>33969</v>
      </c>
      <c r="I149" s="43">
        <v>34334</v>
      </c>
      <c r="J149" s="43">
        <v>34698</v>
      </c>
      <c r="K149" s="43">
        <v>35062</v>
      </c>
      <c r="L149" s="43">
        <v>35430</v>
      </c>
      <c r="M149" s="43">
        <v>35795</v>
      </c>
      <c r="N149" s="43">
        <v>36160</v>
      </c>
      <c r="O149" s="43">
        <v>36525</v>
      </c>
      <c r="P149" s="43">
        <v>36889</v>
      </c>
      <c r="Q149" s="43">
        <v>37256</v>
      </c>
      <c r="R149" s="43">
        <v>37621</v>
      </c>
      <c r="S149" s="43">
        <v>37986</v>
      </c>
      <c r="T149" s="43">
        <v>38352</v>
      </c>
      <c r="U149" s="43">
        <v>38716</v>
      </c>
      <c r="V149" s="43">
        <v>39080</v>
      </c>
      <c r="W149" s="43">
        <v>39447</v>
      </c>
      <c r="X149" s="43">
        <v>39813</v>
      </c>
      <c r="Y149" s="43">
        <v>40178</v>
      </c>
      <c r="Z149" s="43">
        <v>40543</v>
      </c>
      <c r="AA149" s="43">
        <v>40907</v>
      </c>
      <c r="AB149" s="43">
        <v>41274</v>
      </c>
      <c r="AC149" s="43">
        <v>41639</v>
      </c>
      <c r="AD149" s="43">
        <v>42004</v>
      </c>
      <c r="AE149" s="43">
        <v>42369</v>
      </c>
      <c r="AF149" s="43">
        <v>42734</v>
      </c>
      <c r="AG149" s="43">
        <v>43098</v>
      </c>
      <c r="AH149" s="43">
        <v>43465</v>
      </c>
      <c r="AI149" s="43">
        <v>43830</v>
      </c>
      <c r="AJ149" s="43">
        <v>44196</v>
      </c>
      <c r="AK149" s="43">
        <v>44561</v>
      </c>
    </row>
    <row r="150" spans="1:37" x14ac:dyDescent="0.3">
      <c r="A150" t="s">
        <v>440</v>
      </c>
      <c r="B150" s="40">
        <v>8.900000000000001E-2</v>
      </c>
      <c r="C150" s="40">
        <v>4.4000000000000004E-2</v>
      </c>
      <c r="D150" s="40">
        <v>4.4000000000000004E-2</v>
      </c>
      <c r="E150" s="40">
        <v>4.5999999999999999E-2</v>
      </c>
      <c r="F150" s="40">
        <v>6.0999999999999999E-2</v>
      </c>
      <c r="G150" s="40">
        <v>3.1E-2</v>
      </c>
      <c r="H150" s="40">
        <v>2.8999999999999998E-2</v>
      </c>
      <c r="I150" s="40">
        <v>2.7000000000000003E-2</v>
      </c>
      <c r="J150" s="40">
        <v>2.7000000000000003E-2</v>
      </c>
      <c r="K150" s="40">
        <v>2.5000000000000001E-2</v>
      </c>
      <c r="L150" s="40">
        <v>3.3000000000000002E-2</v>
      </c>
      <c r="M150" s="40">
        <v>1.7000000000000001E-2</v>
      </c>
      <c r="N150" s="40">
        <v>1.6E-2</v>
      </c>
      <c r="O150" s="40">
        <v>2.7000000000000003E-2</v>
      </c>
      <c r="P150" s="40">
        <v>3.4000000000000002E-2</v>
      </c>
      <c r="Q150" s="40">
        <v>1.6E-2</v>
      </c>
      <c r="R150" s="40">
        <v>2.4E-2</v>
      </c>
      <c r="S150" s="40">
        <v>1.9E-2</v>
      </c>
      <c r="T150" s="40">
        <v>3.3000000000000002E-2</v>
      </c>
      <c r="U150" s="40">
        <v>3.4000000000000002E-2</v>
      </c>
      <c r="V150" s="40">
        <v>2.5000000000000001E-2</v>
      </c>
      <c r="W150" s="40">
        <v>4.0999999999999995E-2</v>
      </c>
      <c r="X150" s="40">
        <v>1E-3</v>
      </c>
      <c r="Y150" s="40">
        <v>2.7000000000000003E-2</v>
      </c>
      <c r="Z150" s="40">
        <v>1.4999999999999999E-2</v>
      </c>
      <c r="AA150" s="40">
        <v>0.03</v>
      </c>
      <c r="AB150" s="40">
        <v>1.7000000000000001E-2</v>
      </c>
      <c r="AC150" s="40">
        <v>1.4999999999999999E-2</v>
      </c>
      <c r="AD150" s="40">
        <v>8.0000000000000002E-3</v>
      </c>
      <c r="AE150" s="40">
        <v>6.9999999999999993E-3</v>
      </c>
      <c r="AF150" s="40">
        <v>2.1000000000000001E-2</v>
      </c>
      <c r="AG150" s="40">
        <v>2.1000000000000001E-2</v>
      </c>
      <c r="AH150" s="40">
        <v>1.9E-2</v>
      </c>
      <c r="AI150" s="40">
        <v>2.3E-2</v>
      </c>
      <c r="AJ150" s="40">
        <v>1.3999999999999999E-2</v>
      </c>
      <c r="AK150" s="40">
        <v>7.0000000000000007E-2</v>
      </c>
    </row>
    <row r="151" spans="1:37" x14ac:dyDescent="0.3">
      <c r="A151" t="s">
        <v>442</v>
      </c>
      <c r="B151" s="40">
        <v>9.9000000000000005E-2</v>
      </c>
      <c r="C151" s="40">
        <v>7.4999999999999997E-2</v>
      </c>
      <c r="D151" s="40">
        <v>7.8E-2</v>
      </c>
      <c r="E151" s="40">
        <v>6.4000000000000001E-2</v>
      </c>
      <c r="F151" s="40">
        <v>4.4999999999999998E-2</v>
      </c>
      <c r="G151" s="40">
        <v>4.2999999999999997E-2</v>
      </c>
      <c r="H151" s="40">
        <v>6.6000000000000003E-2</v>
      </c>
      <c r="I151" s="40">
        <v>0.05</v>
      </c>
      <c r="J151" s="40">
        <v>6.3E-2</v>
      </c>
      <c r="K151" s="40">
        <v>4.2999999999999997E-2</v>
      </c>
      <c r="L151" s="40">
        <v>6.3E-2</v>
      </c>
      <c r="M151" s="40">
        <v>6.0999999999999999E-2</v>
      </c>
      <c r="N151" s="40">
        <v>0.06</v>
      </c>
      <c r="O151" s="40">
        <v>6.5000000000000002E-2</v>
      </c>
      <c r="P151" s="40">
        <v>5.4000000000000006E-2</v>
      </c>
      <c r="Q151" s="40">
        <v>2.2000000000000002E-2</v>
      </c>
      <c r="R151" s="40">
        <v>3.7999999999999999E-2</v>
      </c>
      <c r="S151" s="40">
        <v>6.4000000000000001E-2</v>
      </c>
      <c r="T151" s="40">
        <v>6.4000000000000001E-2</v>
      </c>
      <c r="U151" s="40">
        <v>6.4000000000000001E-2</v>
      </c>
      <c r="V151" s="40">
        <v>5.4000000000000006E-2</v>
      </c>
      <c r="W151" s="40">
        <v>4.8000000000000001E-2</v>
      </c>
      <c r="X151" s="40">
        <v>-6.9999999999999993E-3</v>
      </c>
      <c r="Y151" s="40">
        <v>3.0000000000000001E-3</v>
      </c>
      <c r="Z151" s="40">
        <v>4.4999999999999998E-2</v>
      </c>
      <c r="AA151" s="40">
        <v>3.5000000000000003E-2</v>
      </c>
      <c r="AB151" s="40">
        <v>3.6000000000000004E-2</v>
      </c>
      <c r="AC151" s="40">
        <v>4.2999999999999997E-2</v>
      </c>
      <c r="AD151" s="40">
        <v>4.2000000000000003E-2</v>
      </c>
      <c r="AE151" s="40">
        <v>2.7000000000000003E-2</v>
      </c>
      <c r="AF151" s="40">
        <v>3.5000000000000003E-2</v>
      </c>
      <c r="AG151" s="40">
        <v>4.8000000000000001E-2</v>
      </c>
      <c r="AH151" s="40">
        <v>4.7E-2</v>
      </c>
      <c r="AI151" s="40">
        <v>4.2000000000000003E-2</v>
      </c>
      <c r="AJ151" s="40">
        <v>-0.01</v>
      </c>
      <c r="AK151" s="40">
        <v>0.11800000000000001</v>
      </c>
    </row>
    <row r="152" spans="1:37" x14ac:dyDescent="0.3">
      <c r="A152" t="s">
        <v>443</v>
      </c>
      <c r="B152" s="40">
        <v>0.12</v>
      </c>
      <c r="C152" s="40">
        <v>6.88E-2</v>
      </c>
      <c r="D152" s="40">
        <v>8.7499999999999994E-2</v>
      </c>
      <c r="E152" s="40">
        <v>8.2500000000000004E-2</v>
      </c>
      <c r="F152" s="40">
        <v>7.0000000000000007E-2</v>
      </c>
      <c r="G152" s="40">
        <v>0.04</v>
      </c>
      <c r="H152" s="40">
        <v>0.03</v>
      </c>
      <c r="I152" s="40">
        <v>0.03</v>
      </c>
      <c r="J152" s="40">
        <v>5.5E-2</v>
      </c>
      <c r="K152" s="40">
        <v>5.5E-2</v>
      </c>
      <c r="L152" s="40">
        <v>5.2499999999999998E-2</v>
      </c>
      <c r="M152" s="40">
        <v>5.5E-2</v>
      </c>
      <c r="N152" s="40">
        <v>4.7500000000000001E-2</v>
      </c>
      <c r="O152" s="40">
        <v>5.5E-2</v>
      </c>
      <c r="P152" s="40">
        <v>6.5000000000000002E-2</v>
      </c>
      <c r="Q152" s="40">
        <v>1.7500000000000002E-2</v>
      </c>
      <c r="R152" s="40">
        <v>1.2500000000000001E-2</v>
      </c>
      <c r="S152" s="40">
        <v>0.01</v>
      </c>
      <c r="T152" s="40">
        <v>2.2499999999999999E-2</v>
      </c>
      <c r="U152" s="40">
        <v>4.2500000000000003E-2</v>
      </c>
      <c r="V152" s="40">
        <v>5.2499999999999998E-2</v>
      </c>
      <c r="W152" s="40">
        <v>4.2500000000000003E-2</v>
      </c>
      <c r="X152" s="40">
        <v>0</v>
      </c>
      <c r="Y152" s="40">
        <v>0</v>
      </c>
      <c r="Z152" s="40">
        <v>0</v>
      </c>
      <c r="AA152" s="40">
        <v>0</v>
      </c>
      <c r="AB152" s="40">
        <v>0</v>
      </c>
      <c r="AC152" s="40">
        <v>0</v>
      </c>
      <c r="AD152" s="40">
        <v>0</v>
      </c>
      <c r="AE152" s="40">
        <v>2.5000000000000001E-3</v>
      </c>
      <c r="AF152" s="40">
        <v>5.0000000000000001E-3</v>
      </c>
      <c r="AG152" s="40">
        <v>1.2500000000000001E-2</v>
      </c>
      <c r="AH152" s="40">
        <v>2.2499999999999999E-2</v>
      </c>
      <c r="AI152" s="40">
        <v>1.4999999999999999E-2</v>
      </c>
      <c r="AJ152" s="40">
        <v>0</v>
      </c>
      <c r="AK152" s="40">
        <v>0</v>
      </c>
    </row>
    <row r="154" spans="1:37" x14ac:dyDescent="0.3">
      <c r="A154" t="s">
        <v>440</v>
      </c>
      <c r="C154" s="44">
        <v>2.9121951219512193E-2</v>
      </c>
    </row>
    <row r="155" spans="1:37" x14ac:dyDescent="0.3">
      <c r="A155" t="s">
        <v>442</v>
      </c>
      <c r="C155" s="44">
        <v>5.2463414634146346E-2</v>
      </c>
    </row>
    <row r="156" spans="1:37" x14ac:dyDescent="0.3">
      <c r="A156" t="s">
        <v>443</v>
      </c>
      <c r="C156" s="44">
        <v>3.8324390243902433E-2</v>
      </c>
    </row>
    <row r="157" spans="1:37" x14ac:dyDescent="0.3">
      <c r="A157" t="s">
        <v>444</v>
      </c>
      <c r="C157" s="44">
        <v>2.3341463414634157E-2</v>
      </c>
    </row>
    <row r="158" spans="1:37" x14ac:dyDescent="0.3">
      <c r="A158" t="s">
        <v>446</v>
      </c>
      <c r="C158" s="44">
        <v>5.5E-2</v>
      </c>
    </row>
    <row r="159" spans="1:37" x14ac:dyDescent="0.3">
      <c r="A159" t="s">
        <v>436</v>
      </c>
      <c r="C159" s="44">
        <f>AVERAGE(D139:AK139)</f>
        <v>6.9396729969106397E-2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8720-A6E3-4854-807A-0F7AD8ED369C}">
  <dimension ref="A1:E42"/>
  <sheetViews>
    <sheetView workbookViewId="0">
      <selection activeCell="G8" sqref="G8"/>
    </sheetView>
  </sheetViews>
  <sheetFormatPr defaultRowHeight="14.4" x14ac:dyDescent="0.3"/>
  <cols>
    <col min="1" max="1" width="10.6640625" bestFit="1" customWidth="1"/>
    <col min="2" max="4" width="16" bestFit="1" customWidth="1"/>
    <col min="5" max="5" width="12" customWidth="1"/>
  </cols>
  <sheetData>
    <row r="1" spans="1:5" x14ac:dyDescent="0.3">
      <c r="A1" t="s">
        <v>441</v>
      </c>
      <c r="B1" t="s">
        <v>440</v>
      </c>
      <c r="C1" t="s">
        <v>442</v>
      </c>
      <c r="D1" t="s">
        <v>443</v>
      </c>
      <c r="E1" t="s">
        <v>444</v>
      </c>
    </row>
    <row r="2" spans="1:5" x14ac:dyDescent="0.3">
      <c r="A2" s="43">
        <v>29951</v>
      </c>
      <c r="B2" s="40">
        <v>8.900000000000001E-2</v>
      </c>
      <c r="C2" s="40">
        <v>9.9000000000000005E-2</v>
      </c>
      <c r="D2" s="40">
        <v>0.12</v>
      </c>
      <c r="E2" s="44">
        <f>C2-B2</f>
        <v>9.999999999999995E-3</v>
      </c>
    </row>
    <row r="3" spans="1:5" x14ac:dyDescent="0.3">
      <c r="A3" s="43">
        <v>30316</v>
      </c>
      <c r="B3" s="40">
        <v>3.7999999999999999E-2</v>
      </c>
      <c r="C3" s="40">
        <v>3.7000000000000005E-2</v>
      </c>
      <c r="D3" s="40">
        <v>8.5000000000000006E-2</v>
      </c>
      <c r="E3" s="44">
        <f t="shared" ref="E3:E42" si="0">C3-B3</f>
        <v>-9.9999999999999395E-4</v>
      </c>
    </row>
    <row r="4" spans="1:5" x14ac:dyDescent="0.3">
      <c r="A4" s="43">
        <v>30680</v>
      </c>
      <c r="B4" s="40">
        <v>3.7999999999999999E-2</v>
      </c>
      <c r="C4" s="40">
        <v>0.115</v>
      </c>
      <c r="D4" s="40">
        <v>9.5000000000000001E-2</v>
      </c>
      <c r="E4" s="44">
        <f t="shared" si="0"/>
        <v>7.7000000000000013E-2</v>
      </c>
    </row>
    <row r="5" spans="1:5" x14ac:dyDescent="0.3">
      <c r="A5" s="43">
        <v>31047</v>
      </c>
      <c r="B5" s="40">
        <v>3.9E-2</v>
      </c>
      <c r="C5" s="40">
        <v>9.3000000000000013E-2</v>
      </c>
      <c r="D5" s="40">
        <v>8.2500000000000004E-2</v>
      </c>
      <c r="E5" s="44">
        <f t="shared" si="0"/>
        <v>5.4000000000000013E-2</v>
      </c>
    </row>
    <row r="6" spans="1:5" x14ac:dyDescent="0.3">
      <c r="A6" s="43">
        <v>31412</v>
      </c>
      <c r="B6" s="40">
        <v>3.7999999999999999E-2</v>
      </c>
      <c r="C6" s="40">
        <v>7.0999999999999994E-2</v>
      </c>
      <c r="D6" s="40">
        <v>7.7499999999999999E-2</v>
      </c>
      <c r="E6" s="44">
        <f t="shared" si="0"/>
        <v>3.2999999999999995E-2</v>
      </c>
    </row>
    <row r="7" spans="1:5" x14ac:dyDescent="0.3">
      <c r="A7" s="43">
        <v>31777</v>
      </c>
      <c r="B7" s="40">
        <v>1.1000000000000001E-2</v>
      </c>
      <c r="C7" s="40">
        <v>4.8000000000000001E-2</v>
      </c>
      <c r="D7" s="40">
        <v>0.06</v>
      </c>
      <c r="E7" s="44">
        <f t="shared" si="0"/>
        <v>3.6999999999999998E-2</v>
      </c>
    </row>
    <row r="8" spans="1:5" x14ac:dyDescent="0.3">
      <c r="A8" s="43">
        <v>32142</v>
      </c>
      <c r="B8" s="40">
        <v>4.4000000000000004E-2</v>
      </c>
      <c r="C8" s="40">
        <v>7.4999999999999997E-2</v>
      </c>
      <c r="D8" s="40">
        <v>6.88E-2</v>
      </c>
      <c r="E8" s="44">
        <f t="shared" si="0"/>
        <v>3.0999999999999993E-2</v>
      </c>
    </row>
    <row r="9" spans="1:5" x14ac:dyDescent="0.3">
      <c r="A9" s="43">
        <v>32507</v>
      </c>
      <c r="B9" s="40">
        <v>4.4000000000000004E-2</v>
      </c>
      <c r="C9" s="40">
        <v>7.8E-2</v>
      </c>
      <c r="D9" s="40">
        <v>8.7499999999999994E-2</v>
      </c>
      <c r="E9" s="44">
        <f t="shared" si="0"/>
        <v>3.3999999999999996E-2</v>
      </c>
    </row>
    <row r="10" spans="1:5" x14ac:dyDescent="0.3">
      <c r="A10" s="43">
        <v>32871</v>
      </c>
      <c r="B10" s="40">
        <v>4.5999999999999999E-2</v>
      </c>
      <c r="C10" s="40">
        <v>6.4000000000000001E-2</v>
      </c>
      <c r="D10" s="40">
        <v>8.2500000000000004E-2</v>
      </c>
      <c r="E10" s="44">
        <f t="shared" si="0"/>
        <v>1.8000000000000002E-2</v>
      </c>
    </row>
    <row r="11" spans="1:5" x14ac:dyDescent="0.3">
      <c r="A11" s="43">
        <v>33238</v>
      </c>
      <c r="B11" s="40">
        <v>6.0999999999999999E-2</v>
      </c>
      <c r="C11" s="40">
        <v>4.4999999999999998E-2</v>
      </c>
      <c r="D11" s="40">
        <v>7.0000000000000007E-2</v>
      </c>
      <c r="E11" s="44">
        <f t="shared" si="0"/>
        <v>-1.6E-2</v>
      </c>
    </row>
    <row r="12" spans="1:5" x14ac:dyDescent="0.3">
      <c r="A12" s="43">
        <v>33603</v>
      </c>
      <c r="B12" s="40">
        <v>3.1E-2</v>
      </c>
      <c r="C12" s="40">
        <v>4.2999999999999997E-2</v>
      </c>
      <c r="D12" s="40">
        <v>0.04</v>
      </c>
      <c r="E12" s="44">
        <f t="shared" si="0"/>
        <v>1.1999999999999997E-2</v>
      </c>
    </row>
    <row r="13" spans="1:5" x14ac:dyDescent="0.3">
      <c r="A13" s="43">
        <v>33969</v>
      </c>
      <c r="B13" s="40">
        <v>2.8999999999999998E-2</v>
      </c>
      <c r="C13" s="40">
        <v>6.6000000000000003E-2</v>
      </c>
      <c r="D13" s="40">
        <v>0.03</v>
      </c>
      <c r="E13" s="44">
        <f t="shared" si="0"/>
        <v>3.7000000000000005E-2</v>
      </c>
    </row>
    <row r="14" spans="1:5" x14ac:dyDescent="0.3">
      <c r="A14" s="43">
        <v>34334</v>
      </c>
      <c r="B14" s="40">
        <v>2.7000000000000003E-2</v>
      </c>
      <c r="C14" s="40">
        <v>0.05</v>
      </c>
      <c r="D14" s="40">
        <v>0.03</v>
      </c>
      <c r="E14" s="44">
        <f t="shared" si="0"/>
        <v>2.3E-2</v>
      </c>
    </row>
    <row r="15" spans="1:5" x14ac:dyDescent="0.3">
      <c r="A15" s="43">
        <v>34698</v>
      </c>
      <c r="B15" s="40">
        <v>2.7000000000000003E-2</v>
      </c>
      <c r="C15" s="40">
        <v>6.3E-2</v>
      </c>
      <c r="D15" s="40">
        <v>5.5E-2</v>
      </c>
      <c r="E15" s="44">
        <f t="shared" si="0"/>
        <v>3.5999999999999997E-2</v>
      </c>
    </row>
    <row r="16" spans="1:5" x14ac:dyDescent="0.3">
      <c r="A16" s="43">
        <v>35062</v>
      </c>
      <c r="B16" s="40">
        <v>2.5000000000000001E-2</v>
      </c>
      <c r="C16" s="40">
        <v>4.2999999999999997E-2</v>
      </c>
      <c r="D16" s="40">
        <v>5.5E-2</v>
      </c>
      <c r="E16" s="44">
        <f t="shared" si="0"/>
        <v>1.7999999999999995E-2</v>
      </c>
    </row>
    <row r="17" spans="1:5" x14ac:dyDescent="0.3">
      <c r="A17" s="43">
        <v>35430</v>
      </c>
      <c r="B17" s="40">
        <v>3.3000000000000002E-2</v>
      </c>
      <c r="C17" s="40">
        <v>6.3E-2</v>
      </c>
      <c r="D17" s="40">
        <v>5.2499999999999998E-2</v>
      </c>
      <c r="E17" s="44">
        <f t="shared" si="0"/>
        <v>0.03</v>
      </c>
    </row>
    <row r="18" spans="1:5" x14ac:dyDescent="0.3">
      <c r="A18" s="43">
        <v>35795</v>
      </c>
      <c r="B18" s="40">
        <v>1.7000000000000001E-2</v>
      </c>
      <c r="C18" s="40">
        <v>6.0999999999999999E-2</v>
      </c>
      <c r="D18" s="40">
        <v>5.5E-2</v>
      </c>
      <c r="E18" s="44">
        <f t="shared" si="0"/>
        <v>4.3999999999999997E-2</v>
      </c>
    </row>
    <row r="19" spans="1:5" x14ac:dyDescent="0.3">
      <c r="A19" s="43">
        <v>36160</v>
      </c>
      <c r="B19" s="40">
        <v>1.6E-2</v>
      </c>
      <c r="C19" s="40">
        <v>0.06</v>
      </c>
      <c r="D19" s="40">
        <v>4.7500000000000001E-2</v>
      </c>
      <c r="E19" s="44">
        <f t="shared" si="0"/>
        <v>4.3999999999999997E-2</v>
      </c>
    </row>
    <row r="20" spans="1:5" x14ac:dyDescent="0.3">
      <c r="A20" s="43">
        <v>36525</v>
      </c>
      <c r="B20" s="40">
        <v>2.7000000000000003E-2</v>
      </c>
      <c r="C20" s="40">
        <v>6.5000000000000002E-2</v>
      </c>
      <c r="D20" s="40">
        <v>5.5E-2</v>
      </c>
      <c r="E20" s="44">
        <f t="shared" si="0"/>
        <v>3.7999999999999999E-2</v>
      </c>
    </row>
    <row r="21" spans="1:5" x14ac:dyDescent="0.3">
      <c r="A21" s="43">
        <v>36889</v>
      </c>
      <c r="B21" s="40">
        <v>3.4000000000000002E-2</v>
      </c>
      <c r="C21" s="40">
        <v>5.4000000000000006E-2</v>
      </c>
      <c r="D21" s="40">
        <v>6.5000000000000002E-2</v>
      </c>
      <c r="E21" s="44">
        <f t="shared" si="0"/>
        <v>2.0000000000000004E-2</v>
      </c>
    </row>
    <row r="22" spans="1:5" x14ac:dyDescent="0.3">
      <c r="A22" s="43">
        <v>37256</v>
      </c>
      <c r="B22" s="40">
        <v>1.6E-2</v>
      </c>
      <c r="C22" s="40">
        <v>2.2000000000000002E-2</v>
      </c>
      <c r="D22" s="40">
        <v>1.7500000000000002E-2</v>
      </c>
      <c r="E22" s="44">
        <f t="shared" si="0"/>
        <v>6.0000000000000019E-3</v>
      </c>
    </row>
    <row r="23" spans="1:5" x14ac:dyDescent="0.3">
      <c r="A23" s="43">
        <v>37621</v>
      </c>
      <c r="B23" s="40">
        <v>2.4E-2</v>
      </c>
      <c r="C23" s="40">
        <v>3.7999999999999999E-2</v>
      </c>
      <c r="D23" s="40">
        <v>1.2500000000000001E-2</v>
      </c>
      <c r="E23" s="44">
        <f t="shared" si="0"/>
        <v>1.3999999999999999E-2</v>
      </c>
    </row>
    <row r="24" spans="1:5" x14ac:dyDescent="0.3">
      <c r="A24" s="43">
        <v>37986</v>
      </c>
      <c r="B24" s="40">
        <v>1.9E-2</v>
      </c>
      <c r="C24" s="40">
        <v>6.4000000000000001E-2</v>
      </c>
      <c r="D24" s="40">
        <v>0.01</v>
      </c>
      <c r="E24" s="44">
        <f t="shared" si="0"/>
        <v>4.4999999999999998E-2</v>
      </c>
    </row>
    <row r="25" spans="1:5" x14ac:dyDescent="0.3">
      <c r="A25" s="43">
        <v>38352</v>
      </c>
      <c r="B25" s="40">
        <v>3.3000000000000002E-2</v>
      </c>
      <c r="C25" s="40">
        <v>6.4000000000000001E-2</v>
      </c>
      <c r="D25" s="40">
        <v>2.2499999999999999E-2</v>
      </c>
      <c r="E25" s="44">
        <f t="shared" si="0"/>
        <v>3.1E-2</v>
      </c>
    </row>
    <row r="26" spans="1:5" x14ac:dyDescent="0.3">
      <c r="A26" s="43">
        <v>38716</v>
      </c>
      <c r="B26" s="40">
        <v>3.4000000000000002E-2</v>
      </c>
      <c r="C26" s="40">
        <v>6.4000000000000001E-2</v>
      </c>
      <c r="D26" s="40">
        <v>4.2500000000000003E-2</v>
      </c>
      <c r="E26" s="44">
        <f t="shared" si="0"/>
        <v>0.03</v>
      </c>
    </row>
    <row r="27" spans="1:5" x14ac:dyDescent="0.3">
      <c r="A27" s="43">
        <v>39080</v>
      </c>
      <c r="B27" s="40">
        <v>2.5000000000000001E-2</v>
      </c>
      <c r="C27" s="40">
        <v>5.4000000000000006E-2</v>
      </c>
      <c r="D27" s="40">
        <v>5.2499999999999998E-2</v>
      </c>
      <c r="E27" s="44">
        <f t="shared" si="0"/>
        <v>2.9000000000000005E-2</v>
      </c>
    </row>
    <row r="28" spans="1:5" x14ac:dyDescent="0.3">
      <c r="A28" s="43">
        <v>39447</v>
      </c>
      <c r="B28" s="40">
        <v>4.0999999999999995E-2</v>
      </c>
      <c r="C28" s="40">
        <v>4.8000000000000001E-2</v>
      </c>
      <c r="D28" s="40">
        <v>4.2500000000000003E-2</v>
      </c>
      <c r="E28" s="44">
        <f t="shared" si="0"/>
        <v>7.0000000000000062E-3</v>
      </c>
    </row>
    <row r="29" spans="1:5" x14ac:dyDescent="0.3">
      <c r="A29" s="43">
        <v>39813</v>
      </c>
      <c r="B29" s="40">
        <v>1E-3</v>
      </c>
      <c r="C29" s="40">
        <v>-6.9999999999999993E-3</v>
      </c>
      <c r="D29" s="40">
        <v>0</v>
      </c>
      <c r="E29" s="44">
        <f t="shared" si="0"/>
        <v>-8.0000000000000002E-3</v>
      </c>
    </row>
    <row r="30" spans="1:5" x14ac:dyDescent="0.3">
      <c r="A30" s="43">
        <v>40178</v>
      </c>
      <c r="B30" s="40">
        <v>2.7000000000000003E-2</v>
      </c>
      <c r="C30" s="40">
        <v>3.0000000000000001E-3</v>
      </c>
      <c r="D30" s="40">
        <v>0</v>
      </c>
      <c r="E30" s="44">
        <f t="shared" si="0"/>
        <v>-2.4000000000000004E-2</v>
      </c>
    </row>
    <row r="31" spans="1:5" x14ac:dyDescent="0.3">
      <c r="A31" s="43">
        <v>40543</v>
      </c>
      <c r="B31" s="40">
        <v>1.4999999999999999E-2</v>
      </c>
      <c r="C31" s="40">
        <v>4.4999999999999998E-2</v>
      </c>
      <c r="D31" s="40">
        <v>0</v>
      </c>
      <c r="E31" s="44">
        <f t="shared" si="0"/>
        <v>0.03</v>
      </c>
    </row>
    <row r="32" spans="1:5" x14ac:dyDescent="0.3">
      <c r="A32" s="43">
        <v>40907</v>
      </c>
      <c r="B32" s="40">
        <v>0.03</v>
      </c>
      <c r="C32" s="40">
        <v>3.5000000000000003E-2</v>
      </c>
      <c r="D32" s="40">
        <v>0</v>
      </c>
      <c r="E32" s="44">
        <f t="shared" si="0"/>
        <v>5.0000000000000044E-3</v>
      </c>
    </row>
    <row r="33" spans="1:5" x14ac:dyDescent="0.3">
      <c r="A33" s="43">
        <v>41274</v>
      </c>
      <c r="B33" s="40">
        <v>1.7000000000000001E-2</v>
      </c>
      <c r="C33" s="40">
        <v>3.6000000000000004E-2</v>
      </c>
      <c r="D33" s="40">
        <v>0</v>
      </c>
      <c r="E33" s="44">
        <f t="shared" si="0"/>
        <v>1.9000000000000003E-2</v>
      </c>
    </row>
    <row r="34" spans="1:5" x14ac:dyDescent="0.3">
      <c r="A34" s="43">
        <v>41639</v>
      </c>
      <c r="B34" s="40">
        <v>1.4999999999999999E-2</v>
      </c>
      <c r="C34" s="40">
        <v>4.2999999999999997E-2</v>
      </c>
      <c r="D34" s="40">
        <v>0</v>
      </c>
      <c r="E34" s="44">
        <f t="shared" si="0"/>
        <v>2.7999999999999997E-2</v>
      </c>
    </row>
    <row r="35" spans="1:5" x14ac:dyDescent="0.3">
      <c r="A35" s="43">
        <v>42004</v>
      </c>
      <c r="B35" s="40">
        <v>8.0000000000000002E-3</v>
      </c>
      <c r="C35" s="40">
        <v>4.2000000000000003E-2</v>
      </c>
      <c r="D35" s="40">
        <v>0</v>
      </c>
      <c r="E35" s="44">
        <f t="shared" si="0"/>
        <v>3.4000000000000002E-2</v>
      </c>
    </row>
    <row r="36" spans="1:5" x14ac:dyDescent="0.3">
      <c r="A36" s="43">
        <v>42369</v>
      </c>
      <c r="B36" s="40">
        <v>6.9999999999999993E-3</v>
      </c>
      <c r="C36" s="40">
        <v>2.7000000000000003E-2</v>
      </c>
      <c r="D36" s="40">
        <v>2.5000000000000001E-3</v>
      </c>
      <c r="E36" s="44">
        <f t="shared" si="0"/>
        <v>2.0000000000000004E-2</v>
      </c>
    </row>
    <row r="37" spans="1:5" x14ac:dyDescent="0.3">
      <c r="A37" s="43">
        <v>42734</v>
      </c>
      <c r="B37" s="40">
        <v>2.1000000000000001E-2</v>
      </c>
      <c r="C37" s="40">
        <v>3.5000000000000003E-2</v>
      </c>
      <c r="D37" s="40">
        <v>5.0000000000000001E-3</v>
      </c>
      <c r="E37" s="44">
        <f t="shared" si="0"/>
        <v>1.4000000000000002E-2</v>
      </c>
    </row>
    <row r="38" spans="1:5" x14ac:dyDescent="0.3">
      <c r="A38" s="43">
        <v>43098</v>
      </c>
      <c r="B38" s="40">
        <v>2.1000000000000001E-2</v>
      </c>
      <c r="C38" s="40">
        <v>4.8000000000000001E-2</v>
      </c>
      <c r="D38" s="40">
        <v>1.2500000000000001E-2</v>
      </c>
      <c r="E38" s="44">
        <f t="shared" si="0"/>
        <v>2.7E-2</v>
      </c>
    </row>
    <row r="39" spans="1:5" x14ac:dyDescent="0.3">
      <c r="A39" s="43">
        <v>43465</v>
      </c>
      <c r="B39" s="40">
        <v>1.9E-2</v>
      </c>
      <c r="C39" s="40">
        <v>4.7E-2</v>
      </c>
      <c r="D39" s="40">
        <v>2.2499999999999999E-2</v>
      </c>
      <c r="E39" s="44">
        <f t="shared" si="0"/>
        <v>2.8000000000000001E-2</v>
      </c>
    </row>
    <row r="40" spans="1:5" x14ac:dyDescent="0.3">
      <c r="A40" s="43">
        <v>43830</v>
      </c>
      <c r="B40" s="40">
        <v>2.3E-2</v>
      </c>
      <c r="C40" s="40">
        <v>4.2000000000000003E-2</v>
      </c>
      <c r="D40" s="40">
        <v>1.4999999999999999E-2</v>
      </c>
      <c r="E40" s="44">
        <f t="shared" si="0"/>
        <v>1.9000000000000003E-2</v>
      </c>
    </row>
    <row r="41" spans="1:5" x14ac:dyDescent="0.3">
      <c r="A41" s="43">
        <v>44196</v>
      </c>
      <c r="B41" s="40">
        <v>1.3999999999999999E-2</v>
      </c>
      <c r="C41" s="40">
        <v>-0.01</v>
      </c>
      <c r="D41" s="40">
        <v>0</v>
      </c>
      <c r="E41" s="44">
        <f t="shared" si="0"/>
        <v>-2.4E-2</v>
      </c>
    </row>
    <row r="42" spans="1:5" x14ac:dyDescent="0.3">
      <c r="A42" s="43">
        <v>44561</v>
      </c>
      <c r="B42" s="40">
        <v>7.0000000000000007E-2</v>
      </c>
      <c r="C42" s="40">
        <v>0.11800000000000001</v>
      </c>
      <c r="D42" s="40">
        <v>0</v>
      </c>
      <c r="E42" s="44">
        <f t="shared" si="0"/>
        <v>4.8000000000000001E-2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S&amp;P</vt:lpstr>
      <vt:lpstr>TESLA</vt:lpstr>
      <vt:lpstr>CAMPBELL</vt:lpstr>
      <vt:lpstr>Economic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Alejandro Palacios García</cp:lastModifiedBy>
  <dcterms:created xsi:type="dcterms:W3CDTF">2013-04-03T15:49:21Z</dcterms:created>
  <dcterms:modified xsi:type="dcterms:W3CDTF">2022-05-27T22:48:58Z</dcterms:modified>
</cp:coreProperties>
</file>