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6fada5bac88e40/Documents/Python/Thesis/Data/"/>
    </mc:Choice>
  </mc:AlternateContent>
  <xr:revisionPtr revIDLastSave="52" documentId="8_{6F158154-28C1-4619-917C-B2756C043F34}" xr6:coauthVersionLast="47" xr6:coauthVersionMax="47" xr10:uidLastSave="{2DD036FB-B29E-4694-A4FD-806A2BABCC59}"/>
  <bookViews>
    <workbookView xWindow="3000" yWindow="3000" windowWidth="17280" windowHeight="8880" xr2:uid="{F6D94EA1-3D38-4326-B86B-25D28BF9E739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96" i="1" l="1"/>
  <c r="H195" i="1" s="1"/>
  <c r="H194" i="1" s="1"/>
  <c r="H193" i="1" s="1"/>
  <c r="H192" i="1" s="1"/>
  <c r="H191" i="1" s="1"/>
  <c r="H190" i="1" s="1"/>
  <c r="H189" i="1" s="1"/>
  <c r="H188" i="1" s="1"/>
  <c r="H187" i="1" s="1"/>
  <c r="H186" i="1" s="1"/>
  <c r="H185" i="1" s="1"/>
  <c r="H184" i="1" s="1"/>
  <c r="H183" i="1" s="1"/>
  <c r="H182" i="1" s="1"/>
  <c r="H181" i="1" s="1"/>
  <c r="H180" i="1" s="1"/>
  <c r="H179" i="1" s="1"/>
  <c r="H178" i="1" s="1"/>
  <c r="H177" i="1" s="1"/>
  <c r="H176" i="1" s="1"/>
  <c r="H175" i="1" s="1"/>
  <c r="H174" i="1" s="1"/>
  <c r="H173" i="1" s="1"/>
  <c r="H172" i="1" s="1"/>
  <c r="H171" i="1" s="1"/>
  <c r="H170" i="1" s="1"/>
  <c r="H169" i="1" s="1"/>
  <c r="H168" i="1" s="1"/>
  <c r="H167" i="1" s="1"/>
  <c r="H166" i="1" s="1"/>
  <c r="H165" i="1" s="1"/>
  <c r="H164" i="1" s="1"/>
  <c r="H163" i="1" s="1"/>
  <c r="H162" i="1" s="1"/>
  <c r="H161" i="1" s="1"/>
  <c r="H160" i="1" s="1"/>
  <c r="H159" i="1" s="1"/>
  <c r="H158" i="1" s="1"/>
  <c r="H157" i="1" s="1"/>
  <c r="H156" i="1" s="1"/>
  <c r="H155" i="1" s="1"/>
  <c r="H154" i="1" s="1"/>
  <c r="H153" i="1" s="1"/>
  <c r="H152" i="1" s="1"/>
  <c r="H151" i="1" s="1"/>
  <c r="H150" i="1" s="1"/>
  <c r="H149" i="1" s="1"/>
  <c r="H148" i="1" s="1"/>
  <c r="H147" i="1" s="1"/>
  <c r="H146" i="1" s="1"/>
  <c r="H145" i="1" s="1"/>
  <c r="H144" i="1" s="1"/>
  <c r="H143" i="1" s="1"/>
  <c r="H142" i="1" s="1"/>
  <c r="H141" i="1" s="1"/>
  <c r="H140" i="1" s="1"/>
  <c r="H139" i="1" s="1"/>
  <c r="H138" i="1" s="1"/>
  <c r="H137" i="1" s="1"/>
  <c r="H136" i="1" s="1"/>
  <c r="H135" i="1" s="1"/>
  <c r="H134" i="1" s="1"/>
  <c r="H133" i="1" s="1"/>
  <c r="H132" i="1" s="1"/>
  <c r="H131" i="1" s="1"/>
  <c r="H130" i="1" s="1"/>
  <c r="H129" i="1" s="1"/>
  <c r="H128" i="1" s="1"/>
  <c r="H127" i="1" s="1"/>
  <c r="H126" i="1" s="1"/>
  <c r="H125" i="1" s="1"/>
  <c r="H124" i="1" s="1"/>
  <c r="H123" i="1" s="1"/>
  <c r="H122" i="1" s="1"/>
  <c r="H121" i="1" s="1"/>
  <c r="H120" i="1" s="1"/>
  <c r="H119" i="1" s="1"/>
  <c r="H118" i="1" s="1"/>
  <c r="H117" i="1" s="1"/>
  <c r="H116" i="1" s="1"/>
  <c r="H115" i="1" s="1"/>
  <c r="H114" i="1" s="1"/>
  <c r="H113" i="1" s="1"/>
  <c r="H112" i="1" s="1"/>
  <c r="H111" i="1" s="1"/>
  <c r="H110" i="1" s="1"/>
  <c r="H109" i="1" s="1"/>
  <c r="H108" i="1" s="1"/>
  <c r="H107" i="1" s="1"/>
  <c r="H106" i="1" s="1"/>
  <c r="H105" i="1" s="1"/>
  <c r="H104" i="1" s="1"/>
  <c r="H103" i="1" s="1"/>
  <c r="H102" i="1" s="1"/>
  <c r="H101" i="1" s="1"/>
  <c r="H100" i="1" s="1"/>
  <c r="H99" i="1" s="1"/>
  <c r="H98" i="1" s="1"/>
  <c r="H97" i="1" s="1"/>
  <c r="H96" i="1" s="1"/>
  <c r="H95" i="1" s="1"/>
  <c r="H94" i="1" s="1"/>
  <c r="H93" i="1" s="1"/>
  <c r="H92" i="1" s="1"/>
  <c r="H91" i="1" s="1"/>
  <c r="H90" i="1" s="1"/>
  <c r="H89" i="1" s="1"/>
  <c r="H88" i="1" s="1"/>
  <c r="H87" i="1" s="1"/>
  <c r="H86" i="1" s="1"/>
  <c r="H85" i="1" s="1"/>
  <c r="H84" i="1" s="1"/>
  <c r="H83" i="1" s="1"/>
  <c r="H82" i="1" s="1"/>
  <c r="H81" i="1" s="1"/>
  <c r="H80" i="1" s="1"/>
  <c r="H79" i="1" s="1"/>
  <c r="H78" i="1" s="1"/>
  <c r="H77" i="1" s="1"/>
  <c r="H76" i="1" s="1"/>
  <c r="H75" i="1" s="1"/>
  <c r="H74" i="1" s="1"/>
  <c r="H73" i="1" s="1"/>
  <c r="H72" i="1" s="1"/>
  <c r="H71" i="1" s="1"/>
  <c r="H70" i="1" s="1"/>
  <c r="H69" i="1" s="1"/>
  <c r="H68" i="1" s="1"/>
  <c r="H67" i="1" s="1"/>
  <c r="H66" i="1" s="1"/>
  <c r="H65" i="1" s="1"/>
  <c r="H64" i="1" s="1"/>
  <c r="H63" i="1" s="1"/>
  <c r="H62" i="1" s="1"/>
  <c r="H61" i="1" s="1"/>
  <c r="H60" i="1" s="1"/>
  <c r="H59" i="1" s="1"/>
  <c r="H58" i="1" s="1"/>
  <c r="H57" i="1" s="1"/>
  <c r="H56" i="1" s="1"/>
  <c r="H55" i="1" s="1"/>
  <c r="H54" i="1" s="1"/>
  <c r="H53" i="1" s="1"/>
  <c r="H52" i="1" s="1"/>
  <c r="H51" i="1" s="1"/>
  <c r="H50" i="1" s="1"/>
  <c r="H49" i="1" s="1"/>
  <c r="H48" i="1" s="1"/>
  <c r="H47" i="1" s="1"/>
  <c r="H46" i="1" s="1"/>
  <c r="H45" i="1" s="1"/>
  <c r="H44" i="1" s="1"/>
  <c r="H43" i="1" s="1"/>
  <c r="H42" i="1" s="1"/>
  <c r="H41" i="1" s="1"/>
  <c r="H40" i="1" s="1"/>
  <c r="H39" i="1" s="1"/>
  <c r="H38" i="1" s="1"/>
  <c r="H37" i="1" s="1"/>
  <c r="H36" i="1" s="1"/>
  <c r="H35" i="1" s="1"/>
  <c r="H34" i="1" s="1"/>
  <c r="H33" i="1" s="1"/>
  <c r="H32" i="1" s="1"/>
  <c r="H31" i="1" s="1"/>
  <c r="H30" i="1" s="1"/>
  <c r="H29" i="1" s="1"/>
  <c r="H28" i="1" s="1"/>
  <c r="H27" i="1" s="1"/>
  <c r="H26" i="1" s="1"/>
  <c r="H25" i="1" s="1"/>
  <c r="H24" i="1" s="1"/>
  <c r="H23" i="1" s="1"/>
  <c r="H22" i="1" s="1"/>
  <c r="H21" i="1" s="1"/>
  <c r="H20" i="1" s="1"/>
  <c r="H19" i="1" s="1"/>
  <c r="H18" i="1" s="1"/>
  <c r="H17" i="1" s="1"/>
  <c r="H16" i="1" s="1"/>
  <c r="H15" i="1" s="1"/>
  <c r="H14" i="1" s="1"/>
  <c r="H13" i="1" s="1"/>
  <c r="H12" i="1" s="1"/>
  <c r="H11" i="1" s="1"/>
  <c r="H10" i="1" s="1"/>
  <c r="H9" i="1" s="1"/>
  <c r="H8" i="1" s="1"/>
  <c r="H7" i="1" s="1"/>
  <c r="H6" i="1" s="1"/>
  <c r="H5" i="1" s="1"/>
  <c r="H4" i="1" s="1"/>
  <c r="H3" i="1" s="1"/>
  <c r="H2" i="1" s="1"/>
  <c r="M121" i="1" l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H197" i="1"/>
  <c r="I2" i="1" s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G34" i="1"/>
  <c r="F34" i="1"/>
  <c r="C34" i="1"/>
  <c r="M33" i="1"/>
  <c r="K33" i="1"/>
  <c r="E33" i="1"/>
  <c r="I197" i="1" l="1"/>
  <c r="I196" i="1"/>
  <c r="I195" i="1"/>
  <c r="I194" i="1" l="1"/>
  <c r="I193" i="1" l="1"/>
  <c r="I192" i="1" l="1"/>
  <c r="I191" i="1" l="1"/>
  <c r="I190" i="1" l="1"/>
  <c r="I189" i="1" l="1"/>
  <c r="I188" i="1" l="1"/>
  <c r="I187" i="1" l="1"/>
  <c r="I186" i="1" l="1"/>
  <c r="I185" i="1" l="1"/>
  <c r="I184" i="1" l="1"/>
  <c r="I183" i="1" l="1"/>
  <c r="I182" i="1" l="1"/>
  <c r="I181" i="1" l="1"/>
  <c r="I180" i="1" l="1"/>
  <c r="I179" i="1" l="1"/>
  <c r="I178" i="1" l="1"/>
  <c r="I177" i="1" l="1"/>
  <c r="I176" i="1" l="1"/>
  <c r="I175" i="1" l="1"/>
  <c r="I174" i="1" l="1"/>
  <c r="I173" i="1" l="1"/>
  <c r="I172" i="1" l="1"/>
  <c r="I171" i="1" l="1"/>
  <c r="I170" i="1" l="1"/>
  <c r="I169" i="1" l="1"/>
  <c r="I168" i="1" l="1"/>
  <c r="I167" i="1" l="1"/>
  <c r="I166" i="1" l="1"/>
  <c r="I165" i="1" l="1"/>
  <c r="I164" i="1" l="1"/>
  <c r="I163" i="1" l="1"/>
  <c r="I162" i="1" l="1"/>
  <c r="I161" i="1" l="1"/>
  <c r="I160" i="1" l="1"/>
  <c r="I159" i="1" l="1"/>
  <c r="I158" i="1" l="1"/>
  <c r="I157" i="1" l="1"/>
  <c r="I156" i="1" l="1"/>
  <c r="I155" i="1" l="1"/>
  <c r="I154" i="1" l="1"/>
  <c r="I153" i="1" l="1"/>
  <c r="I152" i="1" l="1"/>
  <c r="I151" i="1" l="1"/>
  <c r="I150" i="1" l="1"/>
  <c r="I149" i="1" l="1"/>
  <c r="I148" i="1" l="1"/>
  <c r="I147" i="1" l="1"/>
  <c r="I146" i="1" l="1"/>
  <c r="I145" i="1" l="1"/>
  <c r="I144" i="1" l="1"/>
  <c r="I143" i="1" l="1"/>
  <c r="I142" i="1" l="1"/>
  <c r="I141" i="1" l="1"/>
  <c r="I140" i="1" l="1"/>
  <c r="I139" i="1" l="1"/>
  <c r="I138" i="1" l="1"/>
  <c r="I137" i="1" l="1"/>
  <c r="I136" i="1" l="1"/>
  <c r="I135" i="1" l="1"/>
  <c r="I134" i="1" l="1"/>
  <c r="I133" i="1" l="1"/>
  <c r="I132" i="1" l="1"/>
  <c r="I131" i="1" l="1"/>
  <c r="I130" i="1" l="1"/>
  <c r="I129" i="1" l="1"/>
  <c r="I128" i="1" l="1"/>
  <c r="I127" i="1" l="1"/>
  <c r="I126" i="1" l="1"/>
  <c r="I125" i="1" l="1"/>
  <c r="I124" i="1" l="1"/>
  <c r="I123" i="1" l="1"/>
  <c r="I122" i="1" l="1"/>
  <c r="I121" i="1" l="1"/>
  <c r="I120" i="1" l="1"/>
  <c r="I119" i="1" l="1"/>
  <c r="I118" i="1" l="1"/>
  <c r="I117" i="1" l="1"/>
  <c r="I116" i="1" l="1"/>
  <c r="I115" i="1" l="1"/>
  <c r="I114" i="1" l="1"/>
  <c r="I113" i="1" l="1"/>
  <c r="I112" i="1" l="1"/>
  <c r="I111" i="1" l="1"/>
  <c r="I110" i="1" l="1"/>
  <c r="I109" i="1" l="1"/>
  <c r="I108" i="1" l="1"/>
  <c r="I107" i="1" l="1"/>
  <c r="I106" i="1" l="1"/>
  <c r="I105" i="1" l="1"/>
  <c r="I104" i="1" l="1"/>
  <c r="I103" i="1" l="1"/>
  <c r="I102" i="1" l="1"/>
  <c r="I101" i="1" l="1"/>
  <c r="I100" i="1" l="1"/>
  <c r="I99" i="1" l="1"/>
  <c r="I98" i="1" l="1"/>
  <c r="I97" i="1" l="1"/>
  <c r="I96" i="1" l="1"/>
  <c r="I95" i="1" l="1"/>
  <c r="I94" i="1" l="1"/>
  <c r="I93" i="1" l="1"/>
  <c r="I92" i="1" l="1"/>
  <c r="I91" i="1" l="1"/>
  <c r="I90" i="1" l="1"/>
  <c r="I89" i="1" l="1"/>
  <c r="I88" i="1" l="1"/>
  <c r="I87" i="1" l="1"/>
  <c r="I86" i="1" l="1"/>
  <c r="I85" i="1" l="1"/>
  <c r="I84" i="1" l="1"/>
  <c r="I83" i="1" l="1"/>
  <c r="I82" i="1" l="1"/>
  <c r="I81" i="1" l="1"/>
  <c r="I80" i="1" l="1"/>
  <c r="I79" i="1" l="1"/>
  <c r="I78" i="1" l="1"/>
  <c r="I77" i="1" l="1"/>
  <c r="I76" i="1" l="1"/>
  <c r="I75" i="1" l="1"/>
  <c r="I74" i="1" l="1"/>
  <c r="I73" i="1" l="1"/>
  <c r="I72" i="1" l="1"/>
  <c r="I71" i="1" l="1"/>
  <c r="I70" i="1" l="1"/>
  <c r="I69" i="1" l="1"/>
  <c r="I68" i="1" l="1"/>
  <c r="I67" i="1" l="1"/>
  <c r="I66" i="1" l="1"/>
  <c r="I65" i="1" l="1"/>
  <c r="I64" i="1" l="1"/>
  <c r="I63" i="1" l="1"/>
  <c r="I62" i="1" l="1"/>
  <c r="I61" i="1" l="1"/>
  <c r="I60" i="1" l="1"/>
  <c r="I59" i="1" l="1"/>
  <c r="I58" i="1" l="1"/>
  <c r="I57" i="1" l="1"/>
  <c r="I56" i="1" l="1"/>
  <c r="I55" i="1" l="1"/>
  <c r="I54" i="1" l="1"/>
  <c r="I53" i="1" l="1"/>
  <c r="I52" i="1" l="1"/>
  <c r="I51" i="1" l="1"/>
  <c r="I50" i="1" l="1"/>
  <c r="I49" i="1" l="1"/>
  <c r="I48" i="1" l="1"/>
  <c r="I47" i="1" l="1"/>
  <c r="I46" i="1" l="1"/>
  <c r="I45" i="1" l="1"/>
  <c r="I44" i="1" l="1"/>
  <c r="I43" i="1" l="1"/>
  <c r="I42" i="1" l="1"/>
  <c r="I41" i="1" l="1"/>
  <c r="I40" i="1" l="1"/>
  <c r="I39" i="1" l="1"/>
  <c r="I38" i="1" l="1"/>
  <c r="I37" i="1" l="1"/>
  <c r="I36" i="1" l="1"/>
  <c r="I35" i="1" l="1"/>
  <c r="I34" i="1" l="1"/>
  <c r="I33" i="1" l="1"/>
  <c r="I32" i="1" l="1"/>
  <c r="I31" i="1" l="1"/>
  <c r="I30" i="1" l="1"/>
  <c r="I29" i="1" l="1"/>
  <c r="I28" i="1" l="1"/>
  <c r="I27" i="1" l="1"/>
  <c r="I26" i="1" l="1"/>
  <c r="I25" i="1" l="1"/>
  <c r="I24" i="1" l="1"/>
  <c r="I23" i="1" l="1"/>
  <c r="I22" i="1" l="1"/>
  <c r="I21" i="1" l="1"/>
  <c r="I20" i="1" l="1"/>
  <c r="I19" i="1" l="1"/>
  <c r="I18" i="1" l="1"/>
  <c r="I17" i="1" l="1"/>
  <c r="I16" i="1" l="1"/>
  <c r="I15" i="1" l="1"/>
  <c r="I14" i="1" l="1"/>
  <c r="I13" i="1" l="1"/>
  <c r="I12" i="1" l="1"/>
  <c r="I11" i="1" l="1"/>
  <c r="I10" i="1" l="1"/>
  <c r="I9" i="1" l="1"/>
  <c r="I8" i="1" l="1"/>
  <c r="I7" i="1" l="1"/>
  <c r="I6" i="1" l="1"/>
  <c r="I5" i="1" l="1"/>
  <c r="I4" i="1" l="1"/>
  <c r="I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Alejandro Palacios García</author>
  </authors>
  <commentList>
    <comment ref="B1" authorId="0" shapeId="0" xr:uid="{0EC43857-43F8-4388-9CC3-6B5FD48822BC}">
      <text>
        <r>
          <rPr>
            <b/>
            <sz val="9"/>
            <color indexed="81"/>
            <rFont val="Tahoma"/>
            <family val="2"/>
          </rPr>
          <t>Alejandro Palacios García:</t>
        </r>
        <r>
          <rPr>
            <sz val="9"/>
            <color indexed="81"/>
            <rFont val="Tahoma"/>
            <family val="2"/>
          </rPr>
          <t xml:space="preserve">
Inflation Adjusted Price</t>
        </r>
      </text>
    </comment>
    <comment ref="C1" authorId="0" shapeId="0" xr:uid="{AFA20159-703C-4025-94DA-9106A7AF99E0}">
      <text>
        <r>
          <rPr>
            <b/>
            <sz val="9"/>
            <color indexed="81"/>
            <rFont val="Tahoma"/>
            <family val="2"/>
          </rPr>
          <t>Alejandro Palacios García:</t>
        </r>
        <r>
          <rPr>
            <sz val="9"/>
            <color indexed="81"/>
            <rFont val="Tahoma"/>
            <family val="2"/>
          </rPr>
          <t xml:space="preserve">
Real Quaterly Returns</t>
        </r>
      </text>
    </comment>
    <comment ref="D1" authorId="0" shapeId="0" xr:uid="{04864E60-ED85-4A7F-BF6A-CB208E9E501C}">
      <text>
        <r>
          <rPr>
            <b/>
            <sz val="9"/>
            <color indexed="81"/>
            <rFont val="Tahoma"/>
            <family val="2"/>
          </rPr>
          <t>Alejandro Palacios García:</t>
        </r>
        <r>
          <rPr>
            <sz val="9"/>
            <color indexed="81"/>
            <rFont val="Tahoma"/>
            <family val="2"/>
          </rPr>
          <t xml:space="preserve">
Estimated Quarterly Inflation Adjusted Divided
</t>
        </r>
      </text>
    </comment>
    <comment ref="G1" authorId="0" shapeId="0" xr:uid="{9B497016-5F54-4A7E-AECF-9A0784D239FE}">
      <text>
        <r>
          <rPr>
            <b/>
            <sz val="9"/>
            <color indexed="81"/>
            <rFont val="Tahoma"/>
            <family val="2"/>
          </rPr>
          <t>Alejandro Palacios García:</t>
        </r>
        <r>
          <rPr>
            <sz val="9"/>
            <color indexed="81"/>
            <rFont val="Tahoma"/>
            <family val="2"/>
          </rPr>
          <t xml:space="preserve">
Real Quaterly Dividend Growth
</t>
        </r>
      </text>
    </comment>
    <comment ref="H1" authorId="0" shapeId="0" xr:uid="{8DDC2206-BD0E-4598-A17C-3CD070F66FC8}">
      <text>
        <r>
          <rPr>
            <b/>
            <sz val="9"/>
            <color indexed="81"/>
            <rFont val="Tahoma"/>
            <family val="2"/>
          </rPr>
          <t>Alejandro Palacios García:</t>
        </r>
        <r>
          <rPr>
            <sz val="9"/>
            <color indexed="81"/>
            <rFont val="Tahoma"/>
            <family val="2"/>
          </rPr>
          <t xml:space="preserve">
Fundamental Price is found using the Gordon model for the terminal value. Then it is solved recursively</t>
        </r>
      </text>
    </comment>
    <comment ref="J1" authorId="0" shapeId="0" xr:uid="{61213B1D-444B-4E6F-88C8-A47EA7F4528C}">
      <text>
        <r>
          <rPr>
            <b/>
            <sz val="9"/>
            <color indexed="81"/>
            <rFont val="Tahoma"/>
            <family val="2"/>
          </rPr>
          <t>Alejandro Palacios García:</t>
        </r>
        <r>
          <rPr>
            <sz val="9"/>
            <color indexed="81"/>
            <rFont val="Tahoma"/>
            <family val="2"/>
          </rPr>
          <t xml:space="preserve">
Inflation Ajsuted Quarterly Earnings
</t>
        </r>
      </text>
    </comment>
    <comment ref="L1" authorId="0" shapeId="0" xr:uid="{F62D58D2-595D-4190-A2B8-29D329D0F7AD}">
      <text>
        <r>
          <rPr>
            <b/>
            <sz val="9"/>
            <color indexed="81"/>
            <rFont val="Tahoma"/>
            <family val="2"/>
          </rPr>
          <t xml:space="preserve">Alejandro Palacios García:
</t>
        </r>
        <r>
          <rPr>
            <sz val="9"/>
            <color indexed="81"/>
            <rFont val="Tahoma"/>
            <family val="2"/>
          </rPr>
          <t>Inflation Adjsuted Book Value that exaclty holds the accounting surplus in nominal terms</t>
        </r>
      </text>
    </comment>
    <comment ref="H197" authorId="0" shapeId="0" xr:uid="{12EA9633-C553-4EA0-8940-69ABC4DC5A3F}">
      <text>
        <r>
          <rPr>
            <b/>
            <sz val="9"/>
            <color indexed="81"/>
            <rFont val="Tahoma"/>
            <family val="2"/>
          </rPr>
          <t>Alejandro Palacios García:</t>
        </r>
        <r>
          <rPr>
            <sz val="9"/>
            <color indexed="81"/>
            <rFont val="Tahoma"/>
            <family val="2"/>
          </rPr>
          <t xml:space="preserve">
Gordon Formula with ex post mean annualized stock return and dividend growth</t>
        </r>
      </text>
    </comment>
  </commentList>
</comments>
</file>

<file path=xl/sharedStrings.xml><?xml version="1.0" encoding="utf-8"?>
<sst xmlns="http://schemas.openxmlformats.org/spreadsheetml/2006/main" count="13" uniqueCount="13">
  <si>
    <t>Date</t>
  </si>
  <si>
    <t>Price</t>
  </si>
  <si>
    <t>Return</t>
  </si>
  <si>
    <t>Dividend</t>
  </si>
  <si>
    <t>Dividend Yield</t>
  </si>
  <si>
    <t>Change in Dividend</t>
  </si>
  <si>
    <t>Dividend Growth</t>
  </si>
  <si>
    <t>Fundamental Price</t>
  </si>
  <si>
    <t>Rho</t>
  </si>
  <si>
    <t>Earnings</t>
  </si>
  <si>
    <t>ROE</t>
  </si>
  <si>
    <t>Book Value</t>
  </si>
  <si>
    <t>Price to book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</si>
</sst>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2" fillId="0" borderId="0" xfId="0" applyNumberFormat="1" applyFont="1" applyAlignment="1">
      <alignment horizontal="center"/>
    </xf>
    <xf numFmtId="2" fontId="2" fillId="0" borderId="0" xfId="1" applyNumberFormat="1" applyFont="1" applyAlignment="1">
      <alignment horizontal="center"/>
    </xf>
    <xf numFmtId="10" fontId="0" fillId="0" borderId="0" xfId="2" applyNumberFormat="1" applyFont="1"/>
    <xf numFmtId="2" fontId="0" fillId="0" borderId="0" xfId="0" applyNumberFormat="1"/>
    <xf numFmtId="4" fontId="0" fillId="0" borderId="0" xfId="0" applyNumberFormat="1"/>
    <xf numFmtId="2" fontId="2" fillId="0" borderId="0" xfId="1" applyNumberFormat="1" applyFont="1"/>
    <xf numFmtId="164" fontId="0" fillId="0" borderId="0" xfId="2" applyNumberFormat="1" applyFont="1"/>
    <xf numFmtId="10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1EE3E-D74D-4406-BFBC-1AE6EA2C5AE6}">
  <dimension ref="A1:N199"/>
  <sheetViews>
    <sheetView tabSelected="1" workbookViewId="0">
      <selection activeCell="O7" sqref="O7"/>
    </sheetView>
  </sheetViews>
  <sheetFormatPr defaultRowHeight="14.4" x14ac:dyDescent="0.3"/>
  <cols>
    <col min="1" max="1" width="10.5546875" customWidth="1"/>
    <col min="5" max="5" width="12.33203125" bestFit="1" customWidth="1"/>
    <col min="6" max="6" width="16.44140625" bestFit="1" customWidth="1"/>
    <col min="7" max="7" width="14.6640625" bestFit="1" customWidth="1"/>
    <col min="8" max="8" width="11.21875" style="4" customWidth="1"/>
    <col min="12" max="12" width="13.21875" style="4" bestFit="1" customWidth="1"/>
    <col min="13" max="13" width="16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t="s">
        <v>9</v>
      </c>
      <c r="K1" t="s">
        <v>10</v>
      </c>
      <c r="L1" s="4" t="s">
        <v>11</v>
      </c>
      <c r="M1" t="s">
        <v>12</v>
      </c>
    </row>
    <row r="2" spans="1:13" x14ac:dyDescent="0.3">
      <c r="A2" s="1">
        <v>26753</v>
      </c>
      <c r="B2" s="2">
        <v>12.220284429561202</v>
      </c>
      <c r="D2">
        <v>0.11267979214780603</v>
      </c>
      <c r="E2" s="3">
        <f t="shared" ref="E2:E65" si="0">D2/B2</f>
        <v>9.2207176352811018E-3</v>
      </c>
      <c r="H2" s="4">
        <f t="shared" ref="H2:H65" si="1">(H3+D3)/POWER(1+2.23336489918119%+5.5%,0.25)</f>
        <v>8.5627286624982801</v>
      </c>
      <c r="I2" s="5">
        <f>B2-H2</f>
        <v>3.657555767062922</v>
      </c>
      <c r="J2">
        <v>0.58867493559622175</v>
      </c>
      <c r="K2" s="7">
        <f t="shared" ref="K2:K65" si="2">J2/L2</f>
        <v>9.2575312664860979E-2</v>
      </c>
      <c r="L2" s="4">
        <v>6.3588760183541506</v>
      </c>
      <c r="M2" s="5">
        <f t="shared" ref="M2:M65" si="3">B2/L2</f>
        <v>1.9217679970939492</v>
      </c>
    </row>
    <row r="3" spans="1:13" x14ac:dyDescent="0.3">
      <c r="A3" s="1">
        <v>26844</v>
      </c>
      <c r="B3" s="2">
        <v>10.981771085972852</v>
      </c>
      <c r="C3" s="3">
        <f t="shared" ref="C3:C33" si="4">(B3/B2-1)</f>
        <v>-0.10134897847323032</v>
      </c>
      <c r="D3">
        <v>0.11038540723981902</v>
      </c>
      <c r="E3" s="3">
        <f t="shared" si="0"/>
        <v>1.0051694428489374E-2</v>
      </c>
      <c r="F3" s="5">
        <f t="shared" ref="F3:F66" si="5">D3-D2</f>
        <v>-2.2943849079870154E-3</v>
      </c>
      <c r="G3" s="3">
        <f t="shared" ref="G3:G33" si="6">IF(D2=0,0,D3/D2-1)</f>
        <v>-2.0361990950226394E-2</v>
      </c>
      <c r="H3" s="4">
        <f t="shared" si="1"/>
        <v>8.6132948312993776</v>
      </c>
      <c r="I3" s="5">
        <f t="shared" ref="I2:I65" si="7">B3-H3</f>
        <v>2.3684762546734746</v>
      </c>
      <c r="J3">
        <v>0.51608564013840819</v>
      </c>
      <c r="K3" s="7">
        <f t="shared" si="2"/>
        <v>7.7595207427427745E-2</v>
      </c>
      <c r="L3" s="4">
        <v>6.6509989115124952</v>
      </c>
      <c r="M3" s="5">
        <f t="shared" si="3"/>
        <v>1.6511461258795337</v>
      </c>
    </row>
    <row r="4" spans="1:13" x14ac:dyDescent="0.3">
      <c r="A4" s="1">
        <v>26935</v>
      </c>
      <c r="B4" s="2">
        <v>11.983551451327433</v>
      </c>
      <c r="C4" s="3">
        <f t="shared" si="4"/>
        <v>9.1222113219439294E-2</v>
      </c>
      <c r="D4">
        <v>0.10794325221238939</v>
      </c>
      <c r="E4" s="3">
        <f t="shared" si="0"/>
        <v>9.0076178711138571E-3</v>
      </c>
      <c r="F4" s="5">
        <f t="shared" si="5"/>
        <v>-2.4421550274296294E-3</v>
      </c>
      <c r="G4" s="3">
        <f t="shared" si="6"/>
        <v>-2.2123893805309769E-2</v>
      </c>
      <c r="H4" s="4">
        <f t="shared" si="1"/>
        <v>8.6672536353876062</v>
      </c>
      <c r="I4" s="5">
        <f t="shared" si="7"/>
        <v>3.3162978159398264</v>
      </c>
      <c r="J4">
        <v>0.551905273513979</v>
      </c>
      <c r="K4" s="7">
        <f t="shared" si="2"/>
        <v>7.9258413252517534E-2</v>
      </c>
      <c r="L4" s="4">
        <v>6.9633651604354885</v>
      </c>
      <c r="M4" s="5">
        <f t="shared" si="3"/>
        <v>1.7209425579769513</v>
      </c>
    </row>
    <row r="5" spans="1:13" x14ac:dyDescent="0.3">
      <c r="A5" s="1">
        <v>27029</v>
      </c>
      <c r="B5" s="2">
        <v>10.821983259740259</v>
      </c>
      <c r="C5" s="3">
        <f t="shared" si="4"/>
        <v>-9.6930212742442512E-2</v>
      </c>
      <c r="D5">
        <v>0.10560681818181819</v>
      </c>
      <c r="E5" s="3">
        <f t="shared" si="0"/>
        <v>9.7585456978754263E-3</v>
      </c>
      <c r="F5" s="5">
        <f t="shared" si="5"/>
        <v>-2.3364340305711967E-3</v>
      </c>
      <c r="G5" s="3">
        <f t="shared" si="6"/>
        <v>-2.1645021645021578E-2</v>
      </c>
      <c r="H5" s="4">
        <f t="shared" si="1"/>
        <v>8.7245631243254618</v>
      </c>
      <c r="I5" s="5">
        <f t="shared" si="7"/>
        <v>2.0974201354147972</v>
      </c>
      <c r="J5">
        <v>0.48634550514420638</v>
      </c>
      <c r="K5" s="7">
        <f t="shared" si="2"/>
        <v>6.7467444807097307E-2</v>
      </c>
      <c r="L5" s="4">
        <v>7.2085952941416975</v>
      </c>
      <c r="M5" s="5">
        <f t="shared" si="3"/>
        <v>1.5012610388233474</v>
      </c>
    </row>
    <row r="6" spans="1:13" x14ac:dyDescent="0.3">
      <c r="A6" s="1">
        <v>27117</v>
      </c>
      <c r="B6" s="2">
        <v>11.506123543933054</v>
      </c>
      <c r="C6" s="3">
        <f t="shared" si="4"/>
        <v>6.3217643917258703E-2</v>
      </c>
      <c r="D6">
        <v>0.10207186192468622</v>
      </c>
      <c r="E6" s="3">
        <f t="shared" si="0"/>
        <v>8.8710903837380273E-3</v>
      </c>
      <c r="F6" s="5">
        <f t="shared" si="5"/>
        <v>-3.5349562571319743E-3</v>
      </c>
      <c r="G6" s="3">
        <f t="shared" si="6"/>
        <v>-3.34728033472802E-2</v>
      </c>
      <c r="H6" s="4">
        <f t="shared" si="1"/>
        <v>8.7864848023664504</v>
      </c>
      <c r="I6" s="5">
        <f t="shared" si="7"/>
        <v>2.7196387415666035</v>
      </c>
      <c r="J6">
        <v>-6.9618141551463383E-2</v>
      </c>
      <c r="K6" s="7">
        <f t="shared" si="2"/>
        <v>-1.0222451240175991E-2</v>
      </c>
      <c r="L6" s="4">
        <v>6.8103177912800525</v>
      </c>
      <c r="M6" s="5">
        <f t="shared" si="3"/>
        <v>1.6895134554022608</v>
      </c>
    </row>
    <row r="7" spans="1:13" x14ac:dyDescent="0.3">
      <c r="A7" s="1">
        <v>27208</v>
      </c>
      <c r="B7" s="2">
        <v>9.4383011755102046</v>
      </c>
      <c r="C7" s="3">
        <f t="shared" si="4"/>
        <v>-0.17971494574410074</v>
      </c>
      <c r="D7">
        <v>9.9572142857142873E-2</v>
      </c>
      <c r="E7" s="3">
        <f t="shared" si="0"/>
        <v>1.0549795032553655E-2</v>
      </c>
      <c r="F7" s="5">
        <f t="shared" si="5"/>
        <v>-2.4997190675433434E-3</v>
      </c>
      <c r="G7" s="3">
        <f t="shared" si="6"/>
        <v>-2.4489795918367419E-2</v>
      </c>
      <c r="H7" s="4">
        <f t="shared" si="1"/>
        <v>8.8520701265436337</v>
      </c>
      <c r="I7" s="5">
        <f t="shared" si="7"/>
        <v>0.58623104896657097</v>
      </c>
      <c r="J7">
        <v>0.21343459259376177</v>
      </c>
      <c r="K7" s="7">
        <f t="shared" si="2"/>
        <v>3.1518421218727943E-2</v>
      </c>
      <c r="L7" s="4">
        <v>6.7717412338832821</v>
      </c>
      <c r="M7" s="5">
        <f t="shared" si="3"/>
        <v>1.3937775897703304</v>
      </c>
    </row>
    <row r="8" spans="1:13" x14ac:dyDescent="0.3">
      <c r="A8" s="1">
        <v>27302</v>
      </c>
      <c r="B8" s="2">
        <v>7.6576881343873522</v>
      </c>
      <c r="C8" s="3">
        <f t="shared" si="4"/>
        <v>-0.18865821380473147</v>
      </c>
      <c r="D8">
        <v>9.6423616600790532E-2</v>
      </c>
      <c r="E8" s="3">
        <f t="shared" si="0"/>
        <v>1.2591739818678949E-2</v>
      </c>
      <c r="F8" s="5">
        <f t="shared" si="5"/>
        <v>-3.1485262563523408E-3</v>
      </c>
      <c r="G8" s="3">
        <f t="shared" si="6"/>
        <v>-3.1620553359683723E-2</v>
      </c>
      <c r="H8" s="4">
        <f t="shared" si="1"/>
        <v>8.9220367687317079</v>
      </c>
      <c r="I8" s="5">
        <f t="shared" si="7"/>
        <v>-1.2643486343443557</v>
      </c>
      <c r="J8">
        <v>0.26318973247707605</v>
      </c>
      <c r="K8" s="7">
        <f t="shared" si="2"/>
        <v>3.9058936489032747E-2</v>
      </c>
      <c r="L8" s="4">
        <v>6.7382718561980397</v>
      </c>
      <c r="M8" s="5">
        <f t="shared" si="3"/>
        <v>1.1364468958526226</v>
      </c>
    </row>
    <row r="9" spans="1:13" x14ac:dyDescent="0.3">
      <c r="A9" s="1">
        <v>27394</v>
      </c>
      <c r="B9" s="2">
        <v>8.8308787630057815</v>
      </c>
      <c r="C9" s="3">
        <f t="shared" si="4"/>
        <v>0.1532042841167871</v>
      </c>
      <c r="D9">
        <v>9.400838150289019E-2</v>
      </c>
      <c r="E9" s="3">
        <f t="shared" si="0"/>
        <v>1.0645416387858143E-2</v>
      </c>
      <c r="F9" s="5">
        <f t="shared" si="5"/>
        <v>-2.4152350979003423E-3</v>
      </c>
      <c r="G9" s="3">
        <f t="shared" si="6"/>
        <v>-2.5048169556840083E-2</v>
      </c>
      <c r="H9" s="4">
        <f t="shared" si="1"/>
        <v>8.9957337923658063</v>
      </c>
      <c r="I9" s="5">
        <f t="shared" si="7"/>
        <v>-0.16485502936002483</v>
      </c>
      <c r="J9">
        <v>0.53625078665848336</v>
      </c>
      <c r="K9" s="7">
        <f t="shared" si="2"/>
        <v>7.6331636310852907E-2</v>
      </c>
      <c r="L9" s="4">
        <v>7.0252756599459758</v>
      </c>
      <c r="M9" s="5">
        <f t="shared" si="3"/>
        <v>1.257015267508192</v>
      </c>
    </row>
    <row r="10" spans="1:13" x14ac:dyDescent="0.3">
      <c r="A10" s="1">
        <v>27484</v>
      </c>
      <c r="B10" s="2">
        <v>9.8035671005692588</v>
      </c>
      <c r="C10" s="3">
        <f t="shared" si="4"/>
        <v>0.11014626784802584</v>
      </c>
      <c r="D10">
        <v>9.2581309297912723E-2</v>
      </c>
      <c r="E10" s="3">
        <f t="shared" si="0"/>
        <v>9.4436349900167312E-3</v>
      </c>
      <c r="F10" s="5">
        <f t="shared" si="5"/>
        <v>-1.427072204977467E-3</v>
      </c>
      <c r="G10" s="3">
        <f t="shared" si="6"/>
        <v>-1.5180265654649028E-2</v>
      </c>
      <c r="H10" s="4">
        <f t="shared" si="1"/>
        <v>9.0722431536466548</v>
      </c>
      <c r="I10" s="5">
        <f t="shared" si="7"/>
        <v>0.73132394692260405</v>
      </c>
      <c r="J10">
        <v>4.3242669297729325E-2</v>
      </c>
      <c r="K10" s="7">
        <f t="shared" si="2"/>
        <v>6.2828711861405437E-3</v>
      </c>
      <c r="L10" s="4">
        <v>6.8826286607815259</v>
      </c>
      <c r="M10" s="5">
        <f t="shared" si="3"/>
        <v>1.4243928568210824</v>
      </c>
    </row>
    <row r="11" spans="1:13" x14ac:dyDescent="0.3">
      <c r="A11" s="1">
        <v>27575</v>
      </c>
      <c r="B11" s="2">
        <v>10.261057936567164</v>
      </c>
      <c r="C11" s="3">
        <f t="shared" si="4"/>
        <v>4.6665752506691138E-2</v>
      </c>
      <c r="D11">
        <v>9.1026772388059715E-2</v>
      </c>
      <c r="E11" s="3">
        <f t="shared" si="0"/>
        <v>8.8710903837380256E-3</v>
      </c>
      <c r="F11" s="5">
        <f t="shared" si="5"/>
        <v>-1.5545369098530076E-3</v>
      </c>
      <c r="G11" s="3">
        <f t="shared" si="6"/>
        <v>-1.6791044776119368E-2</v>
      </c>
      <c r="H11" s="4">
        <f t="shared" si="1"/>
        <v>9.1517451801216225</v>
      </c>
      <c r="I11" s="5">
        <f t="shared" si="7"/>
        <v>1.1093127564455418</v>
      </c>
      <c r="J11">
        <v>0.19484949807454896</v>
      </c>
      <c r="K11" s="7">
        <f t="shared" si="2"/>
        <v>2.8304699544361024E-2</v>
      </c>
      <c r="L11" s="4">
        <v>6.8839981067160867</v>
      </c>
      <c r="M11" s="5">
        <f t="shared" si="3"/>
        <v>1.490566641288932</v>
      </c>
    </row>
    <row r="12" spans="1:13" x14ac:dyDescent="0.3">
      <c r="A12" s="1">
        <v>27667</v>
      </c>
      <c r="B12" s="2">
        <v>8.9283021428571434</v>
      </c>
      <c r="C12" s="3">
        <f t="shared" si="4"/>
        <v>-0.12988483272865081</v>
      </c>
      <c r="D12">
        <v>8.9359615384615398E-2</v>
      </c>
      <c r="E12" s="3">
        <f t="shared" si="0"/>
        <v>1.0008578781812983E-2</v>
      </c>
      <c r="F12" s="5">
        <f t="shared" si="5"/>
        <v>-1.6671570034443167E-3</v>
      </c>
      <c r="G12" s="3">
        <f t="shared" si="6"/>
        <v>-1.8315018315018361E-2</v>
      </c>
      <c r="H12" s="4">
        <f t="shared" si="1"/>
        <v>9.234408744300854</v>
      </c>
      <c r="I12" s="5">
        <f t="shared" si="7"/>
        <v>-0.3061066014437106</v>
      </c>
      <c r="J12">
        <v>0.12177441909815814</v>
      </c>
      <c r="K12" s="7">
        <f t="shared" si="2"/>
        <v>1.7899565174779357E-2</v>
      </c>
      <c r="L12" s="4">
        <v>6.8032054359476488</v>
      </c>
      <c r="M12" s="5">
        <f t="shared" si="3"/>
        <v>1.3123669756730609</v>
      </c>
    </row>
    <row r="13" spans="1:13" x14ac:dyDescent="0.3">
      <c r="A13" s="1">
        <v>27759</v>
      </c>
      <c r="B13" s="2">
        <v>10.059477567567567</v>
      </c>
      <c r="C13" s="3">
        <f t="shared" si="4"/>
        <v>0.1266954687029036</v>
      </c>
      <c r="D13">
        <v>0.10046918918918921</v>
      </c>
      <c r="E13" s="3">
        <f t="shared" si="0"/>
        <v>9.9875156054931354E-3</v>
      </c>
      <c r="F13" s="5">
        <f t="shared" si="5"/>
        <v>1.1109573804573808E-2</v>
      </c>
      <c r="G13" s="3">
        <f t="shared" si="6"/>
        <v>0.12432432432432439</v>
      </c>
      <c r="H13" s="4">
        <f t="shared" si="1"/>
        <v>9.3075165420493313</v>
      </c>
      <c r="I13" s="5">
        <f t="shared" si="7"/>
        <v>0.75196102551823607</v>
      </c>
      <c r="J13">
        <v>0.57289589145011577</v>
      </c>
      <c r="K13" s="7">
        <f t="shared" si="2"/>
        <v>7.9792921237380743E-2</v>
      </c>
      <c r="L13" s="4">
        <v>7.1797834014094244</v>
      </c>
      <c r="M13" s="5">
        <f t="shared" si="3"/>
        <v>1.4010837103516027</v>
      </c>
    </row>
    <row r="14" spans="1:13" x14ac:dyDescent="0.3">
      <c r="A14" s="1">
        <v>27850</v>
      </c>
      <c r="B14" s="2">
        <v>10.136622268336316</v>
      </c>
      <c r="C14" s="3">
        <f t="shared" si="4"/>
        <v>7.6688575774022105E-3</v>
      </c>
      <c r="D14">
        <v>9.9750268336314868E-2</v>
      </c>
      <c r="E14" s="3">
        <f t="shared" si="0"/>
        <v>9.840582562487701E-3</v>
      </c>
      <c r="F14" s="5">
        <f t="shared" si="5"/>
        <v>-7.1892085287433849E-4</v>
      </c>
      <c r="G14" s="3">
        <f t="shared" si="6"/>
        <v>-7.1556350626117426E-3</v>
      </c>
      <c r="H14" s="4">
        <f t="shared" si="1"/>
        <v>9.3827174505534927</v>
      </c>
      <c r="I14" s="5">
        <f t="shared" si="7"/>
        <v>0.75390481778282314</v>
      </c>
      <c r="J14">
        <v>3.669889034357123E-3</v>
      </c>
      <c r="K14" s="7">
        <f t="shared" si="2"/>
        <v>5.2079563004385216E-4</v>
      </c>
      <c r="L14" s="4">
        <v>7.0466970585911213</v>
      </c>
      <c r="M14" s="5">
        <f t="shared" si="3"/>
        <v>1.4384926986435511</v>
      </c>
    </row>
    <row r="15" spans="1:13" x14ac:dyDescent="0.3">
      <c r="A15" s="1">
        <v>27941</v>
      </c>
      <c r="B15" s="2">
        <v>9.1327288943661991</v>
      </c>
      <c r="C15" s="3">
        <f t="shared" si="4"/>
        <v>-9.9036281257709469E-2</v>
      </c>
      <c r="D15">
        <v>9.8169718309859169E-2</v>
      </c>
      <c r="E15" s="3">
        <f t="shared" si="0"/>
        <v>1.0749220681500591E-2</v>
      </c>
      <c r="F15" s="5">
        <f t="shared" si="5"/>
        <v>-1.5805500264556988E-3</v>
      </c>
      <c r="G15" s="3">
        <f t="shared" si="6"/>
        <v>-1.5845070422535246E-2</v>
      </c>
      <c r="H15" s="4">
        <f t="shared" si="1"/>
        <v>9.4609124426924378</v>
      </c>
      <c r="I15" s="5">
        <f t="shared" si="7"/>
        <v>-0.32818354832623875</v>
      </c>
      <c r="J15">
        <v>8.8812141459144747E-2</v>
      </c>
      <c r="K15" s="7">
        <f t="shared" si="2"/>
        <v>1.27974587995734E-2</v>
      </c>
      <c r="L15" s="4">
        <v>6.9398263241218858</v>
      </c>
      <c r="M15" s="5">
        <f t="shared" si="3"/>
        <v>1.315988105152154</v>
      </c>
    </row>
    <row r="16" spans="1:13" x14ac:dyDescent="0.3">
      <c r="A16" s="1">
        <v>28033</v>
      </c>
      <c r="B16" s="2">
        <v>9.7290281249999992</v>
      </c>
      <c r="C16" s="3">
        <f t="shared" si="4"/>
        <v>6.529255795621447E-2</v>
      </c>
      <c r="D16">
        <v>9.680625000000001E-2</v>
      </c>
      <c r="E16" s="3">
        <f t="shared" si="0"/>
        <v>9.950248756218907E-3</v>
      </c>
      <c r="F16" s="5">
        <f t="shared" si="5"/>
        <v>-1.3634683098591588E-3</v>
      </c>
      <c r="G16" s="3">
        <f t="shared" si="6"/>
        <v>-1.3888888888888951E-2</v>
      </c>
      <c r="H16" s="4">
        <f t="shared" si="1"/>
        <v>9.5419407158282201</v>
      </c>
      <c r="I16" s="5">
        <f t="shared" si="7"/>
        <v>0.18708740917177913</v>
      </c>
      <c r="J16">
        <v>0.1480526173487024</v>
      </c>
      <c r="K16" s="7">
        <f t="shared" si="2"/>
        <v>2.143009156057863E-2</v>
      </c>
      <c r="L16" s="4">
        <v>6.9086320480800056</v>
      </c>
      <c r="M16" s="5">
        <f t="shared" si="3"/>
        <v>1.4082423347041353</v>
      </c>
    </row>
    <row r="17" spans="1:13" x14ac:dyDescent="0.3">
      <c r="A17" s="1">
        <v>28125</v>
      </c>
      <c r="B17" s="2">
        <v>11.275193597938143</v>
      </c>
      <c r="C17" s="3">
        <f t="shared" si="4"/>
        <v>0.15892291121711022</v>
      </c>
      <c r="D17">
        <v>0.10778427835051548</v>
      </c>
      <c r="E17" s="3">
        <f t="shared" si="0"/>
        <v>9.5594170879891253E-3</v>
      </c>
      <c r="F17" s="5">
        <f t="shared" si="5"/>
        <v>1.0978028350515465E-2</v>
      </c>
      <c r="G17" s="3">
        <f t="shared" si="6"/>
        <v>0.11340206185567014</v>
      </c>
      <c r="H17" s="4">
        <f t="shared" si="1"/>
        <v>9.6135140298101316</v>
      </c>
      <c r="I17" s="5">
        <f t="shared" si="7"/>
        <v>1.6616795681280117</v>
      </c>
      <c r="J17">
        <v>0.65801410041007391</v>
      </c>
      <c r="K17" s="7">
        <f t="shared" si="2"/>
        <v>8.8882794807919302E-2</v>
      </c>
      <c r="L17" s="4">
        <v>7.4031661789222447</v>
      </c>
      <c r="M17" s="5">
        <f t="shared" si="3"/>
        <v>1.5230231667688419</v>
      </c>
    </row>
    <row r="18" spans="1:13" x14ac:dyDescent="0.3">
      <c r="A18" s="1">
        <v>28215</v>
      </c>
      <c r="B18" s="2">
        <v>10.468897956302522</v>
      </c>
      <c r="C18" s="3">
        <f t="shared" si="4"/>
        <v>-7.1510580694868597E-2</v>
      </c>
      <c r="D18">
        <v>0.10542932773109245</v>
      </c>
      <c r="E18" s="3">
        <f t="shared" si="0"/>
        <v>1.0070718825530392E-2</v>
      </c>
      <c r="F18" s="5">
        <f t="shared" si="5"/>
        <v>-2.3549506194230213E-3</v>
      </c>
      <c r="G18" s="3">
        <f t="shared" si="6"/>
        <v>-2.1848739495798242E-2</v>
      </c>
      <c r="H18" s="4">
        <f t="shared" si="1"/>
        <v>9.6887876409875293</v>
      </c>
      <c r="I18" s="5">
        <f t="shared" si="7"/>
        <v>0.78011031531499242</v>
      </c>
      <c r="J18">
        <v>-7.6340391713252811E-2</v>
      </c>
      <c r="K18" s="7">
        <f t="shared" si="2"/>
        <v>-1.0790413514103481E-2</v>
      </c>
      <c r="L18" s="4">
        <v>7.0748346774174147</v>
      </c>
      <c r="M18" s="5">
        <f t="shared" si="3"/>
        <v>1.4797374685968026</v>
      </c>
    </row>
    <row r="19" spans="1:13" x14ac:dyDescent="0.3">
      <c r="A19" s="1">
        <v>28306</v>
      </c>
      <c r="B19" s="2">
        <v>10.53660276771005</v>
      </c>
      <c r="C19" s="3">
        <f t="shared" si="4"/>
        <v>6.4672338664615303E-3</v>
      </c>
      <c r="D19">
        <v>0.10334505766062603</v>
      </c>
      <c r="E19" s="3">
        <f t="shared" si="0"/>
        <v>9.8081952920662588E-3</v>
      </c>
      <c r="F19" s="5">
        <f t="shared" si="5"/>
        <v>-2.0842700704664235E-3</v>
      </c>
      <c r="G19" s="3">
        <f t="shared" si="6"/>
        <v>-1.976935749588149E-2</v>
      </c>
      <c r="H19" s="4">
        <f t="shared" si="1"/>
        <v>9.7675604224185975</v>
      </c>
      <c r="I19" s="5">
        <f t="shared" si="7"/>
        <v>0.76904234529145299</v>
      </c>
      <c r="J19">
        <v>7.4168993689729054E-2</v>
      </c>
      <c r="K19" s="7">
        <f t="shared" si="2"/>
        <v>1.07170072536481E-2</v>
      </c>
      <c r="L19" s="4">
        <v>6.9206814863806043</v>
      </c>
      <c r="M19" s="5">
        <f t="shared" si="3"/>
        <v>1.5224805228278913</v>
      </c>
    </row>
    <row r="20" spans="1:13" x14ac:dyDescent="0.3">
      <c r="A20" s="1">
        <v>28398</v>
      </c>
      <c r="B20" s="2">
        <v>9.8393494104234538</v>
      </c>
      <c r="C20" s="3">
        <f t="shared" si="4"/>
        <v>-6.6174399154855124E-2</v>
      </c>
      <c r="D20">
        <v>0.10216685667752444</v>
      </c>
      <c r="E20" s="3">
        <f t="shared" si="0"/>
        <v>1.038349716184411E-2</v>
      </c>
      <c r="F20" s="5">
        <f t="shared" si="5"/>
        <v>-1.1782009831015905E-3</v>
      </c>
      <c r="G20" s="3">
        <f t="shared" si="6"/>
        <v>-1.140065146579794E-2</v>
      </c>
      <c r="H20" s="4">
        <f t="shared" si="1"/>
        <v>9.8489920780877771</v>
      </c>
      <c r="I20" s="5">
        <f t="shared" si="7"/>
        <v>-9.6426676643233122E-3</v>
      </c>
      <c r="J20">
        <v>7.9563064173330408E-2</v>
      </c>
      <c r="K20" s="7">
        <f t="shared" si="2"/>
        <v>1.1642417452407282E-2</v>
      </c>
      <c r="L20" s="4">
        <v>6.8338954945202808</v>
      </c>
      <c r="M20" s="5">
        <f t="shared" si="3"/>
        <v>1.4397863441595029</v>
      </c>
    </row>
    <row r="21" spans="1:13" x14ac:dyDescent="0.3">
      <c r="A21" s="1">
        <v>28489</v>
      </c>
      <c r="B21" s="2">
        <v>9.0576978260869581</v>
      </c>
      <c r="C21" s="3">
        <f t="shared" si="4"/>
        <v>-7.9441389032128717E-2</v>
      </c>
      <c r="D21">
        <v>0.11223913043478262</v>
      </c>
      <c r="E21" s="3">
        <f t="shared" si="0"/>
        <v>1.2391573729863692E-2</v>
      </c>
      <c r="F21" s="5">
        <f t="shared" si="5"/>
        <v>1.0072273757258179E-2</v>
      </c>
      <c r="G21" s="3">
        <f t="shared" si="6"/>
        <v>9.8586509214528606E-2</v>
      </c>
      <c r="H21" s="4">
        <f t="shared" si="1"/>
        <v>9.921882111481974</v>
      </c>
      <c r="I21" s="5">
        <f t="shared" si="7"/>
        <v>-0.86418428539501591</v>
      </c>
      <c r="J21">
        <v>0.54078973548149745</v>
      </c>
      <c r="K21" s="7">
        <f t="shared" si="2"/>
        <v>7.509318017704604E-2</v>
      </c>
      <c r="L21" s="4">
        <v>7.2015825432680547</v>
      </c>
      <c r="M21" s="5">
        <f t="shared" si="3"/>
        <v>1.2577371392561452</v>
      </c>
    </row>
    <row r="22" spans="1:13" x14ac:dyDescent="0.3">
      <c r="A22" s="1">
        <v>28580</v>
      </c>
      <c r="B22" s="2">
        <v>8.5104970126182966</v>
      </c>
      <c r="C22" s="3">
        <f t="shared" si="4"/>
        <v>-6.0412791856742643E-2</v>
      </c>
      <c r="D22">
        <v>0.10993769716088329</v>
      </c>
      <c r="E22" s="3">
        <f t="shared" si="0"/>
        <v>1.2917893866583994E-2</v>
      </c>
      <c r="F22" s="5">
        <f t="shared" si="5"/>
        <v>-2.3014332738993254E-3</v>
      </c>
      <c r="G22" s="3">
        <f t="shared" si="6"/>
        <v>-2.0504731861198722E-2</v>
      </c>
      <c r="H22" s="4">
        <f t="shared" si="1"/>
        <v>9.9984436747880547</v>
      </c>
      <c r="I22" s="5">
        <f t="shared" si="7"/>
        <v>-1.4879466621697581</v>
      </c>
      <c r="J22">
        <v>-0.11969421647659836</v>
      </c>
      <c r="K22" s="7">
        <f t="shared" si="2"/>
        <v>-1.7498843237087062E-2</v>
      </c>
      <c r="L22" s="4">
        <v>6.8401216500367497</v>
      </c>
      <c r="M22" s="5">
        <f t="shared" si="3"/>
        <v>1.2442025811883877</v>
      </c>
    </row>
    <row r="23" spans="1:13" x14ac:dyDescent="0.3">
      <c r="A23" s="1">
        <v>28671</v>
      </c>
      <c r="B23" s="2">
        <v>8.5628988496932514</v>
      </c>
      <c r="C23" s="3">
        <f t="shared" si="4"/>
        <v>6.1573180740512878E-3</v>
      </c>
      <c r="D23">
        <v>0.10690260736196319</v>
      </c>
      <c r="E23" s="3">
        <f t="shared" si="0"/>
        <v>1.2484394506866418E-2</v>
      </c>
      <c r="F23" s="5">
        <f t="shared" si="5"/>
        <v>-3.0350897989201014E-3</v>
      </c>
      <c r="G23" s="3">
        <f t="shared" si="6"/>
        <v>-2.7607361963190247E-2</v>
      </c>
      <c r="H23" s="4">
        <f t="shared" si="1"/>
        <v>10.079479437406386</v>
      </c>
      <c r="I23" s="5">
        <f t="shared" si="7"/>
        <v>-1.5165805877131344</v>
      </c>
      <c r="J23">
        <v>5.9682098835915492E-2</v>
      </c>
      <c r="K23" s="7">
        <f t="shared" si="2"/>
        <v>9.0161531559448289E-3</v>
      </c>
      <c r="L23" s="4">
        <v>6.6194637339943494</v>
      </c>
      <c r="M23" s="5">
        <f t="shared" si="3"/>
        <v>1.2935940423267769</v>
      </c>
    </row>
    <row r="24" spans="1:13" x14ac:dyDescent="0.3">
      <c r="A24" s="1">
        <v>28762</v>
      </c>
      <c r="B24" s="2">
        <v>8.7401282616541369</v>
      </c>
      <c r="C24" s="3">
        <f t="shared" si="4"/>
        <v>2.0697361380980661E-2</v>
      </c>
      <c r="D24">
        <v>0.10481278195488723</v>
      </c>
      <c r="E24" s="3">
        <f t="shared" si="0"/>
        <v>1.1992133160646616E-2</v>
      </c>
      <c r="F24" s="5">
        <f t="shared" si="5"/>
        <v>-2.0898254070759598E-3</v>
      </c>
      <c r="G24" s="3">
        <f t="shared" si="6"/>
        <v>-1.9548872180450982E-2</v>
      </c>
      <c r="H24" s="4">
        <f t="shared" si="1"/>
        <v>10.164128235406462</v>
      </c>
      <c r="I24" s="5">
        <f t="shared" si="7"/>
        <v>-1.4239999737523252</v>
      </c>
      <c r="J24">
        <v>7.4032316314785004E-2</v>
      </c>
      <c r="K24" s="7">
        <f t="shared" si="2"/>
        <v>1.1434658209818678E-2</v>
      </c>
      <c r="L24" s="4">
        <v>6.4743794660355611</v>
      </c>
      <c r="M24" s="5">
        <f t="shared" si="3"/>
        <v>1.349956132090286</v>
      </c>
    </row>
    <row r="25" spans="1:13" x14ac:dyDescent="0.3">
      <c r="A25" s="1">
        <v>28853</v>
      </c>
      <c r="B25" s="2">
        <v>8.3698254771048735</v>
      </c>
      <c r="C25" s="3">
        <f t="shared" si="4"/>
        <v>-4.2368117888373025E-2</v>
      </c>
      <c r="D25">
        <v>0.11325044313146233</v>
      </c>
      <c r="E25" s="3">
        <f t="shared" si="0"/>
        <v>1.3530801023420589E-2</v>
      </c>
      <c r="F25" s="5">
        <f t="shared" si="5"/>
        <v>8.4376611765751008E-3</v>
      </c>
      <c r="G25" s="3">
        <f t="shared" si="6"/>
        <v>8.0502215657311416E-2</v>
      </c>
      <c r="H25" s="4">
        <f t="shared" si="1"/>
        <v>10.241930495572193</v>
      </c>
      <c r="I25" s="5">
        <f t="shared" si="7"/>
        <v>-1.8721050184673196</v>
      </c>
      <c r="J25">
        <v>0.46090960006149806</v>
      </c>
      <c r="K25" s="7">
        <f t="shared" si="2"/>
        <v>6.8551082204538774E-2</v>
      </c>
      <c r="L25" s="4">
        <v>6.7235933443948044</v>
      </c>
      <c r="M25" s="5">
        <f t="shared" si="3"/>
        <v>1.2448440957665097</v>
      </c>
    </row>
    <row r="26" spans="1:13" x14ac:dyDescent="0.3">
      <c r="A26" s="1">
        <v>28944</v>
      </c>
      <c r="B26" s="2">
        <v>8.0285389684813762</v>
      </c>
      <c r="C26" s="3">
        <f t="shared" si="4"/>
        <v>-4.0775821378482124E-2</v>
      </c>
      <c r="D26">
        <v>0.10984319484240689</v>
      </c>
      <c r="E26" s="3">
        <f t="shared" si="0"/>
        <v>1.3681592039800995E-2</v>
      </c>
      <c r="F26" s="5">
        <f t="shared" si="5"/>
        <v>-3.4072482890554479E-3</v>
      </c>
      <c r="G26" s="3">
        <f t="shared" si="6"/>
        <v>-3.0085959885386759E-2</v>
      </c>
      <c r="H26" s="4">
        <f t="shared" si="1"/>
        <v>10.324602434624373</v>
      </c>
      <c r="I26" s="5">
        <f t="shared" si="7"/>
        <v>-2.2960634661429964</v>
      </c>
      <c r="J26">
        <v>-0.14228990851126874</v>
      </c>
      <c r="K26" s="7">
        <f t="shared" si="2"/>
        <v>-2.263960932036407E-2</v>
      </c>
      <c r="L26" s="4">
        <v>6.2849984068974454</v>
      </c>
      <c r="M26" s="5">
        <f t="shared" si="3"/>
        <v>1.277413047499024</v>
      </c>
    </row>
    <row r="27" spans="1:13" x14ac:dyDescent="0.3">
      <c r="A27" s="1">
        <v>29035</v>
      </c>
      <c r="B27" s="2">
        <v>7.7798483402489644</v>
      </c>
      <c r="C27" s="3">
        <f t="shared" si="4"/>
        <v>-3.0975826262876316E-2</v>
      </c>
      <c r="D27">
        <v>0.10604502074688797</v>
      </c>
      <c r="E27" s="3">
        <f t="shared" si="0"/>
        <v>1.363073110285006E-2</v>
      </c>
      <c r="F27" s="5">
        <f t="shared" si="5"/>
        <v>-3.7981740955189136E-3</v>
      </c>
      <c r="G27" s="3">
        <f t="shared" si="6"/>
        <v>-3.457814661134162E-2</v>
      </c>
      <c r="H27" s="4">
        <f t="shared" si="1"/>
        <v>10.412626512566387</v>
      </c>
      <c r="I27" s="5">
        <f t="shared" si="7"/>
        <v>-2.6327781723174226</v>
      </c>
      <c r="J27">
        <v>3.030174548490179E-2</v>
      </c>
      <c r="K27" s="7">
        <f t="shared" si="2"/>
        <v>5.0442308603117544E-3</v>
      </c>
      <c r="L27" s="4">
        <v>6.0072082987551871</v>
      </c>
      <c r="M27" s="5">
        <f t="shared" si="3"/>
        <v>1.2950854961798317</v>
      </c>
    </row>
    <row r="28" spans="1:13" x14ac:dyDescent="0.3">
      <c r="A28" s="1">
        <v>29126</v>
      </c>
      <c r="B28" s="2">
        <v>7.3445266809651484</v>
      </c>
      <c r="C28" s="3">
        <f t="shared" si="4"/>
        <v>-5.5955031543697853E-2</v>
      </c>
      <c r="D28">
        <v>0.10277553619302951</v>
      </c>
      <c r="E28" s="3">
        <f t="shared" si="0"/>
        <v>1.3993486668023612E-2</v>
      </c>
      <c r="F28" s="5">
        <f t="shared" si="5"/>
        <v>-3.2694845538584622E-3</v>
      </c>
      <c r="G28" s="3">
        <f t="shared" si="6"/>
        <v>-3.0831099195710365E-2</v>
      </c>
      <c r="H28" s="4">
        <f t="shared" si="1"/>
        <v>10.505574642739544</v>
      </c>
      <c r="I28" s="5">
        <f t="shared" si="7"/>
        <v>-3.1610479617743961</v>
      </c>
      <c r="J28">
        <v>8.7969772117962475E-2</v>
      </c>
      <c r="K28" s="7">
        <f t="shared" si="2"/>
        <v>1.5109890109890108E-2</v>
      </c>
      <c r="L28" s="4">
        <v>5.8219994638069714</v>
      </c>
      <c r="M28" s="5">
        <f t="shared" si="3"/>
        <v>1.2615127717931127</v>
      </c>
    </row>
    <row r="29" spans="1:13" x14ac:dyDescent="0.3">
      <c r="A29" s="1">
        <v>29220</v>
      </c>
      <c r="B29" s="2">
        <v>6.5185870482398958</v>
      </c>
      <c r="C29" s="3">
        <f t="shared" si="4"/>
        <v>-0.11245648203114911</v>
      </c>
      <c r="D29">
        <v>9.9961603650586706E-2</v>
      </c>
      <c r="E29" s="3">
        <f t="shared" si="0"/>
        <v>1.5334857525232811E-2</v>
      </c>
      <c r="F29" s="5">
        <f t="shared" si="5"/>
        <v>-2.8139325424428041E-3</v>
      </c>
      <c r="G29" s="3">
        <f t="shared" si="6"/>
        <v>-2.7379400260756359E-2</v>
      </c>
      <c r="H29" s="4">
        <f t="shared" si="1"/>
        <v>10.603083829372192</v>
      </c>
      <c r="I29" s="5">
        <f t="shared" si="7"/>
        <v>-4.0844967811322963</v>
      </c>
      <c r="J29">
        <v>8.5561212516297266E-2</v>
      </c>
      <c r="K29" s="7">
        <f t="shared" si="2"/>
        <v>1.510989010989011E-2</v>
      </c>
      <c r="L29" s="4">
        <v>5.6625966101694916</v>
      </c>
      <c r="M29" s="5">
        <f t="shared" si="3"/>
        <v>1.1511657101855226</v>
      </c>
    </row>
    <row r="30" spans="1:13" x14ac:dyDescent="0.3">
      <c r="A30" s="1">
        <v>29311</v>
      </c>
      <c r="B30" s="2">
        <v>5.5655979775280908</v>
      </c>
      <c r="C30" s="3">
        <f t="shared" si="4"/>
        <v>-0.14619565001730317</v>
      </c>
      <c r="D30">
        <v>9.5718539325842705E-2</v>
      </c>
      <c r="E30" s="3">
        <f t="shared" si="0"/>
        <v>1.7198248905565976E-2</v>
      </c>
      <c r="F30" s="5">
        <f t="shared" si="5"/>
        <v>-4.2430643247440003E-3</v>
      </c>
      <c r="G30" s="3">
        <f t="shared" si="6"/>
        <v>-4.244694132334581E-2</v>
      </c>
      <c r="H30" s="4">
        <f t="shared" si="1"/>
        <v>10.706668937341124</v>
      </c>
      <c r="I30" s="5">
        <f t="shared" si="7"/>
        <v>-5.1410709598130335</v>
      </c>
      <c r="J30">
        <v>8.1929400749063672E-2</v>
      </c>
      <c r="K30" s="7">
        <f t="shared" si="2"/>
        <v>1.5109890109890108E-2</v>
      </c>
      <c r="L30" s="4">
        <v>5.4222367041198511</v>
      </c>
      <c r="M30" s="5">
        <f t="shared" si="3"/>
        <v>1.0264395084964315</v>
      </c>
    </row>
    <row r="31" spans="1:13" x14ac:dyDescent="0.3">
      <c r="A31" s="1">
        <v>29402</v>
      </c>
      <c r="B31" s="2">
        <v>5.9954229359129387</v>
      </c>
      <c r="C31" s="3">
        <f t="shared" si="4"/>
        <v>7.722889078951245E-2</v>
      </c>
      <c r="D31">
        <v>9.2709250302297458E-2</v>
      </c>
      <c r="E31" s="3">
        <f t="shared" si="0"/>
        <v>1.5463337831758883E-2</v>
      </c>
      <c r="F31" s="5">
        <f t="shared" si="5"/>
        <v>-3.0092890235452474E-3</v>
      </c>
      <c r="G31" s="3">
        <f t="shared" si="6"/>
        <v>-3.1438935912938448E-2</v>
      </c>
      <c r="H31" s="4">
        <f t="shared" si="1"/>
        <v>10.815210398994775</v>
      </c>
      <c r="I31" s="5">
        <f t="shared" si="7"/>
        <v>-4.8197874630818367</v>
      </c>
      <c r="J31">
        <v>7.935362756952842E-2</v>
      </c>
      <c r="K31" s="7">
        <f t="shared" si="2"/>
        <v>1.510989010989011E-2</v>
      </c>
      <c r="L31" s="4">
        <v>5.2517673518742445</v>
      </c>
      <c r="M31" s="5">
        <f t="shared" si="3"/>
        <v>1.1416010143277384</v>
      </c>
    </row>
    <row r="32" spans="1:13" x14ac:dyDescent="0.3">
      <c r="A32" s="1">
        <v>29494</v>
      </c>
      <c r="B32" s="2">
        <v>5.9026366285714289</v>
      </c>
      <c r="C32" s="3">
        <f t="shared" si="4"/>
        <v>-1.5476190476190532E-2</v>
      </c>
      <c r="D32">
        <v>9.1274464285714285E-2</v>
      </c>
      <c r="E32" s="3">
        <f t="shared" si="0"/>
        <v>1.5463337831758883E-2</v>
      </c>
      <c r="F32" s="5">
        <f t="shared" si="5"/>
        <v>-1.4347860165831727E-3</v>
      </c>
      <c r="G32" s="3">
        <f t="shared" si="6"/>
        <v>-1.5476190476190421E-2</v>
      </c>
      <c r="H32" s="4">
        <f t="shared" si="1"/>
        <v>10.927226874728694</v>
      </c>
      <c r="I32" s="5">
        <f t="shared" si="7"/>
        <v>-5.0245902461572651</v>
      </c>
      <c r="J32">
        <v>0.41903696428571396</v>
      </c>
      <c r="K32" s="7">
        <f t="shared" si="2"/>
        <v>7.6030927835051484E-2</v>
      </c>
      <c r="L32" s="4">
        <v>5.5114014285714283</v>
      </c>
      <c r="M32" s="5">
        <f t="shared" si="3"/>
        <v>1.0709865185961258</v>
      </c>
    </row>
    <row r="33" spans="1:14" x14ac:dyDescent="0.3">
      <c r="A33" s="1">
        <v>29586</v>
      </c>
      <c r="B33" s="2">
        <v>5.9866510567786788</v>
      </c>
      <c r="C33" s="3">
        <f t="shared" si="4"/>
        <v>1.4233372896542917E-2</v>
      </c>
      <c r="D33">
        <v>0.10499495944380072</v>
      </c>
      <c r="E33" s="3">
        <f t="shared" ref="E33" si="8">D33/B33</f>
        <v>1.753817926717393E-2</v>
      </c>
      <c r="F33" s="5">
        <f t="shared" si="5"/>
        <v>1.3720495158086432E-2</v>
      </c>
      <c r="G33" s="3">
        <f t="shared" si="6"/>
        <v>0.15032128937111588</v>
      </c>
      <c r="H33" s="4">
        <f t="shared" si="1"/>
        <v>11.027628402382163</v>
      </c>
      <c r="I33" s="5">
        <f t="shared" ref="I33" si="9">B33-H33</f>
        <v>-5.0409773456034843</v>
      </c>
      <c r="J33">
        <v>-0.14793896871379361</v>
      </c>
      <c r="K33" s="7">
        <f t="shared" ref="K33" si="10">J33/L33</f>
        <v>-2.8856526429342867E-2</v>
      </c>
      <c r="L33" s="4">
        <v>5.1267074391656964</v>
      </c>
      <c r="M33" s="5">
        <f t="shared" ref="M33" si="11">B33/L33</f>
        <v>1.167737993208547</v>
      </c>
    </row>
    <row r="34" spans="1:14" x14ac:dyDescent="0.3">
      <c r="A34" s="1">
        <v>29676</v>
      </c>
      <c r="B34" s="2">
        <v>6.0025913084745772</v>
      </c>
      <c r="C34" s="3">
        <f t="shared" ref="C34:C97" si="12">(B34/B33-1)</f>
        <v>2.6626325043364041E-3</v>
      </c>
      <c r="D34">
        <v>0.1023849152542373</v>
      </c>
      <c r="E34" s="3">
        <f t="shared" si="0"/>
        <v>1.7056785976697807E-2</v>
      </c>
      <c r="F34" s="5">
        <f t="shared" ref="F34" si="13">D34-D33</f>
        <v>-2.6100441895634124E-3</v>
      </c>
      <c r="G34" s="3">
        <f>IF(D33=0,0,D34/D33-1)</f>
        <v>-2.4858757062146908E-2</v>
      </c>
      <c r="H34" s="4">
        <f t="shared" si="1"/>
        <v>11.132527197883643</v>
      </c>
      <c r="I34" s="5">
        <f t="shared" si="7"/>
        <v>-5.1299358894090661</v>
      </c>
      <c r="J34">
        <v>0.17055201694915254</v>
      </c>
      <c r="K34" s="7">
        <f t="shared" si="2"/>
        <v>3.3558827430693751E-2</v>
      </c>
      <c r="L34" s="4">
        <v>5.082180457627115</v>
      </c>
      <c r="M34" s="5">
        <f t="shared" si="3"/>
        <v>1.1811055035375908</v>
      </c>
    </row>
    <row r="35" spans="1:14" x14ac:dyDescent="0.3">
      <c r="A35" s="1">
        <v>29767</v>
      </c>
      <c r="B35" s="2">
        <v>5.2886216026490072</v>
      </c>
      <c r="C35" s="3">
        <f t="shared" si="12"/>
        <v>-0.11894358105266534</v>
      </c>
      <c r="D35">
        <v>0.10001175496688744</v>
      </c>
      <c r="E35" s="3">
        <f t="shared" si="0"/>
        <v>1.8910741301059002E-2</v>
      </c>
      <c r="F35" s="5">
        <f t="shared" si="5"/>
        <v>-2.3731602873498653E-3</v>
      </c>
      <c r="G35" s="3">
        <f t="shared" ref="G35:G98" si="14">IF(D34=0,0,D35/D34-1)</f>
        <v>-2.3178807947019764E-2</v>
      </c>
      <c r="H35" s="4">
        <f t="shared" si="1"/>
        <v>11.241770911406046</v>
      </c>
      <c r="I35" s="5">
        <f t="shared" si="7"/>
        <v>-5.9531493087570393</v>
      </c>
      <c r="J35">
        <v>0.16659882450331126</v>
      </c>
      <c r="K35" s="7">
        <f t="shared" si="2"/>
        <v>3.3020099190811822E-2</v>
      </c>
      <c r="L35" s="4">
        <v>5.0453762582781421</v>
      </c>
      <c r="M35" s="5">
        <f t="shared" si="3"/>
        <v>1.0482115370428049</v>
      </c>
    </row>
    <row r="36" spans="1:14" x14ac:dyDescent="0.3">
      <c r="A36" s="1">
        <v>29859</v>
      </c>
      <c r="B36" s="2">
        <v>4.7611723519313305</v>
      </c>
      <c r="C36" s="3">
        <f t="shared" si="12"/>
        <v>-9.9732839735307111E-2</v>
      </c>
      <c r="D36">
        <v>9.7221727467811173E-2</v>
      </c>
      <c r="E36" s="3">
        <f t="shared" si="0"/>
        <v>2.0419703443076153E-2</v>
      </c>
      <c r="F36" s="5">
        <f t="shared" si="5"/>
        <v>-2.7900274990762669E-3</v>
      </c>
      <c r="G36" s="3">
        <f t="shared" si="14"/>
        <v>-2.7896995708154626E-2</v>
      </c>
      <c r="H36" s="4">
        <f t="shared" si="1"/>
        <v>11.35585808055272</v>
      </c>
      <c r="I36" s="5">
        <f t="shared" si="7"/>
        <v>-6.5946857286213891</v>
      </c>
      <c r="J36">
        <v>0.16195121781115879</v>
      </c>
      <c r="K36" s="7">
        <f t="shared" si="2"/>
        <v>3.249839434810535E-2</v>
      </c>
      <c r="L36" s="4">
        <v>4.9833605954935587</v>
      </c>
      <c r="M36" s="5">
        <f t="shared" si="3"/>
        <v>0.95541397430417685</v>
      </c>
    </row>
    <row r="37" spans="1:14" x14ac:dyDescent="0.3">
      <c r="A37" s="1">
        <v>29951</v>
      </c>
      <c r="B37" s="2">
        <v>5.0750861936170217</v>
      </c>
      <c r="C37" s="3">
        <f t="shared" si="12"/>
        <v>6.5932047504718927E-2</v>
      </c>
      <c r="D37">
        <v>9.6394308510638307E-2</v>
      </c>
      <c r="E37" s="3">
        <f t="shared" si="0"/>
        <v>1.899362982876512E-2</v>
      </c>
      <c r="F37" s="5">
        <f t="shared" si="5"/>
        <v>-8.2741895717286518E-4</v>
      </c>
      <c r="G37" s="3">
        <f t="shared" si="14"/>
        <v>-8.5106382978723527E-3</v>
      </c>
      <c r="H37" s="4">
        <f t="shared" si="1"/>
        <v>11.472917138066258</v>
      </c>
      <c r="I37" s="5">
        <f t="shared" si="7"/>
        <v>-6.3978309444492361</v>
      </c>
      <c r="J37">
        <v>0.16057290957446807</v>
      </c>
      <c r="K37" s="7">
        <f t="shared" si="2"/>
        <v>3.1992918563480043E-2</v>
      </c>
      <c r="L37" s="4">
        <v>5.0190141063829747</v>
      </c>
      <c r="M37" s="5">
        <f t="shared" si="3"/>
        <v>1.0111719325838788</v>
      </c>
    </row>
    <row r="38" spans="1:14" x14ac:dyDescent="0.3">
      <c r="A38" s="1">
        <v>30041</v>
      </c>
      <c r="B38" s="2">
        <v>6.0404149714285724</v>
      </c>
      <c r="C38" s="3">
        <f t="shared" si="12"/>
        <v>0.19020933654794914</v>
      </c>
      <c r="D38">
        <v>9.5884285714285727E-2</v>
      </c>
      <c r="E38" s="3">
        <f t="shared" si="0"/>
        <v>1.5873791149750904E-2</v>
      </c>
      <c r="F38" s="5">
        <f t="shared" si="5"/>
        <v>-5.1002279635257997E-4</v>
      </c>
      <c r="G38" s="3">
        <f t="shared" si="14"/>
        <v>-5.2910052910052352E-3</v>
      </c>
      <c r="H38" s="4">
        <f t="shared" si="1"/>
        <v>11.592686549665306</v>
      </c>
      <c r="I38" s="5">
        <f t="shared" si="7"/>
        <v>-5.5522715782367333</v>
      </c>
      <c r="J38">
        <v>0.15909200000000007</v>
      </c>
      <c r="K38" s="7">
        <f t="shared" si="2"/>
        <v>3.1382316313823197E-2</v>
      </c>
      <c r="L38" s="4">
        <v>5.0694792063492029</v>
      </c>
      <c r="M38" s="5">
        <f t="shared" si="3"/>
        <v>1.1915257417099834</v>
      </c>
    </row>
    <row r="39" spans="1:14" x14ac:dyDescent="0.3">
      <c r="A39" s="1">
        <v>30132</v>
      </c>
      <c r="B39" s="2">
        <v>6.5288530206185573</v>
      </c>
      <c r="C39" s="3">
        <f t="shared" si="12"/>
        <v>8.0861671176619243E-2</v>
      </c>
      <c r="D39">
        <v>9.3413041237113414E-2</v>
      </c>
      <c r="E39" s="3">
        <f t="shared" si="0"/>
        <v>1.4307726172132952E-2</v>
      </c>
      <c r="F39" s="5">
        <f t="shared" si="5"/>
        <v>-2.471244477172313E-3</v>
      </c>
      <c r="G39" s="3">
        <f t="shared" si="14"/>
        <v>-2.5773195876288679E-2</v>
      </c>
      <c r="H39" s="4">
        <f t="shared" si="1"/>
        <v>11.717178482912411</v>
      </c>
      <c r="I39" s="5">
        <f t="shared" si="7"/>
        <v>-5.1883254622938537</v>
      </c>
      <c r="J39">
        <v>0.15499169072164956</v>
      </c>
      <c r="K39" s="7">
        <f t="shared" si="2"/>
        <v>3.0912659470068729E-2</v>
      </c>
      <c r="L39" s="4">
        <v>5.013858185567007</v>
      </c>
      <c r="M39" s="5">
        <f t="shared" si="3"/>
        <v>1.3021614850241765</v>
      </c>
    </row>
    <row r="40" spans="1:14" x14ac:dyDescent="0.3">
      <c r="A40" s="1">
        <v>30224</v>
      </c>
      <c r="B40" s="2">
        <v>6.3626090745658832</v>
      </c>
      <c r="C40" s="3">
        <f t="shared" si="12"/>
        <v>-2.5462963483427248E-2</v>
      </c>
      <c r="D40">
        <v>9.2554290091930544E-2</v>
      </c>
      <c r="E40" s="3">
        <f t="shared" si="0"/>
        <v>1.4546593859099455E-2</v>
      </c>
      <c r="F40" s="5">
        <f t="shared" si="5"/>
        <v>-8.5875114518287055E-4</v>
      </c>
      <c r="G40" s="3">
        <f t="shared" si="14"/>
        <v>-9.1930541368744345E-3</v>
      </c>
      <c r="H40" s="4">
        <f t="shared" si="1"/>
        <v>11.844869212592862</v>
      </c>
      <c r="I40" s="5">
        <f t="shared" si="7"/>
        <v>-5.4822601380269784</v>
      </c>
      <c r="J40">
        <v>0.15356684371807974</v>
      </c>
      <c r="K40" s="7">
        <f t="shared" si="2"/>
        <v>3.0456852791878212E-2</v>
      </c>
      <c r="L40" s="4">
        <v>5.0421113687436119</v>
      </c>
      <c r="M40" s="5">
        <f t="shared" si="3"/>
        <v>1.2618937998886985</v>
      </c>
      <c r="N40" s="4"/>
    </row>
    <row r="41" spans="1:14" x14ac:dyDescent="0.3">
      <c r="A41" s="1">
        <v>30316</v>
      </c>
      <c r="B41" s="2">
        <v>8.2603662233606574</v>
      </c>
      <c r="C41" s="3">
        <f t="shared" si="12"/>
        <v>0.29826713012762873</v>
      </c>
      <c r="D41">
        <v>9.2838780737704935E-2</v>
      </c>
      <c r="E41" s="3">
        <f t="shared" si="0"/>
        <v>1.1239063526645226E-2</v>
      </c>
      <c r="F41" s="5">
        <f t="shared" si="5"/>
        <v>2.8449064577439065E-4</v>
      </c>
      <c r="G41" s="3">
        <f t="shared" si="14"/>
        <v>3.0737704918033515E-3</v>
      </c>
      <c r="H41" s="4">
        <f t="shared" si="1"/>
        <v>11.97467562393218</v>
      </c>
      <c r="I41" s="5">
        <f t="shared" si="7"/>
        <v>-3.7143094005715227</v>
      </c>
      <c r="J41">
        <v>0.15403887295081975</v>
      </c>
      <c r="K41" s="7">
        <f t="shared" si="2"/>
        <v>3.001429252024777E-2</v>
      </c>
      <c r="L41" s="4">
        <v>5.1321840368852429</v>
      </c>
      <c r="M41" s="5">
        <f t="shared" si="3"/>
        <v>1.6095226055794229</v>
      </c>
    </row>
    <row r="42" spans="1:14" x14ac:dyDescent="0.3">
      <c r="A42" s="1">
        <v>30406</v>
      </c>
      <c r="B42" s="2">
        <v>7.9371711358529122</v>
      </c>
      <c r="C42" s="3">
        <f t="shared" si="12"/>
        <v>-3.9125999836876035E-2</v>
      </c>
      <c r="D42">
        <v>9.2554290091930544E-2</v>
      </c>
      <c r="E42" s="3">
        <f t="shared" si="0"/>
        <v>1.1660866133256788E-2</v>
      </c>
      <c r="F42" s="5">
        <f t="shared" si="5"/>
        <v>-2.8449064577439065E-4</v>
      </c>
      <c r="G42" s="3">
        <f t="shared" si="14"/>
        <v>-3.0643513789582189E-3</v>
      </c>
      <c r="H42" s="4">
        <f t="shared" si="1"/>
        <v>12.107206466187339</v>
      </c>
      <c r="I42" s="5">
        <f t="shared" si="7"/>
        <v>-4.1700353303344269</v>
      </c>
      <c r="J42">
        <v>0.18952098569969331</v>
      </c>
      <c r="K42" s="7">
        <f t="shared" si="2"/>
        <v>3.6259764486417143E-2</v>
      </c>
      <c r="L42" s="4">
        <v>5.2267572165474929</v>
      </c>
      <c r="M42" s="5">
        <f t="shared" si="3"/>
        <v>1.5185651077736051</v>
      </c>
    </row>
    <row r="43" spans="1:14" x14ac:dyDescent="0.3">
      <c r="A43" s="1">
        <v>30497</v>
      </c>
      <c r="B43" s="2">
        <v>8.5425493206030154</v>
      </c>
      <c r="C43" s="3">
        <f t="shared" si="12"/>
        <v>7.6271277812765881E-2</v>
      </c>
      <c r="D43">
        <v>9.1065979899497496E-2</v>
      </c>
      <c r="E43" s="3">
        <f t="shared" si="0"/>
        <v>1.066028143142979E-2</v>
      </c>
      <c r="F43" s="5">
        <f t="shared" si="5"/>
        <v>-1.4883101924330483E-3</v>
      </c>
      <c r="G43" s="3">
        <f t="shared" si="14"/>
        <v>-1.6080402010050232E-2</v>
      </c>
      <c r="H43" s="4">
        <f t="shared" si="1"/>
        <v>12.243716769385557</v>
      </c>
      <c r="I43" s="5">
        <f t="shared" si="7"/>
        <v>-3.7011674487825417</v>
      </c>
      <c r="J43">
        <v>0.18647341206030127</v>
      </c>
      <c r="K43" s="7">
        <f t="shared" si="2"/>
        <v>3.5510390500114168E-2</v>
      </c>
      <c r="L43" s="4">
        <v>5.2512351859296436</v>
      </c>
      <c r="M43" s="5">
        <f t="shared" si="3"/>
        <v>1.6267695157688313</v>
      </c>
    </row>
    <row r="44" spans="1:14" x14ac:dyDescent="0.3">
      <c r="A44" s="1">
        <v>30589</v>
      </c>
      <c r="B44" s="2">
        <v>8.9784211102284015</v>
      </c>
      <c r="C44" s="3">
        <f t="shared" si="12"/>
        <v>5.102361991333737E-2</v>
      </c>
      <c r="D44">
        <v>8.9980784508440922E-2</v>
      </c>
      <c r="E44" s="3">
        <f t="shared" si="0"/>
        <v>1.002189398377995E-2</v>
      </c>
      <c r="F44" s="5">
        <f t="shared" si="5"/>
        <v>-1.0851953910565731E-3</v>
      </c>
      <c r="G44" s="3">
        <f t="shared" si="14"/>
        <v>-1.1916583912611745E-2</v>
      </c>
      <c r="H44" s="4">
        <f t="shared" si="1"/>
        <v>12.383878219707228</v>
      </c>
      <c r="I44" s="5">
        <f t="shared" si="7"/>
        <v>-3.4054571094788262</v>
      </c>
      <c r="J44">
        <v>0.18425128599801366</v>
      </c>
      <c r="K44" s="7">
        <f t="shared" si="2"/>
        <v>3.479136368721332E-2</v>
      </c>
      <c r="L44" s="4">
        <v>5.2958914647467674</v>
      </c>
      <c r="M44" s="5">
        <f t="shared" si="3"/>
        <v>1.6953559509282203</v>
      </c>
    </row>
    <row r="45" spans="1:14" x14ac:dyDescent="0.3">
      <c r="A45" s="1">
        <v>30680</v>
      </c>
      <c r="B45" s="2">
        <v>10.035771103652518</v>
      </c>
      <c r="C45" s="3">
        <f t="shared" si="12"/>
        <v>0.11776569403940762</v>
      </c>
      <c r="D45">
        <v>9.6328430404738416E-2</v>
      </c>
      <c r="E45" s="3">
        <f t="shared" si="0"/>
        <v>9.5985081175954372E-3</v>
      </c>
      <c r="F45" s="5">
        <f t="shared" si="5"/>
        <v>6.3476458962974935E-3</v>
      </c>
      <c r="G45" s="3">
        <f t="shared" si="14"/>
        <v>7.0544460475358894E-2</v>
      </c>
      <c r="H45" s="4">
        <f t="shared" si="1"/>
        <v>12.520326605609911</v>
      </c>
      <c r="I45" s="5">
        <f t="shared" si="7"/>
        <v>-2.4845555019573933</v>
      </c>
      <c r="J45">
        <v>0.18904935340572535</v>
      </c>
      <c r="K45" s="7">
        <f t="shared" si="2"/>
        <v>3.519736842105263E-2</v>
      </c>
      <c r="L45" s="4">
        <v>5.3711218163869638</v>
      </c>
      <c r="M45" s="5">
        <f t="shared" si="3"/>
        <v>1.8684683473448684</v>
      </c>
    </row>
    <row r="46" spans="1:14" x14ac:dyDescent="0.3">
      <c r="A46" s="1">
        <v>30771</v>
      </c>
      <c r="B46" s="2">
        <v>9.8681234210526316</v>
      </c>
      <c r="C46" s="3">
        <f t="shared" si="12"/>
        <v>-1.6705012586314516E-2</v>
      </c>
      <c r="D46">
        <v>9.5107894736842127E-2</v>
      </c>
      <c r="E46" s="3">
        <f t="shared" si="0"/>
        <v>9.637890678782875E-3</v>
      </c>
      <c r="F46" s="5">
        <f t="shared" si="5"/>
        <v>-1.2205356678962886E-3</v>
      </c>
      <c r="G46" s="3">
        <f t="shared" si="14"/>
        <v>-1.2670565302144166E-2</v>
      </c>
      <c r="H46" s="4">
        <f t="shared" si="1"/>
        <v>12.660560315068198</v>
      </c>
      <c r="I46" s="5">
        <f t="shared" si="7"/>
        <v>-2.7924368940155659</v>
      </c>
      <c r="J46">
        <v>0.19828352339181293</v>
      </c>
      <c r="K46" s="7">
        <f t="shared" si="2"/>
        <v>3.6584057504559647E-2</v>
      </c>
      <c r="L46" s="4">
        <v>5.4199434649122749</v>
      </c>
      <c r="M46" s="5">
        <f t="shared" si="3"/>
        <v>1.820705969524786</v>
      </c>
    </row>
    <row r="47" spans="1:14" x14ac:dyDescent="0.3">
      <c r="A47" s="1">
        <v>30862</v>
      </c>
      <c r="B47" s="2">
        <v>10.044668777242045</v>
      </c>
      <c r="C47" s="3">
        <f t="shared" si="12"/>
        <v>1.7890469003738918E-2</v>
      </c>
      <c r="D47">
        <v>9.4099035679845719E-2</v>
      </c>
      <c r="E47" s="3">
        <f t="shared" si="0"/>
        <v>9.3680576001713024E-3</v>
      </c>
      <c r="F47" s="5">
        <f t="shared" si="5"/>
        <v>-1.0088590569964084E-3</v>
      </c>
      <c r="G47" s="3">
        <f t="shared" si="14"/>
        <v>-1.0607521697203581E-2</v>
      </c>
      <c r="H47" s="4">
        <f t="shared" si="1"/>
        <v>12.804438823298609</v>
      </c>
      <c r="I47" s="5">
        <f t="shared" si="7"/>
        <v>-2.7597700460565644</v>
      </c>
      <c r="J47">
        <v>0.19618022661523632</v>
      </c>
      <c r="K47" s="7">
        <f t="shared" si="2"/>
        <v>3.5811804242806188E-2</v>
      </c>
      <c r="L47" s="4">
        <v>5.4780883220829253</v>
      </c>
      <c r="M47" s="5">
        <f t="shared" si="3"/>
        <v>1.8336084025426547</v>
      </c>
    </row>
    <row r="48" spans="1:14" x14ac:dyDescent="0.3">
      <c r="A48" s="1">
        <v>30953</v>
      </c>
      <c r="B48" s="2">
        <v>10.79335476</v>
      </c>
      <c r="C48" s="3">
        <f t="shared" si="12"/>
        <v>7.4535656611618206E-2</v>
      </c>
      <c r="D48">
        <v>9.2934000000000017E-2</v>
      </c>
      <c r="E48" s="3">
        <f t="shared" si="0"/>
        <v>8.6102979163079057E-3</v>
      </c>
      <c r="F48" s="5">
        <f t="shared" si="5"/>
        <v>-1.1650356798457023E-3</v>
      </c>
      <c r="G48" s="3">
        <f t="shared" si="14"/>
        <v>-1.238095238095227E-2</v>
      </c>
      <c r="H48" s="4">
        <f t="shared" si="1"/>
        <v>12.952186817340463</v>
      </c>
      <c r="I48" s="5">
        <f t="shared" si="7"/>
        <v>-2.1588320573404634</v>
      </c>
      <c r="J48">
        <v>0.19375132857142863</v>
      </c>
      <c r="K48" s="7">
        <f t="shared" si="2"/>
        <v>3.5071479995886098E-2</v>
      </c>
      <c r="L48" s="4">
        <v>5.5244696999999929</v>
      </c>
      <c r="M48" s="5">
        <f t="shared" si="3"/>
        <v>1.9537358961349744</v>
      </c>
    </row>
    <row r="49" spans="1:13" x14ac:dyDescent="0.3">
      <c r="A49" s="1">
        <v>31047</v>
      </c>
      <c r="B49" s="2">
        <v>10.999837692307693</v>
      </c>
      <c r="C49" s="3">
        <f t="shared" si="12"/>
        <v>1.9130561062711937E-2</v>
      </c>
      <c r="D49">
        <v>9.9288461538461548E-2</v>
      </c>
      <c r="E49" s="3">
        <f t="shared" si="0"/>
        <v>9.0263569623300031E-3</v>
      </c>
      <c r="F49" s="5">
        <f t="shared" si="5"/>
        <v>6.3544615384615311E-3</v>
      </c>
      <c r="G49" s="3">
        <f t="shared" si="14"/>
        <v>6.8376068376068355E-2</v>
      </c>
      <c r="H49" s="4">
        <f t="shared" si="1"/>
        <v>13.0963575337808</v>
      </c>
      <c r="I49" s="5">
        <f t="shared" si="7"/>
        <v>-2.096519841473107</v>
      </c>
      <c r="J49">
        <v>0.19886500000000007</v>
      </c>
      <c r="K49" s="7">
        <f t="shared" si="2"/>
        <v>3.5368802902055685E-2</v>
      </c>
      <c r="L49" s="4">
        <v>5.6226104273504198</v>
      </c>
      <c r="M49" s="5">
        <f t="shared" si="3"/>
        <v>1.956357786909882</v>
      </c>
    </row>
    <row r="50" spans="1:13" x14ac:dyDescent="0.3">
      <c r="A50" s="1">
        <v>31135</v>
      </c>
      <c r="B50" s="2">
        <v>11.297507734962405</v>
      </c>
      <c r="C50" s="3">
        <f t="shared" si="12"/>
        <v>2.7061312264895943E-2</v>
      </c>
      <c r="D50">
        <v>9.8261983082706769E-2</v>
      </c>
      <c r="E50" s="3">
        <f t="shared" si="0"/>
        <v>8.6976690247013815E-3</v>
      </c>
      <c r="F50" s="5">
        <f t="shared" si="5"/>
        <v>-1.0264784557547785E-3</v>
      </c>
      <c r="G50" s="3">
        <f t="shared" si="14"/>
        <v>-1.0338345864661758E-2</v>
      </c>
      <c r="H50" s="4">
        <f t="shared" si="1"/>
        <v>13.244264671376776</v>
      </c>
      <c r="I50" s="5">
        <f t="shared" si="7"/>
        <v>-1.9467569364143706</v>
      </c>
      <c r="J50">
        <v>0.23045164003759405</v>
      </c>
      <c r="K50" s="7">
        <f t="shared" si="2"/>
        <v>4.0353460972017738E-2</v>
      </c>
      <c r="L50" s="4">
        <v>5.710827138157887</v>
      </c>
      <c r="M50" s="5">
        <f t="shared" si="3"/>
        <v>1.9782611978352729</v>
      </c>
    </row>
    <row r="51" spans="1:13" x14ac:dyDescent="0.3">
      <c r="A51" s="1">
        <v>31226</v>
      </c>
      <c r="B51" s="2">
        <v>11.887692340148702</v>
      </c>
      <c r="C51" s="3">
        <f t="shared" si="12"/>
        <v>5.2240247940689821E-2</v>
      </c>
      <c r="D51">
        <v>9.7166124535315992E-2</v>
      </c>
      <c r="E51" s="3">
        <f t="shared" si="0"/>
        <v>8.173674230039887E-3</v>
      </c>
      <c r="F51" s="5">
        <f t="shared" si="5"/>
        <v>-1.0958585473907767E-3</v>
      </c>
      <c r="G51" s="3">
        <f t="shared" si="14"/>
        <v>-1.1152416356877248E-2</v>
      </c>
      <c r="H51" s="4">
        <f t="shared" si="1"/>
        <v>13.396047842840661</v>
      </c>
      <c r="I51" s="5">
        <f t="shared" si="7"/>
        <v>-1.5083555026919591</v>
      </c>
      <c r="J51">
        <v>0.22788154739776961</v>
      </c>
      <c r="K51" s="7">
        <f t="shared" si="2"/>
        <v>3.9345203905801325E-2</v>
      </c>
      <c r="L51" s="4">
        <v>5.7918507156133758</v>
      </c>
      <c r="M51" s="5">
        <f t="shared" si="3"/>
        <v>2.0524859710390095</v>
      </c>
    </row>
    <row r="52" spans="1:13" x14ac:dyDescent="0.3">
      <c r="A52" s="1">
        <v>31320</v>
      </c>
      <c r="B52" s="2">
        <v>11.964801988919671</v>
      </c>
      <c r="C52" s="3">
        <f t="shared" si="12"/>
        <v>6.4865111381242624E-3</v>
      </c>
      <c r="D52">
        <v>9.6538088642659295E-2</v>
      </c>
      <c r="E52" s="3">
        <f t="shared" si="0"/>
        <v>8.0685070034640788E-3</v>
      </c>
      <c r="F52" s="5">
        <f t="shared" si="5"/>
        <v>-6.2803589265669757E-4</v>
      </c>
      <c r="G52" s="3">
        <f t="shared" si="14"/>
        <v>-6.4635272391504461E-3</v>
      </c>
      <c r="H52" s="4">
        <f t="shared" si="1"/>
        <v>13.551312082405333</v>
      </c>
      <c r="I52" s="5">
        <f t="shared" si="7"/>
        <v>-1.5865100934856624</v>
      </c>
      <c r="J52">
        <v>0.22640862880886434</v>
      </c>
      <c r="K52" s="7">
        <f t="shared" si="2"/>
        <v>3.8386102549733882E-2</v>
      </c>
      <c r="L52" s="4">
        <v>5.8981926731301861</v>
      </c>
      <c r="M52" s="5">
        <f t="shared" si="3"/>
        <v>2.0285539405022384</v>
      </c>
    </row>
    <row r="53" spans="1:13" x14ac:dyDescent="0.3">
      <c r="A53" s="1">
        <v>31412</v>
      </c>
      <c r="B53" s="2">
        <v>15.057348636779507</v>
      </c>
      <c r="C53" s="3">
        <f t="shared" si="12"/>
        <v>0.25847035753067815</v>
      </c>
      <c r="D53">
        <v>0.10203183897529737</v>
      </c>
      <c r="E53" s="3">
        <f t="shared" si="0"/>
        <v>6.7762154836523815E-3</v>
      </c>
      <c r="F53" s="5">
        <f t="shared" si="5"/>
        <v>5.4937503326380754E-3</v>
      </c>
      <c r="G53" s="3">
        <f t="shared" si="14"/>
        <v>5.6907593778591004E-2</v>
      </c>
      <c r="H53" s="4">
        <f t="shared" si="1"/>
        <v>13.704001036655441</v>
      </c>
      <c r="I53" s="5">
        <f t="shared" si="7"/>
        <v>1.3533476001240654</v>
      </c>
      <c r="J53">
        <v>0.2297955123513267</v>
      </c>
      <c r="K53" s="7">
        <f t="shared" si="2"/>
        <v>3.8384390955506997E-2</v>
      </c>
      <c r="L53" s="4">
        <v>5.9866916376944106</v>
      </c>
      <c r="M53" s="5">
        <f t="shared" si="3"/>
        <v>2.5151368314968665</v>
      </c>
    </row>
    <row r="54" spans="1:13" x14ac:dyDescent="0.3">
      <c r="A54" s="1">
        <v>31502</v>
      </c>
      <c r="B54" s="2">
        <v>17.156316821691178</v>
      </c>
      <c r="C54" s="3">
        <f t="shared" si="12"/>
        <v>0.13939825898595926</v>
      </c>
      <c r="D54">
        <v>0.10250073529411767</v>
      </c>
      <c r="E54" s="3">
        <f t="shared" si="0"/>
        <v>5.9745186778390174E-3</v>
      </c>
      <c r="F54" s="5">
        <f t="shared" si="5"/>
        <v>4.6889631882029992E-4</v>
      </c>
      <c r="G54" s="3">
        <f t="shared" si="14"/>
        <v>4.5955882352941568E-3</v>
      </c>
      <c r="H54" s="4">
        <f t="shared" si="1"/>
        <v>13.859091152578664</v>
      </c>
      <c r="I54" s="5">
        <f t="shared" si="7"/>
        <v>3.2972256691125139</v>
      </c>
      <c r="J54">
        <v>0.25388187959558822</v>
      </c>
      <c r="K54" s="7">
        <f t="shared" si="2"/>
        <v>4.1078874988909657E-2</v>
      </c>
      <c r="L54" s="4">
        <v>6.1803513281249902</v>
      </c>
      <c r="M54" s="5">
        <f t="shared" si="3"/>
        <v>2.775945235284238</v>
      </c>
    </row>
    <row r="55" spans="1:13" x14ac:dyDescent="0.3">
      <c r="A55" s="1">
        <v>31593</v>
      </c>
      <c r="B55" s="2">
        <v>19.748093079452058</v>
      </c>
      <c r="C55" s="3">
        <f t="shared" si="12"/>
        <v>0.151068337376705</v>
      </c>
      <c r="D55">
        <v>0.10184547945205481</v>
      </c>
      <c r="E55" s="3">
        <f t="shared" si="0"/>
        <v>5.1572310826317348E-3</v>
      </c>
      <c r="F55" s="5">
        <f t="shared" si="5"/>
        <v>-6.5525584206285736E-4</v>
      </c>
      <c r="G55" s="3">
        <f t="shared" si="14"/>
        <v>-6.3926940639269514E-3</v>
      </c>
      <c r="H55" s="4">
        <f t="shared" si="1"/>
        <v>14.017751716401307</v>
      </c>
      <c r="I55" s="5">
        <f t="shared" si="7"/>
        <v>5.7303413630507514</v>
      </c>
      <c r="J55">
        <v>0.25225889041095889</v>
      </c>
      <c r="K55" s="7">
        <f t="shared" si="2"/>
        <v>4.0003456022118598E-2</v>
      </c>
      <c r="L55" s="4">
        <v>6.3059274246575248</v>
      </c>
      <c r="M55" s="5">
        <f t="shared" si="3"/>
        <v>3.1316714813800095</v>
      </c>
    </row>
    <row r="56" spans="1:13" x14ac:dyDescent="0.3">
      <c r="A56" s="1">
        <v>31685</v>
      </c>
      <c r="B56" s="2">
        <v>16.598079865698729</v>
      </c>
      <c r="C56" s="3">
        <f t="shared" si="12"/>
        <v>-0.15950974107119875</v>
      </c>
      <c r="D56">
        <v>0.10119854809437388</v>
      </c>
      <c r="E56" s="3">
        <f t="shared" si="0"/>
        <v>6.0970033228668124E-3</v>
      </c>
      <c r="F56" s="5">
        <f t="shared" si="5"/>
        <v>-6.4693135768092991E-4</v>
      </c>
      <c r="G56" s="3">
        <f t="shared" si="14"/>
        <v>-6.3520871143375457E-3</v>
      </c>
      <c r="H56" s="4">
        <f t="shared" si="1"/>
        <v>14.180041516499761</v>
      </c>
      <c r="I56" s="5">
        <f t="shared" si="7"/>
        <v>2.4180383491989677</v>
      </c>
      <c r="J56">
        <v>0.25065651996370231</v>
      </c>
      <c r="K56" s="7">
        <f t="shared" si="2"/>
        <v>3.8982908141786697E-2</v>
      </c>
      <c r="L56" s="4">
        <v>6.4299081805807523</v>
      </c>
      <c r="M56" s="5">
        <f t="shared" si="3"/>
        <v>2.5813867631620804</v>
      </c>
    </row>
    <row r="57" spans="1:13" x14ac:dyDescent="0.3">
      <c r="A57" s="1">
        <v>31777</v>
      </c>
      <c r="B57" s="2">
        <v>17.193883341176473</v>
      </c>
      <c r="C57" s="3">
        <f t="shared" si="12"/>
        <v>3.5895927739751476E-2</v>
      </c>
      <c r="D57">
        <v>0.10723153846153849</v>
      </c>
      <c r="E57" s="3">
        <f t="shared" si="0"/>
        <v>6.2366096322601476E-3</v>
      </c>
      <c r="F57" s="5">
        <f t="shared" si="5"/>
        <v>6.0329903671646062E-3</v>
      </c>
      <c r="G57" s="3">
        <f t="shared" si="14"/>
        <v>5.9615384615384626E-2</v>
      </c>
      <c r="H57" s="4">
        <f t="shared" si="1"/>
        <v>14.3393488490411</v>
      </c>
      <c r="I57" s="5">
        <f t="shared" si="7"/>
        <v>2.8545344921353735</v>
      </c>
      <c r="J57">
        <v>0.25537505429864249</v>
      </c>
      <c r="K57" s="7">
        <f t="shared" si="2"/>
        <v>3.8834154351395776E-2</v>
      </c>
      <c r="L57" s="4">
        <v>6.5760426244343799</v>
      </c>
      <c r="M57" s="5">
        <f t="shared" si="3"/>
        <v>2.6146246797868584</v>
      </c>
    </row>
    <row r="58" spans="1:13" x14ac:dyDescent="0.3">
      <c r="A58" s="1">
        <v>31867</v>
      </c>
      <c r="B58" s="2">
        <v>20.553751011596791</v>
      </c>
      <c r="C58" s="3">
        <f t="shared" si="12"/>
        <v>0.19541063550047455</v>
      </c>
      <c r="D58">
        <v>0.10570102586975917</v>
      </c>
      <c r="E58" s="3">
        <f t="shared" si="0"/>
        <v>5.1426635367004675E-3</v>
      </c>
      <c r="F58" s="5">
        <f t="shared" si="5"/>
        <v>-1.5305125917793178E-3</v>
      </c>
      <c r="G58" s="3">
        <f t="shared" si="14"/>
        <v>-1.4272970561998166E-2</v>
      </c>
      <c r="H58" s="4">
        <f t="shared" si="1"/>
        <v>14.503181156250273</v>
      </c>
      <c r="I58" s="5">
        <f t="shared" si="7"/>
        <v>6.0505698553465184</v>
      </c>
      <c r="J58">
        <v>0.26716386262265829</v>
      </c>
      <c r="K58" s="7">
        <f t="shared" si="2"/>
        <v>4.0121483375959124E-2</v>
      </c>
      <c r="L58" s="4">
        <v>6.6588730062444155</v>
      </c>
      <c r="M58" s="5">
        <f t="shared" si="3"/>
        <v>3.0866711217232008</v>
      </c>
    </row>
    <row r="59" spans="1:13" x14ac:dyDescent="0.3">
      <c r="A59" s="1">
        <v>31958</v>
      </c>
      <c r="B59" s="2">
        <v>19.639451545374452</v>
      </c>
      <c r="C59" s="3">
        <f t="shared" si="12"/>
        <v>-4.4483338623031665E-2</v>
      </c>
      <c r="D59">
        <v>0.10439722466960355</v>
      </c>
      <c r="E59" s="3">
        <f t="shared" si="0"/>
        <v>5.3156894136481897E-3</v>
      </c>
      <c r="F59" s="5">
        <f t="shared" si="5"/>
        <v>-1.3038012001556215E-3</v>
      </c>
      <c r="G59" s="3">
        <f t="shared" si="14"/>
        <v>-1.2334801762114544E-2</v>
      </c>
      <c r="H59" s="4">
        <f t="shared" si="1"/>
        <v>14.671396781609289</v>
      </c>
      <c r="I59" s="5">
        <f t="shared" si="7"/>
        <v>4.9680547637651635</v>
      </c>
      <c r="J59">
        <v>0.263868449339207</v>
      </c>
      <c r="K59" s="7">
        <f t="shared" si="2"/>
        <v>3.9084397383992567E-2</v>
      </c>
      <c r="L59" s="4">
        <v>6.7512477356828109</v>
      </c>
      <c r="M59" s="5">
        <f t="shared" si="3"/>
        <v>2.9090106472575101</v>
      </c>
    </row>
    <row r="60" spans="1:13" x14ac:dyDescent="0.3">
      <c r="A60" s="1">
        <v>32050</v>
      </c>
      <c r="B60" s="2">
        <v>18.8036190626087</v>
      </c>
      <c r="C60" s="3">
        <f t="shared" si="12"/>
        <v>-4.2558850527707914E-2</v>
      </c>
      <c r="D60">
        <v>0.10303552173913046</v>
      </c>
      <c r="E60" s="3">
        <f t="shared" si="0"/>
        <v>5.4795580252962181E-3</v>
      </c>
      <c r="F60" s="5">
        <f t="shared" si="5"/>
        <v>-1.3617029304730938E-3</v>
      </c>
      <c r="G60" s="3">
        <f t="shared" si="14"/>
        <v>-1.3043478260869601E-2</v>
      </c>
      <c r="H60" s="4">
        <f t="shared" si="1"/>
        <v>14.844136019038189</v>
      </c>
      <c r="I60" s="5">
        <f t="shared" si="7"/>
        <v>3.9594830435705113</v>
      </c>
      <c r="J60">
        <v>0.26042668695652171</v>
      </c>
      <c r="K60" s="7">
        <f t="shared" si="2"/>
        <v>3.8099574984820923E-2</v>
      </c>
      <c r="L60" s="4">
        <v>6.8354223652173838</v>
      </c>
      <c r="M60" s="5">
        <f t="shared" si="3"/>
        <v>2.7509081455291602</v>
      </c>
    </row>
    <row r="61" spans="1:13" x14ac:dyDescent="0.3">
      <c r="A61" s="1">
        <v>32142</v>
      </c>
      <c r="B61" s="2">
        <v>16.102869067590987</v>
      </c>
      <c r="C61" s="3">
        <f t="shared" si="12"/>
        <v>-0.14362926551666844</v>
      </c>
      <c r="D61">
        <v>0.10267837954939343</v>
      </c>
      <c r="E61" s="3">
        <f t="shared" si="0"/>
        <v>6.3764028086178972E-3</v>
      </c>
      <c r="F61" s="5">
        <f t="shared" si="5"/>
        <v>-3.571421897370225E-4</v>
      </c>
      <c r="G61" s="3">
        <f t="shared" si="14"/>
        <v>-3.4662045060658286E-3</v>
      </c>
      <c r="H61" s="4">
        <f t="shared" si="1"/>
        <v>15.020479337057438</v>
      </c>
      <c r="I61" s="5">
        <f t="shared" si="7"/>
        <v>1.0823897305335493</v>
      </c>
      <c r="J61">
        <v>0.25952399480069316</v>
      </c>
      <c r="K61" s="7">
        <f t="shared" si="2"/>
        <v>3.7163162570328721E-2</v>
      </c>
      <c r="L61" s="4">
        <v>6.9833667764298015</v>
      </c>
      <c r="M61" s="5">
        <f t="shared" si="3"/>
        <v>2.3058890622702575</v>
      </c>
    </row>
    <row r="62" spans="1:13" x14ac:dyDescent="0.3">
      <c r="A62" s="1">
        <v>32233</v>
      </c>
      <c r="B62" s="2">
        <v>15.664604044635194</v>
      </c>
      <c r="C62" s="3">
        <f t="shared" si="12"/>
        <v>-2.7216579922260897E-2</v>
      </c>
      <c r="D62">
        <v>0.11965751072961374</v>
      </c>
      <c r="E62" s="3">
        <f t="shared" si="0"/>
        <v>7.638719139574676E-3</v>
      </c>
      <c r="F62" s="5">
        <f t="shared" si="5"/>
        <v>1.6979131180220305E-2</v>
      </c>
      <c r="G62" s="3">
        <f t="shared" si="14"/>
        <v>0.16536228225195648</v>
      </c>
      <c r="H62" s="4">
        <f t="shared" si="1"/>
        <v>15.183158207343554</v>
      </c>
      <c r="I62" s="5">
        <f t="shared" si="7"/>
        <v>0.48144583729163948</v>
      </c>
      <c r="J62">
        <v>0.29496885836909886</v>
      </c>
      <c r="K62" s="7">
        <f t="shared" si="2"/>
        <v>4.1486603284356154E-2</v>
      </c>
      <c r="L62" s="4">
        <v>7.1099785236051432</v>
      </c>
      <c r="M62" s="5">
        <f t="shared" si="3"/>
        <v>2.2031858454464635</v>
      </c>
    </row>
    <row r="63" spans="1:13" x14ac:dyDescent="0.3">
      <c r="A63" s="1">
        <v>32324</v>
      </c>
      <c r="B63" s="2">
        <v>14.335620803389832</v>
      </c>
      <c r="C63" s="3">
        <f t="shared" si="12"/>
        <v>-8.4839887268041814E-2</v>
      </c>
      <c r="D63">
        <v>0.11813644067796611</v>
      </c>
      <c r="E63" s="3">
        <f t="shared" si="0"/>
        <v>8.2407621056795333E-3</v>
      </c>
      <c r="F63" s="5">
        <f t="shared" si="5"/>
        <v>-1.52107005164763E-3</v>
      </c>
      <c r="G63" s="3">
        <f t="shared" si="14"/>
        <v>-1.2711864406779627E-2</v>
      </c>
      <c r="H63" s="4">
        <f t="shared" si="1"/>
        <v>15.350415983751235</v>
      </c>
      <c r="I63" s="5">
        <f t="shared" si="7"/>
        <v>-1.0147951803614035</v>
      </c>
      <c r="J63">
        <v>0.29121925423728828</v>
      </c>
      <c r="K63" s="7">
        <f t="shared" si="2"/>
        <v>4.0392706872370322E-2</v>
      </c>
      <c r="L63" s="4">
        <v>7.2096988983050787</v>
      </c>
      <c r="M63" s="5">
        <f t="shared" si="3"/>
        <v>1.9883799594959477</v>
      </c>
    </row>
    <row r="64" spans="1:13" x14ac:dyDescent="0.3">
      <c r="A64" s="1">
        <v>32416</v>
      </c>
      <c r="B64" s="2">
        <v>16.624325599332224</v>
      </c>
      <c r="C64" s="3">
        <f t="shared" si="12"/>
        <v>0.15965159983871779</v>
      </c>
      <c r="D64">
        <v>0.11636143572621037</v>
      </c>
      <c r="E64" s="3">
        <f t="shared" si="0"/>
        <v>6.9994680404289267E-3</v>
      </c>
      <c r="F64" s="5">
        <f t="shared" si="5"/>
        <v>-1.7750049517557404E-3</v>
      </c>
      <c r="G64" s="3">
        <f t="shared" si="14"/>
        <v>-1.5025041736226985E-2</v>
      </c>
      <c r="H64" s="4">
        <f t="shared" si="1"/>
        <v>15.522592669790944</v>
      </c>
      <c r="I64" s="5">
        <f t="shared" si="7"/>
        <v>1.1017329295412797</v>
      </c>
      <c r="J64">
        <v>0.28684367278798012</v>
      </c>
      <c r="K64" s="7">
        <f t="shared" si="2"/>
        <v>3.9355015031429401E-2</v>
      </c>
      <c r="L64" s="4">
        <v>7.2886180467445696</v>
      </c>
      <c r="M64" s="5">
        <f t="shared" si="3"/>
        <v>2.280861130699174</v>
      </c>
    </row>
    <row r="65" spans="1:13" x14ac:dyDescent="0.3">
      <c r="A65" s="1">
        <v>32507</v>
      </c>
      <c r="B65" s="2">
        <v>17.42686028215768</v>
      </c>
      <c r="C65" s="3">
        <f t="shared" si="12"/>
        <v>4.8274721162685497E-2</v>
      </c>
      <c r="D65">
        <v>0.12725402489626556</v>
      </c>
      <c r="E65" s="3">
        <f t="shared" si="0"/>
        <v>7.3021773765268175E-3</v>
      </c>
      <c r="F65" s="5">
        <f t="shared" si="5"/>
        <v>1.0892589170055186E-2</v>
      </c>
      <c r="G65" s="3">
        <f t="shared" si="14"/>
        <v>9.3609958506223778E-2</v>
      </c>
      <c r="H65" s="4">
        <f t="shared" si="1"/>
        <v>15.687113130916417</v>
      </c>
      <c r="I65" s="5">
        <f t="shared" si="7"/>
        <v>1.7397471512412626</v>
      </c>
      <c r="J65">
        <v>0.29507935269709556</v>
      </c>
      <c r="K65" s="7">
        <f t="shared" si="2"/>
        <v>3.970157207567284E-2</v>
      </c>
      <c r="L65" s="4">
        <v>7.4324349709543513</v>
      </c>
      <c r="M65" s="5">
        <f t="shared" si="3"/>
        <v>2.3447040371373755</v>
      </c>
    </row>
    <row r="66" spans="1:13" x14ac:dyDescent="0.3">
      <c r="A66" s="1">
        <v>32598</v>
      </c>
      <c r="B66" s="2">
        <v>18.124181690923958</v>
      </c>
      <c r="C66" s="3">
        <f t="shared" si="12"/>
        <v>4.0014173378105422E-2</v>
      </c>
      <c r="D66">
        <v>0.12538111201962387</v>
      </c>
      <c r="E66" s="3">
        <f t="shared" ref="E66:E129" si="15">D66/B66</f>
        <v>6.9178909237271081E-3</v>
      </c>
      <c r="F66" s="5">
        <f t="shared" si="5"/>
        <v>-1.8729128766416803E-3</v>
      </c>
      <c r="G66" s="3">
        <f t="shared" si="14"/>
        <v>-1.4717906786590351E-2</v>
      </c>
      <c r="H66" s="4">
        <f t="shared" ref="H66:H129" si="16">(H67+D67)/POWER(1+2.23336489918119%+5.5%,0.25)</f>
        <v>15.856598956933867</v>
      </c>
      <c r="I66" s="5">
        <f t="shared" ref="I66:I129" si="17">B66-H66</f>
        <v>2.2675827339900909</v>
      </c>
      <c r="J66">
        <v>9.7562551103842158E-3</v>
      </c>
      <c r="K66" s="7">
        <f t="shared" ref="K66:K129" si="18">J66/L66</f>
        <v>1.3502565487442508E-3</v>
      </c>
      <c r="L66" s="4">
        <v>7.2254825347506069</v>
      </c>
      <c r="M66" s="5">
        <f t="shared" ref="M66:M129" si="19">B66/L66</f>
        <v>2.5083697322298666</v>
      </c>
    </row>
    <row r="67" spans="1:13" x14ac:dyDescent="0.3">
      <c r="A67" s="1">
        <v>32689</v>
      </c>
      <c r="B67" s="2">
        <v>26.791951097502018</v>
      </c>
      <c r="C67" s="3">
        <f t="shared" si="12"/>
        <v>0.47824335213537483</v>
      </c>
      <c r="D67">
        <v>0.1235625302175665</v>
      </c>
      <c r="E67" s="3">
        <f t="shared" si="15"/>
        <v>4.6119272824847388E-3</v>
      </c>
      <c r="F67" s="5">
        <f t="shared" ref="F67:F130" si="20">D67-D66</f>
        <v>-1.8185818020573785E-3</v>
      </c>
      <c r="G67" s="3">
        <f t="shared" si="14"/>
        <v>-1.4504431909750037E-2</v>
      </c>
      <c r="H67" s="4">
        <f t="shared" si="16"/>
        <v>16.031089149552745</v>
      </c>
      <c r="I67" s="5">
        <f t="shared" si="17"/>
        <v>10.760861947949273</v>
      </c>
      <c r="J67">
        <v>9.6147461724414955E-3</v>
      </c>
      <c r="K67" s="7">
        <f t="shared" si="18"/>
        <v>1.3687380235422833E-3</v>
      </c>
      <c r="L67" s="4">
        <v>7.0245335535858118</v>
      </c>
      <c r="M67" s="5">
        <f t="shared" si="19"/>
        <v>3.8140541137888846</v>
      </c>
    </row>
    <row r="68" spans="1:13" x14ac:dyDescent="0.3">
      <c r="A68" s="1">
        <v>32780</v>
      </c>
      <c r="B68" s="2">
        <v>25.732532433600007</v>
      </c>
      <c r="C68" s="3">
        <f t="shared" si="12"/>
        <v>-3.9542423022740913E-2</v>
      </c>
      <c r="D68">
        <v>0.12267288000000001</v>
      </c>
      <c r="E68" s="3">
        <f t="shared" si="15"/>
        <v>4.7672291997122316E-3</v>
      </c>
      <c r="F68" s="5">
        <f t="shared" si="20"/>
        <v>-8.8965021756648444E-4</v>
      </c>
      <c r="G68" s="3">
        <f t="shared" si="14"/>
        <v>-7.2000000000000952E-3</v>
      </c>
      <c r="H68" s="4">
        <f t="shared" si="16"/>
        <v>16.209748843078454</v>
      </c>
      <c r="I68" s="5">
        <f t="shared" si="17"/>
        <v>9.5227835905215521</v>
      </c>
      <c r="J68">
        <v>9.5455199999999168E-3</v>
      </c>
      <c r="K68" s="7">
        <f t="shared" si="18"/>
        <v>1.3877324451845576E-3</v>
      </c>
      <c r="L68" s="4">
        <v>6.8785017119999932</v>
      </c>
      <c r="M68" s="5">
        <f t="shared" si="19"/>
        <v>3.7410083635958005</v>
      </c>
    </row>
    <row r="69" spans="1:13" x14ac:dyDescent="0.3">
      <c r="A69" s="1">
        <v>32871</v>
      </c>
      <c r="B69" s="2">
        <v>30.992788862807299</v>
      </c>
      <c r="C69" s="3">
        <f t="shared" si="12"/>
        <v>0.20442047213117509</v>
      </c>
      <c r="D69">
        <v>0.13265757335448058</v>
      </c>
      <c r="E69" s="3">
        <f t="shared" si="15"/>
        <v>4.2802722253135299E-3</v>
      </c>
      <c r="F69" s="5">
        <f t="shared" si="20"/>
        <v>9.9846933544805727E-3</v>
      </c>
      <c r="G69" s="3">
        <f t="shared" si="14"/>
        <v>8.1392833970153511E-2</v>
      </c>
      <c r="H69" s="4">
        <f t="shared" si="16"/>
        <v>16.381782067056758</v>
      </c>
      <c r="I69" s="5">
        <f t="shared" si="17"/>
        <v>14.611006795750541</v>
      </c>
      <c r="J69">
        <v>1.8924504361617675E-2</v>
      </c>
      <c r="K69" s="7">
        <f t="shared" si="18"/>
        <v>2.8145229383619375E-3</v>
      </c>
      <c r="L69" s="4">
        <v>6.7238763996827844</v>
      </c>
      <c r="M69" s="5">
        <f t="shared" si="19"/>
        <v>4.6093632631720389</v>
      </c>
    </row>
    <row r="70" spans="1:13" x14ac:dyDescent="0.3">
      <c r="A70" s="1">
        <v>32962</v>
      </c>
      <c r="B70" s="2">
        <v>26.611401776223779</v>
      </c>
      <c r="C70" s="3">
        <f t="shared" si="12"/>
        <v>-0.14136795194450458</v>
      </c>
      <c r="D70">
        <v>0.12997762237762239</v>
      </c>
      <c r="E70" s="3">
        <f t="shared" si="15"/>
        <v>4.8842831907393988E-3</v>
      </c>
      <c r="F70" s="5">
        <f t="shared" si="20"/>
        <v>-2.6799509768581919E-3</v>
      </c>
      <c r="G70" s="3">
        <f t="shared" si="14"/>
        <v>-2.0202020202020221E-2</v>
      </c>
      <c r="H70" s="4">
        <f t="shared" si="16"/>
        <v>16.559728909645461</v>
      </c>
      <c r="I70" s="5">
        <f t="shared" si="17"/>
        <v>10.051672866578318</v>
      </c>
      <c r="J70">
        <v>1.4833752913753032E-2</v>
      </c>
      <c r="K70" s="7">
        <f t="shared" si="18"/>
        <v>2.2850614110254417E-3</v>
      </c>
      <c r="L70" s="4">
        <v>6.4916211188811124</v>
      </c>
      <c r="M70" s="5">
        <f t="shared" si="19"/>
        <v>4.0993461092212486</v>
      </c>
    </row>
    <row r="71" spans="1:13" x14ac:dyDescent="0.3">
      <c r="A71" s="1">
        <v>33053</v>
      </c>
      <c r="B71" s="2">
        <v>29.380665575057737</v>
      </c>
      <c r="C71" s="3">
        <f t="shared" si="12"/>
        <v>0.10406305620879341</v>
      </c>
      <c r="D71">
        <v>0.12877690531177829</v>
      </c>
      <c r="E71" s="3">
        <f t="shared" si="15"/>
        <v>4.3830492873892365E-3</v>
      </c>
      <c r="F71" s="5">
        <f t="shared" si="20"/>
        <v>-1.200717065844098E-3</v>
      </c>
      <c r="G71" s="3">
        <f t="shared" si="14"/>
        <v>-9.2378752886836946E-3</v>
      </c>
      <c r="H71" s="4">
        <f t="shared" si="16"/>
        <v>16.742221293817408</v>
      </c>
      <c r="I71" s="5">
        <f t="shared" si="17"/>
        <v>12.638444281240329</v>
      </c>
      <c r="J71">
        <v>1.4696720554272633E-2</v>
      </c>
      <c r="K71" s="7">
        <f t="shared" si="18"/>
        <v>2.3195129022905397E-3</v>
      </c>
      <c r="L71" s="4">
        <v>6.336123648960732</v>
      </c>
      <c r="M71" s="5">
        <f t="shared" si="19"/>
        <v>4.6370095034172563</v>
      </c>
    </row>
    <row r="72" spans="1:13" x14ac:dyDescent="0.3">
      <c r="A72" s="1">
        <v>33144</v>
      </c>
      <c r="B72" s="2">
        <v>22.920591852298422</v>
      </c>
      <c r="C72" s="3">
        <f t="shared" si="12"/>
        <v>-0.2198749958967402</v>
      </c>
      <c r="D72">
        <v>0.1260596834966089</v>
      </c>
      <c r="E72" s="3">
        <f t="shared" si="15"/>
        <v>5.4998441710818182E-3</v>
      </c>
      <c r="F72" s="5">
        <f t="shared" si="20"/>
        <v>-2.7172218151693961E-3</v>
      </c>
      <c r="G72" s="3">
        <f t="shared" si="14"/>
        <v>-2.1100226073850759E-2</v>
      </c>
      <c r="H72" s="4">
        <f t="shared" si="16"/>
        <v>16.930861165786975</v>
      </c>
      <c r="I72" s="5">
        <f t="shared" si="17"/>
        <v>5.9897306865114466</v>
      </c>
      <c r="J72">
        <v>1.4386616428033272E-2</v>
      </c>
      <c r="K72" s="7">
        <f t="shared" si="18"/>
        <v>2.355019134530489E-3</v>
      </c>
      <c r="L72" s="4">
        <v>6.1089170007535731</v>
      </c>
      <c r="M72" s="5">
        <f t="shared" si="19"/>
        <v>3.7519894032724661</v>
      </c>
    </row>
    <row r="73" spans="1:13" x14ac:dyDescent="0.3">
      <c r="A73" s="1">
        <v>33238</v>
      </c>
      <c r="B73" s="2">
        <v>29.146894587443946</v>
      </c>
      <c r="C73" s="3">
        <f t="shared" si="12"/>
        <v>0.27164668239232936</v>
      </c>
      <c r="D73">
        <v>0.14586053811659194</v>
      </c>
      <c r="E73" s="3">
        <f t="shared" si="15"/>
        <v>5.0043251667512643E-3</v>
      </c>
      <c r="F73" s="5">
        <f t="shared" si="20"/>
        <v>1.9800854619983044E-2</v>
      </c>
      <c r="G73" s="3">
        <f t="shared" si="14"/>
        <v>0.15707523667164924</v>
      </c>
      <c r="H73" s="4">
        <f t="shared" si="16"/>
        <v>17.103246001986417</v>
      </c>
      <c r="I73" s="5">
        <f t="shared" si="17"/>
        <v>12.043648585457529</v>
      </c>
      <c r="J73">
        <v>3.2103766816143624E-2</v>
      </c>
      <c r="K73" s="7">
        <f t="shared" si="18"/>
        <v>5.3811659192825392E-3</v>
      </c>
      <c r="L73" s="4">
        <v>5.9659499999999923</v>
      </c>
      <c r="M73" s="5">
        <f t="shared" si="19"/>
        <v>4.8855412109461165</v>
      </c>
    </row>
    <row r="74" spans="1:13" x14ac:dyDescent="0.3">
      <c r="A74" s="1">
        <v>33326</v>
      </c>
      <c r="B74" s="2">
        <v>38.825760000000002</v>
      </c>
      <c r="C74" s="3">
        <f t="shared" si="12"/>
        <v>0.33207192565638088</v>
      </c>
      <c r="D74">
        <v>0.14456400000000003</v>
      </c>
      <c r="E74" s="3">
        <f t="shared" si="15"/>
        <v>3.7234042553191495E-3</v>
      </c>
      <c r="F74" s="5">
        <f t="shared" si="20"/>
        <v>-1.2965381165919165E-3</v>
      </c>
      <c r="G74" s="3">
        <f t="shared" si="14"/>
        <v>-8.8888888888888351E-3</v>
      </c>
      <c r="H74" s="4">
        <f t="shared" si="16"/>
        <v>17.280167653107362</v>
      </c>
      <c r="I74" s="5">
        <f t="shared" si="17"/>
        <v>21.54559234689264</v>
      </c>
      <c r="J74">
        <v>6.3194877777777783E-2</v>
      </c>
      <c r="K74" s="7">
        <f t="shared" si="18"/>
        <v>1.0798157517178898E-2</v>
      </c>
      <c r="L74" s="4">
        <v>5.8523759888888831</v>
      </c>
      <c r="M74" s="5">
        <f t="shared" si="19"/>
        <v>6.6341875630877505</v>
      </c>
    </row>
    <row r="75" spans="1:13" x14ac:dyDescent="0.3">
      <c r="A75" s="1">
        <v>33417</v>
      </c>
      <c r="B75" s="2">
        <v>36.211869767647066</v>
      </c>
      <c r="C75" s="3">
        <f t="shared" si="12"/>
        <v>-6.7323607634543037E-2</v>
      </c>
      <c r="D75">
        <v>0.14350102941176474</v>
      </c>
      <c r="E75" s="3">
        <f t="shared" si="15"/>
        <v>3.9628174499835829E-3</v>
      </c>
      <c r="F75" s="5">
        <f t="shared" si="20"/>
        <v>-1.0629705882352902E-3</v>
      </c>
      <c r="G75" s="3">
        <f t="shared" si="14"/>
        <v>-7.3529411764705621E-3</v>
      </c>
      <c r="H75" s="4">
        <f t="shared" si="16"/>
        <v>17.461477829053521</v>
      </c>
      <c r="I75" s="5">
        <f t="shared" si="17"/>
        <v>18.750391938593545</v>
      </c>
      <c r="J75">
        <v>6.2730209558823538E-2</v>
      </c>
      <c r="K75" s="7">
        <f t="shared" si="18"/>
        <v>1.0911033114604011E-2</v>
      </c>
      <c r="L75" s="4">
        <v>5.7492456397058769</v>
      </c>
      <c r="M75" s="5">
        <f t="shared" si="19"/>
        <v>6.2985428066523896</v>
      </c>
    </row>
    <row r="76" spans="1:13" x14ac:dyDescent="0.3">
      <c r="A76" s="1">
        <v>33511</v>
      </c>
      <c r="B76" s="2">
        <v>36.502741154518958</v>
      </c>
      <c r="C76" s="3">
        <f t="shared" si="12"/>
        <v>8.0324873788142348E-3</v>
      </c>
      <c r="D76">
        <v>0.14224591836734699</v>
      </c>
      <c r="E76" s="3">
        <f t="shared" si="15"/>
        <v>3.8968557940678725E-3</v>
      </c>
      <c r="F76" s="5">
        <f t="shared" si="20"/>
        <v>-1.2551110444177505E-3</v>
      </c>
      <c r="G76" s="3">
        <f t="shared" si="14"/>
        <v>-8.7463556851310464E-3</v>
      </c>
      <c r="H76" s="4">
        <f t="shared" si="16"/>
        <v>17.64745116033944</v>
      </c>
      <c r="I76" s="5">
        <f t="shared" si="17"/>
        <v>18.855289994179518</v>
      </c>
      <c r="J76">
        <v>6.218154883381926E-2</v>
      </c>
      <c r="K76" s="7">
        <f t="shared" si="18"/>
        <v>1.1026293469041572E-2</v>
      </c>
      <c r="L76" s="4">
        <v>5.6393881596209869</v>
      </c>
      <c r="M76" s="5">
        <f t="shared" si="19"/>
        <v>6.4728194125534779</v>
      </c>
    </row>
    <row r="77" spans="1:13" x14ac:dyDescent="0.3">
      <c r="A77" s="1">
        <v>33603</v>
      </c>
      <c r="B77" s="2">
        <v>41.091047778100076</v>
      </c>
      <c r="C77" s="3">
        <f t="shared" si="12"/>
        <v>0.12569759087840704</v>
      </c>
      <c r="D77">
        <v>0.14152385786802033</v>
      </c>
      <c r="E77" s="3">
        <f t="shared" si="15"/>
        <v>3.4441530581619047E-3</v>
      </c>
      <c r="F77" s="5">
        <f t="shared" si="20"/>
        <v>-7.2206049932665994E-4</v>
      </c>
      <c r="G77" s="3">
        <f t="shared" si="14"/>
        <v>-5.0761421319798217E-3</v>
      </c>
      <c r="H77" s="4">
        <f t="shared" si="16"/>
        <v>17.837642248642915</v>
      </c>
      <c r="I77" s="5">
        <f t="shared" si="17"/>
        <v>23.253405529457162</v>
      </c>
      <c r="J77">
        <v>6.1865906453952145E-2</v>
      </c>
      <c r="K77" s="7">
        <f t="shared" si="18"/>
        <v>1.1144014962593526E-2</v>
      </c>
      <c r="L77" s="4">
        <v>5.5514916896301623</v>
      </c>
      <c r="M77" s="5">
        <f t="shared" si="19"/>
        <v>7.4018029883491625</v>
      </c>
    </row>
    <row r="78" spans="1:13" x14ac:dyDescent="0.3">
      <c r="A78" s="1">
        <v>33694</v>
      </c>
      <c r="B78" s="2">
        <v>34.456764908829868</v>
      </c>
      <c r="C78" s="3">
        <f t="shared" si="12"/>
        <v>-0.16145324171573017</v>
      </c>
      <c r="D78">
        <v>0.18513413496051687</v>
      </c>
      <c r="E78" s="3">
        <f t="shared" si="15"/>
        <v>5.3729401309254811E-3</v>
      </c>
      <c r="F78" s="5">
        <f t="shared" si="20"/>
        <v>4.3610277092496541E-2</v>
      </c>
      <c r="G78" s="3">
        <f t="shared" si="14"/>
        <v>0.30814788226848511</v>
      </c>
      <c r="H78" s="4">
        <f t="shared" si="16"/>
        <v>17.987798036548583</v>
      </c>
      <c r="I78" s="5">
        <f t="shared" si="17"/>
        <v>16.468966872281285</v>
      </c>
      <c r="J78">
        <v>0.57004159727207449</v>
      </c>
      <c r="K78" s="7">
        <f t="shared" si="18"/>
        <v>9.6498223736678074E-2</v>
      </c>
      <c r="L78" s="4">
        <v>5.9072755455850636</v>
      </c>
      <c r="M78" s="5">
        <f t="shared" si="19"/>
        <v>5.8329367985182126</v>
      </c>
    </row>
    <row r="79" spans="1:13" x14ac:dyDescent="0.3">
      <c r="A79" s="1">
        <v>33785</v>
      </c>
      <c r="B79" s="2">
        <v>34.354491522111275</v>
      </c>
      <c r="C79" s="3">
        <f t="shared" si="12"/>
        <v>-2.9681656704917403E-3</v>
      </c>
      <c r="D79">
        <v>0.18394568473609132</v>
      </c>
      <c r="E79" s="3">
        <f t="shared" si="15"/>
        <v>5.354341647516454E-3</v>
      </c>
      <c r="F79" s="5">
        <f t="shared" si="20"/>
        <v>-1.1884502244255413E-3</v>
      </c>
      <c r="G79" s="3">
        <f t="shared" si="14"/>
        <v>-6.4194008559199656E-3</v>
      </c>
      <c r="H79" s="4">
        <f t="shared" si="16"/>
        <v>18.141964717344756</v>
      </c>
      <c r="I79" s="5">
        <f t="shared" si="17"/>
        <v>16.212526804766519</v>
      </c>
      <c r="J79">
        <v>0.56638227175463607</v>
      </c>
      <c r="K79" s="7">
        <f t="shared" si="18"/>
        <v>9.0212823641046519E-2</v>
      </c>
      <c r="L79" s="4">
        <v>6.2782900356633347</v>
      </c>
      <c r="M79" s="5">
        <f t="shared" si="19"/>
        <v>5.471950376131602</v>
      </c>
    </row>
    <row r="80" spans="1:13" x14ac:dyDescent="0.3">
      <c r="A80" s="1">
        <v>33877</v>
      </c>
      <c r="B80" s="2">
        <v>38.568991184713376</v>
      </c>
      <c r="C80" s="3">
        <f t="shared" si="12"/>
        <v>0.12267681679670805</v>
      </c>
      <c r="D80">
        <v>0.18251369426751593</v>
      </c>
      <c r="E80" s="3">
        <f t="shared" si="15"/>
        <v>4.7321355488254072E-3</v>
      </c>
      <c r="F80" s="5">
        <f t="shared" si="20"/>
        <v>-1.4319904685753948E-3</v>
      </c>
      <c r="G80" s="3">
        <f t="shared" si="14"/>
        <v>-7.7848549186130267E-3</v>
      </c>
      <c r="H80" s="4">
        <f t="shared" si="16"/>
        <v>18.300461223076198</v>
      </c>
      <c r="I80" s="5">
        <f t="shared" si="17"/>
        <v>20.268529961637178</v>
      </c>
      <c r="J80">
        <v>0.5619730679405518</v>
      </c>
      <c r="K80" s="7">
        <f t="shared" si="18"/>
        <v>8.469615017499206E-2</v>
      </c>
      <c r="L80" s="4">
        <v>6.6351666135881064</v>
      </c>
      <c r="M80" s="5">
        <f t="shared" si="19"/>
        <v>5.8128142714198372</v>
      </c>
    </row>
    <row r="81" spans="1:13" x14ac:dyDescent="0.3">
      <c r="A81" s="1">
        <v>33969</v>
      </c>
      <c r="B81" s="2">
        <v>39.58045306553911</v>
      </c>
      <c r="C81" s="3">
        <f t="shared" si="12"/>
        <v>2.6224742980226701E-2</v>
      </c>
      <c r="D81">
        <v>0.20630169133192389</v>
      </c>
      <c r="E81" s="3">
        <f t="shared" si="15"/>
        <v>5.2122114668652275E-3</v>
      </c>
      <c r="F81" s="5">
        <f t="shared" si="20"/>
        <v>2.3787997064407956E-2</v>
      </c>
      <c r="G81" s="3">
        <f t="shared" si="14"/>
        <v>0.13033540940517674</v>
      </c>
      <c r="H81" s="4">
        <f t="shared" si="16"/>
        <v>18.438148952900406</v>
      </c>
      <c r="I81" s="5">
        <f t="shared" si="17"/>
        <v>21.142304112638705</v>
      </c>
      <c r="J81">
        <v>0.58061853065539082</v>
      </c>
      <c r="K81" s="7">
        <f t="shared" si="18"/>
        <v>8.2813624370352598E-2</v>
      </c>
      <c r="L81" s="4">
        <v>7.0111474418604613</v>
      </c>
      <c r="M81" s="5">
        <f t="shared" si="19"/>
        <v>5.6453602486265977</v>
      </c>
    </row>
    <row r="82" spans="1:13" x14ac:dyDescent="0.3">
      <c r="A82" s="1">
        <v>34059</v>
      </c>
      <c r="B82" s="2">
        <v>41.200955724233985</v>
      </c>
      <c r="C82" s="3">
        <f t="shared" si="12"/>
        <v>4.0941993665700949E-2</v>
      </c>
      <c r="D82">
        <v>0.23298217270194987</v>
      </c>
      <c r="E82" s="3">
        <f t="shared" si="15"/>
        <v>5.6547759295037933E-3</v>
      </c>
      <c r="F82" s="5">
        <f t="shared" si="20"/>
        <v>2.6680481370025988E-2</v>
      </c>
      <c r="G82" s="3">
        <f t="shared" si="14"/>
        <v>0.12932749701551938</v>
      </c>
      <c r="H82" s="4">
        <f t="shared" si="16"/>
        <v>18.551744284895502</v>
      </c>
      <c r="I82" s="5">
        <f t="shared" si="17"/>
        <v>22.649211439338483</v>
      </c>
      <c r="J82">
        <v>-7.6443927576601553E-2</v>
      </c>
      <c r="K82" s="7">
        <f t="shared" si="18"/>
        <v>-1.1491381463902061E-2</v>
      </c>
      <c r="L82" s="4">
        <v>6.6522835236768767</v>
      </c>
      <c r="M82" s="5">
        <f t="shared" si="19"/>
        <v>6.1935056702846643</v>
      </c>
    </row>
    <row r="83" spans="1:13" x14ac:dyDescent="0.3">
      <c r="A83" s="1">
        <v>34150</v>
      </c>
      <c r="B83" s="2">
        <v>36.240591552631578</v>
      </c>
      <c r="C83" s="3">
        <f t="shared" si="12"/>
        <v>-0.12039439581943412</v>
      </c>
      <c r="D83">
        <v>0.23169141274238228</v>
      </c>
      <c r="E83" s="3">
        <f t="shared" si="15"/>
        <v>6.3931465469017216E-3</v>
      </c>
      <c r="F83" s="5">
        <f t="shared" si="20"/>
        <v>-1.2907599595675945E-3</v>
      </c>
      <c r="G83" s="3">
        <f t="shared" si="14"/>
        <v>-5.5401662049862077E-3</v>
      </c>
      <c r="H83" s="4">
        <f t="shared" si="16"/>
        <v>18.668765601313783</v>
      </c>
      <c r="I83" s="5">
        <f t="shared" si="17"/>
        <v>17.571825951317795</v>
      </c>
      <c r="J83">
        <v>-7.6020415512465259E-2</v>
      </c>
      <c r="K83" s="7">
        <f t="shared" si="18"/>
        <v>-1.1988532707844661E-2</v>
      </c>
      <c r="L83" s="4">
        <v>6.341094224376727</v>
      </c>
      <c r="M83" s="5">
        <f t="shared" si="19"/>
        <v>5.7151952439555025</v>
      </c>
    </row>
    <row r="84" spans="1:13" x14ac:dyDescent="0.3">
      <c r="A84" s="1">
        <v>34242</v>
      </c>
      <c r="B84" s="2">
        <v>35.376726554100621</v>
      </c>
      <c r="C84" s="3">
        <f t="shared" si="12"/>
        <v>-2.3836945301413781E-2</v>
      </c>
      <c r="D84">
        <v>0.23057367332873882</v>
      </c>
      <c r="E84" s="3">
        <f t="shared" si="15"/>
        <v>6.5176655894413817E-3</v>
      </c>
      <c r="F84" s="5">
        <f t="shared" si="20"/>
        <v>-1.1177394136434593E-3</v>
      </c>
      <c r="G84" s="3">
        <f t="shared" si="14"/>
        <v>-4.8242591316333128E-3</v>
      </c>
      <c r="H84" s="4">
        <f t="shared" si="16"/>
        <v>18.789104279024468</v>
      </c>
      <c r="I84" s="5">
        <f t="shared" si="17"/>
        <v>16.587622275076153</v>
      </c>
      <c r="J84">
        <v>-7.5653673328738694E-2</v>
      </c>
      <c r="K84" s="7">
        <f t="shared" si="18"/>
        <v>-1.2530645600653763E-2</v>
      </c>
      <c r="L84" s="4">
        <v>6.0374920606478257</v>
      </c>
      <c r="M84" s="5">
        <f t="shared" si="19"/>
        <v>5.8595069275013971</v>
      </c>
    </row>
    <row r="85" spans="1:13" x14ac:dyDescent="0.3">
      <c r="A85" s="1">
        <v>34334</v>
      </c>
      <c r="B85" s="2">
        <v>37.492941111111108</v>
      </c>
      <c r="C85" s="3">
        <f t="shared" si="12"/>
        <v>5.9819400016398294E-2</v>
      </c>
      <c r="D85">
        <v>0.25815000000000005</v>
      </c>
      <c r="E85" s="3">
        <f t="shared" si="15"/>
        <v>6.8852960677309146E-3</v>
      </c>
      <c r="F85" s="5">
        <f t="shared" si="20"/>
        <v>2.7576326671261225E-2</v>
      </c>
      <c r="G85" s="3">
        <f t="shared" si="14"/>
        <v>0.11959876543209891</v>
      </c>
      <c r="H85" s="4">
        <f t="shared" si="16"/>
        <v>18.884128607594608</v>
      </c>
      <c r="I85" s="5">
        <f t="shared" si="17"/>
        <v>18.6088125035165</v>
      </c>
      <c r="J85">
        <v>-5.0739218106995748E-2</v>
      </c>
      <c r="K85" s="7">
        <f t="shared" si="18"/>
        <v>-8.8445078459343605E-3</v>
      </c>
      <c r="L85" s="4">
        <v>5.7368051440329184</v>
      </c>
      <c r="M85" s="5">
        <f t="shared" si="19"/>
        <v>6.5355089060518328</v>
      </c>
    </row>
    <row r="86" spans="1:13" x14ac:dyDescent="0.3">
      <c r="A86" s="1">
        <v>34424</v>
      </c>
      <c r="B86" s="2">
        <v>36.117359633152176</v>
      </c>
      <c r="C86" s="3">
        <f t="shared" si="12"/>
        <v>-3.6689078989092017E-2</v>
      </c>
      <c r="D86">
        <v>0.25569476902173921</v>
      </c>
      <c r="E86" s="3">
        <f t="shared" si="15"/>
        <v>7.0795532015312827E-3</v>
      </c>
      <c r="F86" s="5">
        <f t="shared" si="20"/>
        <v>-2.4552309782608361E-3</v>
      </c>
      <c r="G86" s="3">
        <f t="shared" si="14"/>
        <v>-9.5108695652172948E-3</v>
      </c>
      <c r="H86" s="4">
        <f t="shared" si="16"/>
        <v>18.983394316867987</v>
      </c>
      <c r="I86" s="5">
        <f t="shared" si="17"/>
        <v>17.13396531628419</v>
      </c>
      <c r="J86">
        <v>0.5556601528532612</v>
      </c>
      <c r="K86" s="7">
        <f t="shared" si="18"/>
        <v>9.2317015689179285E-2</v>
      </c>
      <c r="L86" s="4">
        <v>6.0190437126358667</v>
      </c>
      <c r="M86" s="5">
        <f t="shared" si="19"/>
        <v>6.0005145929295169</v>
      </c>
    </row>
    <row r="87" spans="1:13" x14ac:dyDescent="0.3">
      <c r="A87" s="1">
        <v>34515</v>
      </c>
      <c r="B87" s="2">
        <v>30.967367010810811</v>
      </c>
      <c r="C87" s="3">
        <f t="shared" si="12"/>
        <v>-0.14259050702073417</v>
      </c>
      <c r="D87">
        <v>0.25431263513513519</v>
      </c>
      <c r="E87" s="3">
        <f t="shared" si="15"/>
        <v>8.2122782684867519E-3</v>
      </c>
      <c r="F87" s="5">
        <f t="shared" si="20"/>
        <v>-1.38213388660402E-3</v>
      </c>
      <c r="G87" s="3">
        <f t="shared" si="14"/>
        <v>-5.4054054054054612E-3</v>
      </c>
      <c r="H87" s="4">
        <f t="shared" si="16"/>
        <v>19.085908033978214</v>
      </c>
      <c r="I87" s="5">
        <f t="shared" si="17"/>
        <v>11.881458976832597</v>
      </c>
      <c r="J87">
        <v>0.55265658445945964</v>
      </c>
      <c r="K87" s="7">
        <f t="shared" si="18"/>
        <v>8.7425073332483172E-2</v>
      </c>
      <c r="L87" s="4">
        <v>6.3214883716216184</v>
      </c>
      <c r="M87" s="5">
        <f t="shared" si="19"/>
        <v>4.8987461797492662</v>
      </c>
    </row>
    <row r="88" spans="1:13" x14ac:dyDescent="0.3">
      <c r="A88" s="1">
        <v>34607</v>
      </c>
      <c r="B88" s="2">
        <v>35.250911240963859</v>
      </c>
      <c r="C88" s="3">
        <f t="shared" si="12"/>
        <v>0.13832445711828356</v>
      </c>
      <c r="D88">
        <v>0.25192951807228919</v>
      </c>
      <c r="E88" s="3">
        <f t="shared" si="15"/>
        <v>7.1467519335934402E-3</v>
      </c>
      <c r="F88" s="5">
        <f t="shared" si="20"/>
        <v>-2.3831170628459963E-3</v>
      </c>
      <c r="G88" s="3">
        <f t="shared" si="14"/>
        <v>-9.3708165997323789E-3</v>
      </c>
      <c r="H88" s="4">
        <f t="shared" si="16"/>
        <v>19.192731794133071</v>
      </c>
      <c r="I88" s="5">
        <f t="shared" si="17"/>
        <v>16.058179446830788</v>
      </c>
      <c r="J88">
        <v>0.5474777409638556</v>
      </c>
      <c r="K88" s="7">
        <f t="shared" si="18"/>
        <v>8.3025495064494706E-2</v>
      </c>
      <c r="L88" s="4">
        <v>6.5940918574297154</v>
      </c>
      <c r="M88" s="5">
        <f t="shared" si="19"/>
        <v>5.3458326033547507</v>
      </c>
    </row>
    <row r="89" spans="1:13" x14ac:dyDescent="0.3">
      <c r="A89" s="1">
        <v>34698</v>
      </c>
      <c r="B89" s="2">
        <v>39.188163282565135</v>
      </c>
      <c r="C89" s="3">
        <f t="shared" si="12"/>
        <v>0.1116922060450436</v>
      </c>
      <c r="D89">
        <v>0.27470470941883768</v>
      </c>
      <c r="E89" s="3">
        <f t="shared" si="15"/>
        <v>7.009889885322953E-3</v>
      </c>
      <c r="F89" s="5">
        <f t="shared" si="20"/>
        <v>2.2775191346548485E-2</v>
      </c>
      <c r="G89" s="3">
        <f t="shared" si="14"/>
        <v>9.0403028278779551E-2</v>
      </c>
      <c r="H89" s="4">
        <f t="shared" si="16"/>
        <v>19.278788303778139</v>
      </c>
      <c r="I89" s="5">
        <f t="shared" si="17"/>
        <v>19.909374978786996</v>
      </c>
      <c r="J89">
        <v>0.56630694388777569</v>
      </c>
      <c r="K89" s="7">
        <f t="shared" si="18"/>
        <v>8.1930350553505588E-2</v>
      </c>
      <c r="L89" s="4">
        <v>6.9120532264529029</v>
      </c>
      <c r="M89" s="5">
        <f t="shared" si="19"/>
        <v>5.6695401494579558</v>
      </c>
    </row>
    <row r="90" spans="1:13" x14ac:dyDescent="0.3">
      <c r="A90" s="1">
        <v>34789</v>
      </c>
      <c r="B90" s="2">
        <v>42.60090877014531</v>
      </c>
      <c r="C90" s="3">
        <f t="shared" si="12"/>
        <v>8.7086130140182183E-2</v>
      </c>
      <c r="D90">
        <v>0.27162017833553498</v>
      </c>
      <c r="E90" s="3">
        <f t="shared" si="15"/>
        <v>6.375924509053812E-3</v>
      </c>
      <c r="F90" s="5">
        <f t="shared" si="20"/>
        <v>-3.0845310833026995E-3</v>
      </c>
      <c r="G90" s="3">
        <f t="shared" si="14"/>
        <v>-1.1228533685601172E-2</v>
      </c>
      <c r="H90" s="4">
        <f t="shared" si="16"/>
        <v>19.36954692827004</v>
      </c>
      <c r="I90" s="5">
        <f t="shared" si="17"/>
        <v>23.23136184187527</v>
      </c>
      <c r="J90">
        <v>0.56901134742404225</v>
      </c>
      <c r="K90" s="7">
        <f t="shared" si="18"/>
        <v>7.9349379052643193E-2</v>
      </c>
      <c r="L90" s="4">
        <v>7.1709615653896916</v>
      </c>
      <c r="M90" s="5">
        <f t="shared" si="19"/>
        <v>5.9407526287348391</v>
      </c>
    </row>
    <row r="91" spans="1:13" x14ac:dyDescent="0.3">
      <c r="A91" s="1">
        <v>34880</v>
      </c>
      <c r="B91" s="2">
        <v>42.840075446557385</v>
      </c>
      <c r="C91" s="3">
        <f t="shared" si="12"/>
        <v>5.6141214663403272E-3</v>
      </c>
      <c r="D91">
        <v>0.26966095081967212</v>
      </c>
      <c r="E91" s="3">
        <f t="shared" si="15"/>
        <v>6.2945956095729052E-3</v>
      </c>
      <c r="F91" s="5">
        <f t="shared" si="20"/>
        <v>-1.9592275158628603E-3</v>
      </c>
      <c r="G91" s="3">
        <f t="shared" si="14"/>
        <v>-7.2131147540983598E-3</v>
      </c>
      <c r="H91" s="4">
        <f t="shared" si="16"/>
        <v>19.463970748576816</v>
      </c>
      <c r="I91" s="5">
        <f t="shared" si="17"/>
        <v>23.376104697980569</v>
      </c>
      <c r="J91">
        <v>0.56490700327868859</v>
      </c>
      <c r="K91" s="7">
        <f t="shared" si="18"/>
        <v>7.5792567709426883E-2</v>
      </c>
      <c r="L91" s="4">
        <v>7.4533297967213077</v>
      </c>
      <c r="M91" s="5">
        <f t="shared" si="19"/>
        <v>5.7477767138927058</v>
      </c>
    </row>
    <row r="92" spans="1:13" x14ac:dyDescent="0.3">
      <c r="A92" s="1">
        <v>34971</v>
      </c>
      <c r="B92" s="2">
        <v>43.73224113054831</v>
      </c>
      <c r="C92" s="3">
        <f t="shared" si="12"/>
        <v>2.0825492828645764E-2</v>
      </c>
      <c r="D92">
        <v>0.26842881853785899</v>
      </c>
      <c r="E92" s="3">
        <f t="shared" si="15"/>
        <v>6.1380073739315689E-3</v>
      </c>
      <c r="F92" s="5">
        <f t="shared" si="20"/>
        <v>-1.2321322818131253E-3</v>
      </c>
      <c r="G92" s="3">
        <f t="shared" si="14"/>
        <v>-4.5691906005221883E-3</v>
      </c>
      <c r="H92" s="4">
        <f t="shared" si="16"/>
        <v>19.561401563279247</v>
      </c>
      <c r="I92" s="5">
        <f t="shared" si="17"/>
        <v>24.170839567269063</v>
      </c>
      <c r="J92">
        <v>0.56232583550913839</v>
      </c>
      <c r="K92" s="7">
        <f t="shared" si="18"/>
        <v>7.2540942429418304E-2</v>
      </c>
      <c r="L92" s="4">
        <v>7.751840776762398</v>
      </c>
      <c r="M92" s="5">
        <f t="shared" si="19"/>
        <v>5.6415298494834847</v>
      </c>
    </row>
    <row r="93" spans="1:13" x14ac:dyDescent="0.3">
      <c r="A93" s="1">
        <v>35062</v>
      </c>
      <c r="B93" s="2">
        <v>52.11544981368079</v>
      </c>
      <c r="C93" s="3">
        <f t="shared" si="12"/>
        <v>0.19169401033226618</v>
      </c>
      <c r="D93">
        <v>0.29968944625407173</v>
      </c>
      <c r="E93" s="3">
        <f t="shared" si="15"/>
        <v>5.750491405629209E-3</v>
      </c>
      <c r="F93" s="5">
        <f t="shared" si="20"/>
        <v>3.1260627716212741E-2</v>
      </c>
      <c r="G93" s="3">
        <f t="shared" si="14"/>
        <v>0.11645779274554213</v>
      </c>
      <c r="H93" s="4">
        <f t="shared" si="16"/>
        <v>19.62940313413846</v>
      </c>
      <c r="I93" s="5">
        <f t="shared" si="17"/>
        <v>32.486046679542326</v>
      </c>
      <c r="J93">
        <v>0.58843311400651477</v>
      </c>
      <c r="K93" s="7">
        <f t="shared" si="18"/>
        <v>7.2928709055876756E-2</v>
      </c>
      <c r="L93" s="4">
        <v>8.068607296416932</v>
      </c>
      <c r="M93" s="5">
        <f t="shared" si="19"/>
        <v>6.4590390756560883</v>
      </c>
    </row>
    <row r="94" spans="1:13" x14ac:dyDescent="0.3">
      <c r="A94" s="1">
        <v>35153</v>
      </c>
      <c r="B94" s="2">
        <v>52.128453329479775</v>
      </c>
      <c r="C94" s="3">
        <f t="shared" si="12"/>
        <v>2.4951364413960953E-4</v>
      </c>
      <c r="D94">
        <v>0.29545491329479778</v>
      </c>
      <c r="E94" s="3">
        <f t="shared" si="15"/>
        <v>5.6678242768371488E-3</v>
      </c>
      <c r="F94" s="5">
        <f t="shared" si="20"/>
        <v>-4.2345329592739511E-3</v>
      </c>
      <c r="G94" s="3">
        <f t="shared" si="14"/>
        <v>-1.4129736673089144E-2</v>
      </c>
      <c r="H94" s="4">
        <f t="shared" si="16"/>
        <v>19.702917447326232</v>
      </c>
      <c r="I94" s="5">
        <f t="shared" si="17"/>
        <v>32.42553588215354</v>
      </c>
      <c r="J94">
        <v>-0.38431906551059736</v>
      </c>
      <c r="K94" s="7">
        <f t="shared" si="18"/>
        <v>-5.2521338430119947E-2</v>
      </c>
      <c r="L94" s="4">
        <v>7.317389026974948</v>
      </c>
      <c r="M94" s="5">
        <f t="shared" si="19"/>
        <v>7.123914436872572</v>
      </c>
    </row>
    <row r="95" spans="1:13" x14ac:dyDescent="0.3">
      <c r="A95" s="1">
        <v>35244</v>
      </c>
      <c r="B95" s="2">
        <v>59.985131008296115</v>
      </c>
      <c r="C95" s="3">
        <f t="shared" si="12"/>
        <v>0.15071764414643041</v>
      </c>
      <c r="D95">
        <v>0.29356943203573715</v>
      </c>
      <c r="E95" s="3">
        <f t="shared" si="15"/>
        <v>4.8940366904447648E-3</v>
      </c>
      <c r="F95" s="5">
        <f t="shared" si="20"/>
        <v>-1.8854812590606285E-3</v>
      </c>
      <c r="G95" s="3">
        <f t="shared" si="14"/>
        <v>-6.3816209317166805E-3</v>
      </c>
      <c r="H95" s="4">
        <f t="shared" si="16"/>
        <v>19.77969907284999</v>
      </c>
      <c r="I95" s="5">
        <f t="shared" si="17"/>
        <v>40.205431935446128</v>
      </c>
      <c r="J95">
        <v>-0.38186648691767716</v>
      </c>
      <c r="K95" s="7">
        <f t="shared" si="18"/>
        <v>-5.7531260754846894E-2</v>
      </c>
      <c r="L95" s="4">
        <v>6.6375476898532186</v>
      </c>
      <c r="M95" s="5">
        <f t="shared" si="19"/>
        <v>9.0372429413946129</v>
      </c>
    </row>
    <row r="96" spans="1:13" x14ac:dyDescent="0.3">
      <c r="A96" s="1">
        <v>35338</v>
      </c>
      <c r="B96" s="2">
        <v>65.903987087452478</v>
      </c>
      <c r="C96" s="3">
        <f t="shared" si="12"/>
        <v>9.8672053885116462E-2</v>
      </c>
      <c r="D96">
        <v>0.29152300380228141</v>
      </c>
      <c r="E96" s="3">
        <f t="shared" si="15"/>
        <v>4.4234501839082929E-3</v>
      </c>
      <c r="F96" s="5">
        <f t="shared" si="20"/>
        <v>-2.0464282334557438E-3</v>
      </c>
      <c r="G96" s="3">
        <f t="shared" si="14"/>
        <v>-6.9708491761725222E-3</v>
      </c>
      <c r="H96" s="4">
        <f t="shared" si="16"/>
        <v>19.859970372577749</v>
      </c>
      <c r="I96" s="5">
        <f t="shared" si="17"/>
        <v>46.044016714874729</v>
      </c>
      <c r="J96">
        <v>-0.37920455323193919</v>
      </c>
      <c r="K96" s="7">
        <f t="shared" si="18"/>
        <v>-6.3597742692283354E-2</v>
      </c>
      <c r="L96" s="4">
        <v>5.9625473669201474</v>
      </c>
      <c r="M96" s="5">
        <f t="shared" si="19"/>
        <v>11.052991788892751</v>
      </c>
    </row>
    <row r="97" spans="1:13" x14ac:dyDescent="0.3">
      <c r="A97" s="1">
        <v>35430</v>
      </c>
      <c r="B97" s="2">
        <v>67.463052423707452</v>
      </c>
      <c r="C97" s="3">
        <f t="shared" si="12"/>
        <v>2.3656616316493073E-2</v>
      </c>
      <c r="D97">
        <v>0.32521040353089536</v>
      </c>
      <c r="E97" s="3">
        <f t="shared" si="15"/>
        <v>4.8205705470956706E-3</v>
      </c>
      <c r="F97" s="5">
        <f t="shared" si="20"/>
        <v>3.3687399728613954E-2</v>
      </c>
      <c r="G97" s="3">
        <f t="shared" si="14"/>
        <v>0.11555657457296786</v>
      </c>
      <c r="H97" s="4">
        <f t="shared" si="16"/>
        <v>19.908063113124257</v>
      </c>
      <c r="I97" s="5">
        <f t="shared" si="17"/>
        <v>47.554989310583196</v>
      </c>
      <c r="J97">
        <v>-0.34719872950819686</v>
      </c>
      <c r="K97" s="7">
        <f t="shared" si="18"/>
        <v>-6.5423872979869652E-2</v>
      </c>
      <c r="L97" s="4">
        <v>5.306911891551068</v>
      </c>
      <c r="M97" s="5">
        <f t="shared" si="19"/>
        <v>12.712299318764423</v>
      </c>
    </row>
    <row r="98" spans="1:13" x14ac:dyDescent="0.3">
      <c r="A98" s="1">
        <v>35520</v>
      </c>
      <c r="B98" s="2">
        <v>77.288967686250004</v>
      </c>
      <c r="C98" s="3">
        <f t="shared" ref="C98:C161" si="21">(B98/B97-1)</f>
        <v>0.14564883902421211</v>
      </c>
      <c r="D98">
        <v>0.32236481250000004</v>
      </c>
      <c r="E98" s="3">
        <f t="shared" si="15"/>
        <v>4.1709033274790388E-3</v>
      </c>
      <c r="F98" s="5">
        <f t="shared" si="20"/>
        <v>-2.8455910308953225E-3</v>
      </c>
      <c r="G98" s="3">
        <f t="shared" si="14"/>
        <v>-8.7499999999999245E-3</v>
      </c>
      <c r="H98" s="4">
        <f t="shared" si="16"/>
        <v>19.95990543251818</v>
      </c>
      <c r="I98" s="5">
        <f t="shared" si="17"/>
        <v>57.32906225373182</v>
      </c>
      <c r="J98">
        <v>0.19016465625000001</v>
      </c>
      <c r="K98" s="7">
        <f t="shared" si="18"/>
        <v>3.6748811067877252E-2</v>
      </c>
      <c r="L98" s="4">
        <v>5.1747158812499956</v>
      </c>
      <c r="M98" s="5">
        <f t="shared" si="19"/>
        <v>14.935886232188697</v>
      </c>
    </row>
    <row r="99" spans="1:13" x14ac:dyDescent="0.3">
      <c r="A99" s="1">
        <v>35611</v>
      </c>
      <c r="B99" s="2">
        <v>83.17448062383032</v>
      </c>
      <c r="C99" s="3">
        <f t="shared" si="21"/>
        <v>7.6149457209367943E-2</v>
      </c>
      <c r="D99">
        <v>0.32176150966936995</v>
      </c>
      <c r="E99" s="3">
        <f t="shared" si="15"/>
        <v>3.8685124001505583E-3</v>
      </c>
      <c r="F99" s="5">
        <f t="shared" si="20"/>
        <v>-6.0330283063009249E-4</v>
      </c>
      <c r="G99" s="3">
        <f t="shared" ref="G99:G162" si="22">IF(D98=0,0,D99/D98-1)</f>
        <v>-1.8714909544604863E-3</v>
      </c>
      <c r="H99" s="4">
        <f t="shared" si="16"/>
        <v>20.013325522501901</v>
      </c>
      <c r="I99" s="5">
        <f t="shared" si="17"/>
        <v>63.161155101328418</v>
      </c>
      <c r="J99">
        <v>0.18980876481597006</v>
      </c>
      <c r="K99" s="7">
        <f t="shared" si="18"/>
        <v>3.7368112543962516E-2</v>
      </c>
      <c r="L99" s="4">
        <v>5.0794314160948177</v>
      </c>
      <c r="M99" s="5">
        <f t="shared" si="19"/>
        <v>16.374762017709603</v>
      </c>
    </row>
    <row r="100" spans="1:13" x14ac:dyDescent="0.3">
      <c r="A100" s="1">
        <v>35703</v>
      </c>
      <c r="B100" s="2">
        <v>81.055974014888349</v>
      </c>
      <c r="C100" s="3">
        <f t="shared" si="21"/>
        <v>-2.5470632254660508E-2</v>
      </c>
      <c r="D100">
        <v>0.31996507444168742</v>
      </c>
      <c r="E100" s="3">
        <f t="shared" si="15"/>
        <v>3.9474582636304673E-3</v>
      </c>
      <c r="F100" s="5">
        <f t="shared" si="20"/>
        <v>-1.7964352276825246E-3</v>
      </c>
      <c r="G100" s="3">
        <f t="shared" si="22"/>
        <v>-5.5831265508683448E-3</v>
      </c>
      <c r="H100" s="4">
        <f t="shared" si="16"/>
        <v>20.069546172451343</v>
      </c>
      <c r="I100" s="5">
        <f t="shared" si="17"/>
        <v>60.98642784243701</v>
      </c>
      <c r="J100">
        <v>0.18874903846153848</v>
      </c>
      <c r="K100" s="7">
        <f t="shared" si="18"/>
        <v>3.8008645103592233E-2</v>
      </c>
      <c r="L100" s="4">
        <v>4.9659501923076874</v>
      </c>
      <c r="M100" s="5">
        <f t="shared" si="19"/>
        <v>16.322349374434918</v>
      </c>
    </row>
    <row r="101" spans="1:13" x14ac:dyDescent="0.3">
      <c r="A101" s="1">
        <v>35795</v>
      </c>
      <c r="B101" s="2">
        <v>96.090932834469939</v>
      </c>
      <c r="C101" s="3">
        <f t="shared" si="21"/>
        <v>0.18548859602649359</v>
      </c>
      <c r="D101">
        <v>0.34569373837569745</v>
      </c>
      <c r="E101" s="3">
        <f t="shared" si="15"/>
        <v>3.5975687630299441E-3</v>
      </c>
      <c r="F101" s="5">
        <f t="shared" si="20"/>
        <v>2.5728663934010021E-2</v>
      </c>
      <c r="G101" s="3">
        <f t="shared" si="22"/>
        <v>8.0410851024613983E-2</v>
      </c>
      <c r="H101" s="4">
        <f t="shared" si="16"/>
        <v>20.101094924665034</v>
      </c>
      <c r="I101" s="5">
        <f t="shared" si="17"/>
        <v>75.989837909804905</v>
      </c>
      <c r="J101">
        <v>0.21082402355858648</v>
      </c>
      <c r="K101" s="7">
        <f t="shared" si="18"/>
        <v>4.3221110100091033E-2</v>
      </c>
      <c r="L101" s="4">
        <v>4.877802145071291</v>
      </c>
      <c r="M101" s="5">
        <f t="shared" si="19"/>
        <v>19.699637249855186</v>
      </c>
    </row>
    <row r="102" spans="1:13" x14ac:dyDescent="0.3">
      <c r="A102" s="1">
        <v>35885</v>
      </c>
      <c r="B102" s="2">
        <v>97.546322441430348</v>
      </c>
      <c r="C102" s="3">
        <f t="shared" si="21"/>
        <v>1.5145961892861548E-2</v>
      </c>
      <c r="D102">
        <v>0.34377558569667083</v>
      </c>
      <c r="E102" s="3">
        <f t="shared" si="15"/>
        <v>3.524229074889868E-3</v>
      </c>
      <c r="F102" s="5">
        <f t="shared" si="20"/>
        <v>-1.918152679026619E-3</v>
      </c>
      <c r="G102" s="3">
        <f t="shared" si="22"/>
        <v>-5.5487053020959465E-3</v>
      </c>
      <c r="H102" s="4">
        <f t="shared" si="16"/>
        <v>20.135154843956673</v>
      </c>
      <c r="I102" s="5">
        <f t="shared" si="17"/>
        <v>77.411167597473678</v>
      </c>
      <c r="J102">
        <v>-0.2151714395807646</v>
      </c>
      <c r="K102" s="7">
        <f t="shared" si="18"/>
        <v>-4.9563670253325511E-2</v>
      </c>
      <c r="L102" s="4">
        <v>4.3413136775585643</v>
      </c>
      <c r="M102" s="5">
        <f t="shared" si="19"/>
        <v>22.469309910885713</v>
      </c>
    </row>
    <row r="103" spans="1:13" x14ac:dyDescent="0.3">
      <c r="A103" s="1">
        <v>35976</v>
      </c>
      <c r="B103" s="2">
        <v>90.867216257668716</v>
      </c>
      <c r="C103" s="3">
        <f t="shared" si="21"/>
        <v>-6.8471122402097295E-2</v>
      </c>
      <c r="D103">
        <v>0.35919276073619633</v>
      </c>
      <c r="E103" s="3">
        <f t="shared" si="15"/>
        <v>3.9529411764705879E-3</v>
      </c>
      <c r="F103" s="5">
        <f t="shared" si="20"/>
        <v>1.5417175039525499E-2</v>
      </c>
      <c r="G103" s="3">
        <f t="shared" si="22"/>
        <v>4.4846625766870929E-2</v>
      </c>
      <c r="H103" s="4">
        <f t="shared" si="16"/>
        <v>20.154437804418585</v>
      </c>
      <c r="I103" s="5">
        <f t="shared" si="17"/>
        <v>70.712778453250138</v>
      </c>
      <c r="J103">
        <v>-0.19947501533742343</v>
      </c>
      <c r="K103" s="7">
        <f t="shared" si="18"/>
        <v>-5.2313303897101274E-2</v>
      </c>
      <c r="L103" s="4">
        <v>3.813083871165639</v>
      </c>
      <c r="M103" s="5">
        <f t="shared" si="19"/>
        <v>23.83037439716507</v>
      </c>
    </row>
    <row r="104" spans="1:13" x14ac:dyDescent="0.3">
      <c r="A104" s="1">
        <v>36068</v>
      </c>
      <c r="B104" s="2">
        <v>85.527966839853306</v>
      </c>
      <c r="C104" s="3">
        <f t="shared" si="21"/>
        <v>-5.8758809147130719E-2</v>
      </c>
      <c r="D104">
        <v>0.35787542787286064</v>
      </c>
      <c r="E104" s="3">
        <f t="shared" si="15"/>
        <v>4.1843088418430886E-3</v>
      </c>
      <c r="F104" s="5">
        <f t="shared" si="20"/>
        <v>-1.3173328633356851E-3</v>
      </c>
      <c r="G104" s="3">
        <f t="shared" si="22"/>
        <v>-3.6674816625916762E-3</v>
      </c>
      <c r="H104" s="4">
        <f t="shared" si="16"/>
        <v>20.175400554969723</v>
      </c>
      <c r="I104" s="5">
        <f t="shared" si="17"/>
        <v>65.352566284883579</v>
      </c>
      <c r="J104">
        <v>-0.19874344437652824</v>
      </c>
      <c r="K104" s="7">
        <f t="shared" si="18"/>
        <v>-6.0334329680062131E-2</v>
      </c>
      <c r="L104" s="4">
        <v>3.2940358404645425</v>
      </c>
      <c r="M104" s="5">
        <f t="shared" si="19"/>
        <v>25.964491882332311</v>
      </c>
    </row>
    <row r="105" spans="1:13" x14ac:dyDescent="0.3">
      <c r="A105" s="1">
        <v>36160</v>
      </c>
      <c r="B105" s="2">
        <v>93.557718120805376</v>
      </c>
      <c r="C105" s="3">
        <f t="shared" si="21"/>
        <v>9.3884510267704169E-2</v>
      </c>
      <c r="D105">
        <v>0.38273611958511289</v>
      </c>
      <c r="E105" s="3">
        <f t="shared" si="15"/>
        <v>4.0909090909090904E-3</v>
      </c>
      <c r="F105" s="5">
        <f t="shared" si="20"/>
        <v>2.4860691712252247E-2</v>
      </c>
      <c r="G105" s="3">
        <f t="shared" si="22"/>
        <v>6.94674453063715E-2</v>
      </c>
      <c r="H105" s="4">
        <f t="shared" si="16"/>
        <v>20.171896645649664</v>
      </c>
      <c r="I105" s="5">
        <f t="shared" si="17"/>
        <v>73.385821475155709</v>
      </c>
      <c r="J105">
        <v>-0.17653970408785852</v>
      </c>
      <c r="K105" s="7">
        <f t="shared" si="18"/>
        <v>-6.3415271966527353E-2</v>
      </c>
      <c r="L105" s="4">
        <v>2.7838673337400799</v>
      </c>
      <c r="M105" s="5">
        <f t="shared" si="19"/>
        <v>33.607103681593948</v>
      </c>
    </row>
    <row r="106" spans="1:13" x14ac:dyDescent="0.3">
      <c r="A106" s="1">
        <v>36250</v>
      </c>
      <c r="B106" s="2">
        <v>68.750038636363641</v>
      </c>
      <c r="C106" s="3">
        <f t="shared" si="21"/>
        <v>-0.26515909090909096</v>
      </c>
      <c r="D106">
        <v>0.3801845454545455</v>
      </c>
      <c r="E106" s="3">
        <f t="shared" si="15"/>
        <v>5.5299539170506912E-3</v>
      </c>
      <c r="F106" s="5">
        <f t="shared" si="20"/>
        <v>-2.5515741305673911E-3</v>
      </c>
      <c r="G106" s="3">
        <f t="shared" si="22"/>
        <v>-6.6666666666665986E-3</v>
      </c>
      <c r="H106" s="4">
        <f t="shared" si="16"/>
        <v>20.170878448309264</v>
      </c>
      <c r="I106" s="5">
        <f t="shared" si="17"/>
        <v>48.579160188054374</v>
      </c>
      <c r="J106">
        <v>-0.17644749090909087</v>
      </c>
      <c r="K106" s="7">
        <f t="shared" si="18"/>
        <v>-7.7955271565495365E-2</v>
      </c>
      <c r="L106" s="4">
        <v>2.2634452727272678</v>
      </c>
      <c r="M106" s="5">
        <f t="shared" si="19"/>
        <v>30.374067120043694</v>
      </c>
    </row>
    <row r="107" spans="1:13" x14ac:dyDescent="0.3">
      <c r="A107" s="1">
        <v>36341</v>
      </c>
      <c r="B107" s="2">
        <v>77.794481046931409</v>
      </c>
      <c r="C107" s="3">
        <f t="shared" si="21"/>
        <v>0.13155545203990515</v>
      </c>
      <c r="D107">
        <v>0.37743953068592062</v>
      </c>
      <c r="E107" s="3">
        <f t="shared" si="15"/>
        <v>4.8517520215633431E-3</v>
      </c>
      <c r="F107" s="5">
        <f t="shared" si="20"/>
        <v>-2.745014768624876E-3</v>
      </c>
      <c r="G107" s="3">
        <f t="shared" si="22"/>
        <v>-7.2202166064981865E-3</v>
      </c>
      <c r="H107" s="4">
        <f t="shared" si="16"/>
        <v>20.172586126924021</v>
      </c>
      <c r="I107" s="5">
        <f t="shared" si="17"/>
        <v>57.621894920007392</v>
      </c>
      <c r="J107">
        <v>-0.17517350180505412</v>
      </c>
      <c r="K107" s="7">
        <f t="shared" si="18"/>
        <v>-0.10016420361247974</v>
      </c>
      <c r="L107" s="4">
        <v>1.7488633212996341</v>
      </c>
      <c r="M107" s="5">
        <f t="shared" si="19"/>
        <v>44.482882166640636</v>
      </c>
    </row>
    <row r="108" spans="1:13" x14ac:dyDescent="0.3">
      <c r="A108" s="1">
        <v>36433</v>
      </c>
      <c r="B108" s="2">
        <v>64.968006253722464</v>
      </c>
      <c r="C108" s="3">
        <f t="shared" si="21"/>
        <v>-0.16487641051903235</v>
      </c>
      <c r="D108">
        <v>0.37361792733770105</v>
      </c>
      <c r="E108" s="3">
        <f t="shared" si="15"/>
        <v>5.7507987220447284E-3</v>
      </c>
      <c r="F108" s="5">
        <f t="shared" si="20"/>
        <v>-3.821603348219571E-3</v>
      </c>
      <c r="G108" s="3">
        <f t="shared" si="22"/>
        <v>-1.0125074449076843E-2</v>
      </c>
      <c r="H108" s="4">
        <f t="shared" si="16"/>
        <v>20.178147507716151</v>
      </c>
      <c r="I108" s="5">
        <f t="shared" si="17"/>
        <v>44.789858746006317</v>
      </c>
      <c r="J108">
        <v>-0.17339985705777244</v>
      </c>
      <c r="K108" s="7">
        <f t="shared" si="18"/>
        <v>-0.14006888633754361</v>
      </c>
      <c r="L108" s="4">
        <v>1.2379612745681903</v>
      </c>
      <c r="M108" s="5">
        <f t="shared" si="19"/>
        <v>52.479837284396289</v>
      </c>
    </row>
    <row r="109" spans="1:13" x14ac:dyDescent="0.3">
      <c r="A109" s="1">
        <v>36525</v>
      </c>
      <c r="B109" s="2">
        <v>64.088843582887705</v>
      </c>
      <c r="C109" s="3">
        <f t="shared" si="21"/>
        <v>-1.3532240275333729E-2</v>
      </c>
      <c r="D109">
        <v>0.37272994652406416</v>
      </c>
      <c r="E109" s="3">
        <f t="shared" si="15"/>
        <v>5.8158319870759284E-3</v>
      </c>
      <c r="F109" s="5">
        <f t="shared" si="20"/>
        <v>-8.8798081363689052E-4</v>
      </c>
      <c r="G109" s="3">
        <f t="shared" si="22"/>
        <v>-2.3767082590613331E-3</v>
      </c>
      <c r="H109" s="4">
        <f t="shared" si="16"/>
        <v>20.184701405275202</v>
      </c>
      <c r="I109" s="5">
        <f t="shared" si="17"/>
        <v>43.904142177612499</v>
      </c>
      <c r="J109">
        <v>-0.17298773618538318</v>
      </c>
      <c r="K109" s="7">
        <f t="shared" si="18"/>
        <v>-0.23282442748091753</v>
      </c>
      <c r="L109" s="4">
        <v>0.74299650623885416</v>
      </c>
      <c r="M109" s="5">
        <f t="shared" si="19"/>
        <v>86.257261029818082</v>
      </c>
    </row>
    <row r="110" spans="1:13" x14ac:dyDescent="0.3">
      <c r="A110" s="1">
        <v>36616</v>
      </c>
      <c r="B110" s="2">
        <v>50.076877920560754</v>
      </c>
      <c r="C110" s="3">
        <f t="shared" si="21"/>
        <v>-0.21863346066160372</v>
      </c>
      <c r="D110">
        <v>0.36641617990654213</v>
      </c>
      <c r="E110" s="3">
        <f t="shared" si="15"/>
        <v>7.3170731707317077E-3</v>
      </c>
      <c r="F110" s="5">
        <f t="shared" si="20"/>
        <v>-6.3137666175220319E-3</v>
      </c>
      <c r="G110" s="3">
        <f t="shared" si="22"/>
        <v>-1.6939252336448329E-2</v>
      </c>
      <c r="H110" s="4">
        <f t="shared" si="16"/>
        <v>20.197692261506894</v>
      </c>
      <c r="I110" s="5">
        <f t="shared" si="17"/>
        <v>29.87918565905386</v>
      </c>
      <c r="J110">
        <v>0.2376622605140187</v>
      </c>
      <c r="K110" s="7">
        <f t="shared" si="18"/>
        <v>0.36315228966986429</v>
      </c>
      <c r="L110" s="4">
        <v>0.65444241238317269</v>
      </c>
      <c r="M110" s="5">
        <f t="shared" si="19"/>
        <v>76.518387214857029</v>
      </c>
    </row>
    <row r="111" spans="1:13" x14ac:dyDescent="0.3">
      <c r="A111" s="1">
        <v>36707</v>
      </c>
      <c r="B111" s="2">
        <v>47.100395881670536</v>
      </c>
      <c r="C111" s="3">
        <f t="shared" si="21"/>
        <v>-5.9438250995039077E-2</v>
      </c>
      <c r="D111">
        <v>0.36386571925754063</v>
      </c>
      <c r="E111" s="3">
        <f t="shared" si="15"/>
        <v>7.725321888412017E-3</v>
      </c>
      <c r="F111" s="5">
        <f t="shared" si="20"/>
        <v>-2.5504606490014958E-3</v>
      </c>
      <c r="G111" s="3">
        <f t="shared" si="22"/>
        <v>-6.9605568445476607E-3</v>
      </c>
      <c r="H111" s="4">
        <f t="shared" si="16"/>
        <v>20.21347776442536</v>
      </c>
      <c r="I111" s="5">
        <f t="shared" si="17"/>
        <v>26.886918117245177</v>
      </c>
      <c r="J111">
        <v>0.23600799883990717</v>
      </c>
      <c r="K111" s="7">
        <f t="shared" si="18"/>
        <v>0.41084337349397937</v>
      </c>
      <c r="L111" s="4">
        <v>0.57444762180973985</v>
      </c>
      <c r="M111" s="5">
        <f t="shared" si="19"/>
        <v>81.992498695155959</v>
      </c>
    </row>
    <row r="112" spans="1:13" x14ac:dyDescent="0.3">
      <c r="A112" s="1">
        <v>36798</v>
      </c>
      <c r="B112" s="2">
        <v>41.531386010362702</v>
      </c>
      <c r="C112" s="3">
        <f t="shared" si="21"/>
        <v>-0.11823700771642676</v>
      </c>
      <c r="D112">
        <v>0.36114248704663215</v>
      </c>
      <c r="E112" s="3">
        <f t="shared" si="15"/>
        <v>8.6956521739130418E-3</v>
      </c>
      <c r="F112" s="5">
        <f t="shared" si="20"/>
        <v>-2.7232322109084772E-3</v>
      </c>
      <c r="G112" s="3">
        <f t="shared" si="22"/>
        <v>-7.4841681059297782E-3</v>
      </c>
      <c r="H112" s="4">
        <f t="shared" si="16"/>
        <v>20.232283215902228</v>
      </c>
      <c r="I112" s="5">
        <f t="shared" si="17"/>
        <v>21.299102794460474</v>
      </c>
      <c r="J112">
        <v>0.23424167530224527</v>
      </c>
      <c r="K112" s="7">
        <f t="shared" si="18"/>
        <v>0.47295423023578825</v>
      </c>
      <c r="L112" s="4">
        <v>0.49527345423142871</v>
      </c>
      <c r="M112" s="5">
        <f t="shared" si="19"/>
        <v>83.855465411146668</v>
      </c>
    </row>
    <row r="113" spans="1:14" x14ac:dyDescent="0.3">
      <c r="A113" s="1">
        <v>36889</v>
      </c>
      <c r="B113" s="2">
        <v>55.479995689655176</v>
      </c>
      <c r="C113" s="3">
        <f t="shared" si="21"/>
        <v>0.33585707146426769</v>
      </c>
      <c r="D113">
        <v>0.36051982758620693</v>
      </c>
      <c r="E113" s="3">
        <f t="shared" si="15"/>
        <v>6.4981949458483759E-3</v>
      </c>
      <c r="F113" s="5">
        <f t="shared" si="20"/>
        <v>-6.2265946042522335E-4</v>
      </c>
      <c r="G113" s="3">
        <f t="shared" si="22"/>
        <v>-1.7241379310344307E-3</v>
      </c>
      <c r="H113" s="4">
        <f t="shared" si="16"/>
        <v>20.252064808442483</v>
      </c>
      <c r="I113" s="5">
        <f t="shared" si="17"/>
        <v>35.227930881212693</v>
      </c>
      <c r="J113">
        <v>0.23383781034482759</v>
      </c>
      <c r="K113" s="7">
        <f t="shared" si="18"/>
        <v>0.55718954248366648</v>
      </c>
      <c r="L113" s="4">
        <v>0.41967372413792625</v>
      </c>
      <c r="M113" s="5">
        <f t="shared" si="19"/>
        <v>132.19792543271453</v>
      </c>
    </row>
    <row r="114" spans="1:14" x14ac:dyDescent="0.3">
      <c r="A114" s="1">
        <v>36980</v>
      </c>
      <c r="B114" s="2">
        <v>47.263426447219075</v>
      </c>
      <c r="C114" s="3">
        <f t="shared" si="21"/>
        <v>-0.1480996734101796</v>
      </c>
      <c r="D114">
        <v>0.35601844494892171</v>
      </c>
      <c r="E114" s="3">
        <f t="shared" si="15"/>
        <v>7.5326414462671574E-3</v>
      </c>
      <c r="F114" s="5">
        <f t="shared" si="20"/>
        <v>-4.5013826372852228E-3</v>
      </c>
      <c r="G114" s="3">
        <f t="shared" si="22"/>
        <v>-1.2485811577752526E-2</v>
      </c>
      <c r="H114" s="4">
        <f t="shared" si="16"/>
        <v>20.276719613514611</v>
      </c>
      <c r="I114" s="5">
        <f t="shared" si="17"/>
        <v>26.986706833704464</v>
      </c>
      <c r="J114">
        <v>7.82142139614075E-2</v>
      </c>
      <c r="K114" s="7">
        <f t="shared" si="18"/>
        <v>0.41621621621622673</v>
      </c>
      <c r="L114" s="4">
        <v>0.18791726730987041</v>
      </c>
      <c r="M114" s="5">
        <f t="shared" si="19"/>
        <v>251.51188671386427</v>
      </c>
    </row>
    <row r="115" spans="1:14" x14ac:dyDescent="0.3">
      <c r="A115" s="1">
        <v>37071</v>
      </c>
      <c r="B115" s="2">
        <v>40.332311797752816</v>
      </c>
      <c r="C115" s="3">
        <f t="shared" si="21"/>
        <v>-0.14664858581944984</v>
      </c>
      <c r="D115">
        <v>0.35241825842696634</v>
      </c>
      <c r="E115" s="3">
        <f t="shared" si="15"/>
        <v>8.7378640776699032E-3</v>
      </c>
      <c r="F115" s="5">
        <f t="shared" si="20"/>
        <v>-3.600186521955373E-3</v>
      </c>
      <c r="G115" s="3">
        <f t="shared" si="22"/>
        <v>-1.0112359550561778E-2</v>
      </c>
      <c r="H115" s="4">
        <f t="shared" si="16"/>
        <v>20.305438035621297</v>
      </c>
      <c r="I115" s="5">
        <f t="shared" si="17"/>
        <v>20.026873762131519</v>
      </c>
      <c r="J115">
        <v>7.7423283707865165E-2</v>
      </c>
      <c r="K115" s="7">
        <f t="shared" si="18"/>
        <v>-2.0263157894734358</v>
      </c>
      <c r="L115" s="4">
        <v>-3.8208893258431652E-2</v>
      </c>
      <c r="M115" s="5">
        <f t="shared" si="19"/>
        <v>-1055.573934710935</v>
      </c>
    </row>
    <row r="116" spans="1:14" x14ac:dyDescent="0.3">
      <c r="A116" s="1">
        <v>37162</v>
      </c>
      <c r="B116" s="2">
        <v>43.782703309029721</v>
      </c>
      <c r="C116" s="3">
        <f t="shared" si="21"/>
        <v>8.5549063703041828E-2</v>
      </c>
      <c r="D116">
        <v>0.24627770611329219</v>
      </c>
      <c r="E116" s="3">
        <f t="shared" si="15"/>
        <v>5.6250000000000007E-3</v>
      </c>
      <c r="F116" s="5">
        <f t="shared" si="20"/>
        <v>-0.10614055231367414</v>
      </c>
      <c r="G116" s="3">
        <f t="shared" si="22"/>
        <v>-0.30117779024116664</v>
      </c>
      <c r="H116" s="4">
        <f t="shared" si="16"/>
        <v>20.440836823398083</v>
      </c>
      <c r="I116" s="5">
        <f t="shared" si="17"/>
        <v>23.341866485631638</v>
      </c>
      <c r="J116">
        <v>-1.3049469994391487E-2</v>
      </c>
      <c r="K116" s="7">
        <f t="shared" si="18"/>
        <v>4.9808429118773104E-2</v>
      </c>
      <c r="L116" s="4">
        <v>-0.26199320527201814</v>
      </c>
      <c r="M116" s="5">
        <f t="shared" si="19"/>
        <v>-167.11388855894836</v>
      </c>
    </row>
    <row r="117" spans="1:14" x14ac:dyDescent="0.3">
      <c r="A117" s="1">
        <v>37256</v>
      </c>
      <c r="B117" s="2">
        <v>47.129687266553482</v>
      </c>
      <c r="C117" s="3">
        <f t="shared" si="21"/>
        <v>7.6445347239065597E-2</v>
      </c>
      <c r="D117">
        <v>0.24850772495755521</v>
      </c>
      <c r="E117" s="3">
        <f t="shared" si="15"/>
        <v>5.2728490123870111E-3</v>
      </c>
      <c r="F117" s="5">
        <f t="shared" si="20"/>
        <v>2.2300188442630209E-3</v>
      </c>
      <c r="G117" s="3">
        <f t="shared" si="22"/>
        <v>9.0548953027731471E-3</v>
      </c>
      <c r="H117" s="4">
        <f t="shared" si="16"/>
        <v>20.57655065117174</v>
      </c>
      <c r="I117" s="5">
        <f t="shared" si="17"/>
        <v>26.553136615381742</v>
      </c>
      <c r="J117">
        <v>-1.3167631578947382E-2</v>
      </c>
      <c r="K117" s="7">
        <f t="shared" si="18"/>
        <v>2.685950413223117E-2</v>
      </c>
      <c r="L117" s="4">
        <v>-0.49024105263158374</v>
      </c>
      <c r="M117" s="5">
        <f t="shared" si="19"/>
        <v>-96.135741822444743</v>
      </c>
    </row>
    <row r="118" spans="1:14" x14ac:dyDescent="0.3">
      <c r="A118" s="1">
        <v>37344</v>
      </c>
      <c r="B118" s="2">
        <v>41.789114093959732</v>
      </c>
      <c r="C118" s="3">
        <f t="shared" si="21"/>
        <v>-0.11331654170308481</v>
      </c>
      <c r="D118">
        <v>0.24558901006711409</v>
      </c>
      <c r="E118" s="3">
        <f t="shared" si="15"/>
        <v>5.876865671641791E-3</v>
      </c>
      <c r="F118" s="5">
        <f t="shared" si="20"/>
        <v>-2.9187148904411264E-3</v>
      </c>
      <c r="G118" s="3">
        <f t="shared" si="22"/>
        <v>-1.1744966442953197E-2</v>
      </c>
      <c r="H118" s="4">
        <f t="shared" si="16"/>
        <v>20.717734174408932</v>
      </c>
      <c r="I118" s="5">
        <f t="shared" si="17"/>
        <v>21.0713799195508</v>
      </c>
      <c r="J118">
        <v>0.33366610738255031</v>
      </c>
      <c r="K118" s="7">
        <f t="shared" si="18"/>
        <v>-0.92421441774490476</v>
      </c>
      <c r="L118" s="4">
        <v>-0.36102672818792414</v>
      </c>
      <c r="M118" s="5">
        <f t="shared" si="19"/>
        <v>-115.75074871522358</v>
      </c>
    </row>
    <row r="119" spans="1:14" x14ac:dyDescent="0.3">
      <c r="A119" s="1">
        <v>37435</v>
      </c>
      <c r="B119" s="2">
        <v>42.866388660366873</v>
      </c>
      <c r="C119" s="3">
        <f t="shared" si="21"/>
        <v>2.5778832352965519E-2</v>
      </c>
      <c r="D119">
        <v>0.24408735408560311</v>
      </c>
      <c r="E119" s="3">
        <f t="shared" si="15"/>
        <v>5.694143167028199E-3</v>
      </c>
      <c r="F119" s="5">
        <f t="shared" si="20"/>
        <v>-1.5016559815109742E-3</v>
      </c>
      <c r="G119" s="3">
        <f t="shared" si="22"/>
        <v>-6.1145080600333301E-3</v>
      </c>
      <c r="H119" s="4">
        <f t="shared" si="16"/>
        <v>20.863073146766677</v>
      </c>
      <c r="I119" s="5">
        <f t="shared" si="17"/>
        <v>22.003315513600196</v>
      </c>
      <c r="J119">
        <v>0.33162590327959979</v>
      </c>
      <c r="K119" s="7">
        <f t="shared" si="18"/>
        <v>-1.4044943820224443</v>
      </c>
      <c r="L119" s="4">
        <v>-0.23611764313507971</v>
      </c>
      <c r="M119" s="5">
        <f t="shared" si="19"/>
        <v>-181.54674123967769</v>
      </c>
    </row>
    <row r="120" spans="1:14" x14ac:dyDescent="0.3">
      <c r="A120" s="1">
        <v>37529</v>
      </c>
      <c r="B120" s="2">
        <v>34.010763314917128</v>
      </c>
      <c r="C120" s="3">
        <f t="shared" si="21"/>
        <v>-0.20658668999652452</v>
      </c>
      <c r="D120">
        <v>0.2426039502762431</v>
      </c>
      <c r="E120" s="3">
        <f t="shared" si="15"/>
        <v>7.1331521739130431E-3</v>
      </c>
      <c r="F120" s="5">
        <f t="shared" si="20"/>
        <v>-1.4834038093600177E-3</v>
      </c>
      <c r="G120" s="3">
        <f t="shared" si="22"/>
        <v>-6.0773480662983381E-3</v>
      </c>
      <c r="H120" s="4">
        <f t="shared" si="16"/>
        <v>21.012627425062551</v>
      </c>
      <c r="I120" s="5">
        <f t="shared" si="17"/>
        <v>12.998135889854577</v>
      </c>
      <c r="J120">
        <v>0.32961049723756908</v>
      </c>
      <c r="K120" s="7">
        <f t="shared" si="18"/>
        <v>-2.9239766081870142</v>
      </c>
      <c r="L120" s="4">
        <v>-0.11272679005525325</v>
      </c>
      <c r="M120" s="5">
        <f t="shared" si="19"/>
        <v>-301.70967609604327</v>
      </c>
    </row>
    <row r="121" spans="1:14" x14ac:dyDescent="0.3">
      <c r="A121" s="1">
        <v>37621</v>
      </c>
      <c r="B121" s="2">
        <v>36.17182388059701</v>
      </c>
      <c r="C121" s="3">
        <f t="shared" si="21"/>
        <v>6.3540489981653625E-2</v>
      </c>
      <c r="D121">
        <v>0.24273805970149254</v>
      </c>
      <c r="E121" s="3">
        <f t="shared" si="15"/>
        <v>6.7106945036216458E-3</v>
      </c>
      <c r="F121" s="5">
        <f t="shared" si="20"/>
        <v>1.3410942524944014E-4</v>
      </c>
      <c r="G121" s="3">
        <f t="shared" si="22"/>
        <v>5.5279159756760343E-4</v>
      </c>
      <c r="H121" s="4">
        <f t="shared" si="16"/>
        <v>21.164858730166049</v>
      </c>
      <c r="I121" s="5">
        <f t="shared" si="17"/>
        <v>15.006965150430961</v>
      </c>
      <c r="J121">
        <v>0.32979270315091208</v>
      </c>
      <c r="K121" s="7">
        <f t="shared" si="18"/>
        <v>35.714285714303671</v>
      </c>
      <c r="L121" s="4">
        <v>9.2341956882208958E-3</v>
      </c>
      <c r="M121" s="4">
        <f>B121/L121</f>
        <v>3917.160205597294</v>
      </c>
    </row>
    <row r="122" spans="1:14" x14ac:dyDescent="0.3">
      <c r="A122" s="1">
        <v>37711</v>
      </c>
      <c r="B122" s="2">
        <v>31.785244299674272</v>
      </c>
      <c r="C122" s="3">
        <f t="shared" si="21"/>
        <v>-0.12127062200133487</v>
      </c>
      <c r="D122">
        <v>0.23838933224755704</v>
      </c>
      <c r="E122" s="3">
        <f t="shared" si="15"/>
        <v>7.4999999999999997E-3</v>
      </c>
      <c r="F122" s="5">
        <f t="shared" si="20"/>
        <v>-4.348727453935497E-3</v>
      </c>
      <c r="G122" s="3">
        <f t="shared" si="22"/>
        <v>-1.7915309446253969E-2</v>
      </c>
      <c r="H122" s="4">
        <f t="shared" si="16"/>
        <v>21.324300218393152</v>
      </c>
      <c r="I122" s="5">
        <f t="shared" si="17"/>
        <v>10.46094408128112</v>
      </c>
      <c r="J122">
        <v>0.6863109690553747</v>
      </c>
      <c r="K122" s="7">
        <f t="shared" si="18"/>
        <v>1.3968358602505071</v>
      </c>
      <c r="L122" s="4">
        <v>0.49133258143322034</v>
      </c>
      <c r="M122" s="5">
        <f t="shared" si="19"/>
        <v>64.691912364037634</v>
      </c>
      <c r="N122" s="4"/>
    </row>
    <row r="123" spans="1:14" x14ac:dyDescent="0.3">
      <c r="A123" s="1">
        <v>37802</v>
      </c>
      <c r="B123" s="2">
        <v>37.183718018508443</v>
      </c>
      <c r="C123" s="3">
        <f t="shared" si="21"/>
        <v>0.16984213391399017</v>
      </c>
      <c r="D123">
        <v>0.23903818726183998</v>
      </c>
      <c r="E123" s="3">
        <f t="shared" si="15"/>
        <v>6.4285714285714285E-3</v>
      </c>
      <c r="F123" s="5">
        <f t="shared" si="20"/>
        <v>6.4885501428293968E-4</v>
      </c>
      <c r="G123" s="3">
        <f t="shared" si="22"/>
        <v>2.7218290691344293E-3</v>
      </c>
      <c r="H123" s="4">
        <f t="shared" si="16"/>
        <v>21.486089835374575</v>
      </c>
      <c r="I123" s="5">
        <f t="shared" si="17"/>
        <v>15.697628183133869</v>
      </c>
      <c r="J123">
        <v>0.68817899020141549</v>
      </c>
      <c r="K123" s="7">
        <f t="shared" si="18"/>
        <v>0.70492348636061541</v>
      </c>
      <c r="L123" s="4">
        <v>0.9762463636363593</v>
      </c>
      <c r="M123" s="5">
        <f t="shared" si="19"/>
        <v>38.088457384880932</v>
      </c>
    </row>
    <row r="124" spans="1:14" x14ac:dyDescent="0.3">
      <c r="A124" s="1">
        <v>37894</v>
      </c>
      <c r="B124" s="2">
        <v>39.893374730021606</v>
      </c>
      <c r="C124" s="3">
        <f t="shared" si="21"/>
        <v>7.287212941332033E-2</v>
      </c>
      <c r="D124">
        <v>0.23710213282937367</v>
      </c>
      <c r="E124" s="3">
        <f t="shared" si="15"/>
        <v>5.9433962264150942E-3</v>
      </c>
      <c r="F124" s="5">
        <f t="shared" si="20"/>
        <v>-1.9360544324663054E-3</v>
      </c>
      <c r="G124" s="3">
        <f t="shared" si="22"/>
        <v>-8.099352051835873E-3</v>
      </c>
      <c r="H124" s="4">
        <f t="shared" si="16"/>
        <v>21.652856627775314</v>
      </c>
      <c r="I124" s="5">
        <f t="shared" si="17"/>
        <v>18.240518102246291</v>
      </c>
      <c r="J124">
        <v>0.68260518628509737</v>
      </c>
      <c r="K124" s="7">
        <f t="shared" si="18"/>
        <v>0.47141268075639747</v>
      </c>
      <c r="L124" s="4">
        <v>1.4479992035637108</v>
      </c>
      <c r="M124" s="5">
        <f t="shared" si="19"/>
        <v>27.550688309661304</v>
      </c>
    </row>
    <row r="125" spans="1:14" x14ac:dyDescent="0.3">
      <c r="A125" s="1">
        <v>37986</v>
      </c>
      <c r="B125" s="2">
        <v>40.542016277807924</v>
      </c>
      <c r="C125" s="3">
        <f t="shared" si="21"/>
        <v>1.6259380214785013E-2</v>
      </c>
      <c r="D125">
        <v>0.23825998372219206</v>
      </c>
      <c r="E125" s="3">
        <f t="shared" si="15"/>
        <v>5.8768656716417901E-3</v>
      </c>
      <c r="F125" s="5">
        <f t="shared" si="20"/>
        <v>1.1578508928183906E-3</v>
      </c>
      <c r="G125" s="3">
        <f t="shared" si="22"/>
        <v>4.8833423765597406E-3</v>
      </c>
      <c r="H125" s="4">
        <f t="shared" si="16"/>
        <v>21.821600245053794</v>
      </c>
      <c r="I125" s="5">
        <f t="shared" si="17"/>
        <v>18.72041603275413</v>
      </c>
      <c r="J125">
        <v>0.68593858111774286</v>
      </c>
      <c r="K125" s="7">
        <f t="shared" si="18"/>
        <v>0.35411096256684577</v>
      </c>
      <c r="L125" s="4">
        <v>1.937072425393376</v>
      </c>
      <c r="M125" s="5">
        <f t="shared" si="19"/>
        <v>20.929530432799769</v>
      </c>
    </row>
    <row r="126" spans="1:14" x14ac:dyDescent="0.3">
      <c r="A126" s="1">
        <v>38077</v>
      </c>
      <c r="B126" s="2">
        <v>40.570600533617927</v>
      </c>
      <c r="C126" s="3">
        <f t="shared" si="21"/>
        <v>7.0505264499254316E-4</v>
      </c>
      <c r="D126">
        <v>0.2343186499466382</v>
      </c>
      <c r="E126" s="3">
        <f t="shared" si="15"/>
        <v>5.7755775577557761E-3</v>
      </c>
      <c r="F126" s="5">
        <f t="shared" si="20"/>
        <v>-3.9413337755538624E-3</v>
      </c>
      <c r="G126" s="3">
        <f t="shared" si="22"/>
        <v>-1.6542155816435367E-2</v>
      </c>
      <c r="H126" s="4">
        <f t="shared" si="16"/>
        <v>21.997457029785888</v>
      </c>
      <c r="I126" s="5">
        <f t="shared" si="17"/>
        <v>18.573143503832039</v>
      </c>
      <c r="J126">
        <v>0.59659499999999999</v>
      </c>
      <c r="K126" s="7">
        <f t="shared" si="18"/>
        <v>0.25926950747094679</v>
      </c>
      <c r="L126" s="4">
        <v>2.3010611846317994</v>
      </c>
      <c r="M126" s="5">
        <f t="shared" si="19"/>
        <v>17.631256745617463</v>
      </c>
    </row>
    <row r="127" spans="1:14" x14ac:dyDescent="0.3">
      <c r="A127" s="1">
        <v>38168</v>
      </c>
      <c r="B127" s="2">
        <v>39.505523247232475</v>
      </c>
      <c r="C127" s="3">
        <f t="shared" si="21"/>
        <v>-2.62524407422291E-2</v>
      </c>
      <c r="D127">
        <v>0.23147767527675278</v>
      </c>
      <c r="E127" s="3">
        <f t="shared" si="15"/>
        <v>5.859375E-3</v>
      </c>
      <c r="F127" s="5">
        <f t="shared" si="20"/>
        <v>-2.840974669885421E-3</v>
      </c>
      <c r="G127" s="3">
        <f t="shared" si="22"/>
        <v>-1.212440695835526E-2</v>
      </c>
      <c r="H127" s="4">
        <f t="shared" si="16"/>
        <v>22.179460327384362</v>
      </c>
      <c r="I127" s="5">
        <f t="shared" si="17"/>
        <v>17.326062919848113</v>
      </c>
      <c r="J127">
        <v>0.5893616394306801</v>
      </c>
      <c r="K127" s="7">
        <f t="shared" si="18"/>
        <v>0.22119924457034973</v>
      </c>
      <c r="L127" s="4">
        <v>2.6643926410121206</v>
      </c>
      <c r="M127" s="5">
        <f t="shared" si="19"/>
        <v>14.827215268176669</v>
      </c>
    </row>
    <row r="128" spans="1:14" x14ac:dyDescent="0.3">
      <c r="A128" s="1">
        <v>38260</v>
      </c>
      <c r="B128" s="2">
        <v>38.597707109004737</v>
      </c>
      <c r="C128" s="3">
        <f t="shared" si="21"/>
        <v>-2.2979473845883946E-2</v>
      </c>
      <c r="D128">
        <v>0.24958578199052137</v>
      </c>
      <c r="E128" s="3">
        <f t="shared" si="15"/>
        <v>6.466337010270066E-3</v>
      </c>
      <c r="F128" s="5">
        <f t="shared" si="20"/>
        <v>1.8108106713768585E-2</v>
      </c>
      <c r="G128" s="3">
        <f t="shared" si="22"/>
        <v>7.8228307296237976E-2</v>
      </c>
      <c r="H128" s="4">
        <f t="shared" si="16"/>
        <v>22.346776591007412</v>
      </c>
      <c r="I128" s="5">
        <f t="shared" si="17"/>
        <v>16.250930517997325</v>
      </c>
      <c r="J128">
        <v>0.6044490679304898</v>
      </c>
      <c r="K128" s="7">
        <f t="shared" si="18"/>
        <v>0.1980238781391522</v>
      </c>
      <c r="L128" s="4">
        <v>3.052404960505525</v>
      </c>
      <c r="M128" s="5">
        <f t="shared" si="19"/>
        <v>12.645015195694207</v>
      </c>
    </row>
    <row r="129" spans="1:13" x14ac:dyDescent="0.3">
      <c r="A129" s="1">
        <v>38352</v>
      </c>
      <c r="B129" s="2">
        <v>43.790813347346294</v>
      </c>
      <c r="C129" s="3">
        <f t="shared" si="21"/>
        <v>0.13454442316160331</v>
      </c>
      <c r="D129">
        <v>0.2490611665790857</v>
      </c>
      <c r="E129" s="3">
        <f t="shared" si="15"/>
        <v>5.6875209100033467E-3</v>
      </c>
      <c r="F129" s="5">
        <f t="shared" si="20"/>
        <v>-5.2461541143566937E-4</v>
      </c>
      <c r="G129" s="3">
        <f t="shared" si="22"/>
        <v>-2.1019442984760994E-3</v>
      </c>
      <c r="H129" s="4">
        <f t="shared" si="16"/>
        <v>22.517762474092461</v>
      </c>
      <c r="I129" s="5">
        <f t="shared" si="17"/>
        <v>21.273050873253833</v>
      </c>
      <c r="J129">
        <v>0.60317854965843409</v>
      </c>
      <c r="K129" s="7">
        <f t="shared" si="18"/>
        <v>0.17554744525547467</v>
      </c>
      <c r="L129" s="4">
        <v>3.4359859169731961</v>
      </c>
      <c r="M129" s="5">
        <f t="shared" si="19"/>
        <v>12.744759264299367</v>
      </c>
    </row>
    <row r="130" spans="1:13" x14ac:dyDescent="0.3">
      <c r="A130" s="1">
        <v>38442</v>
      </c>
      <c r="B130" s="2">
        <v>41.856358199689602</v>
      </c>
      <c r="C130" s="3">
        <f t="shared" si="21"/>
        <v>-4.4174907926753937E-2</v>
      </c>
      <c r="D130">
        <v>0.24519575788929129</v>
      </c>
      <c r="E130" s="3">
        <f t="shared" ref="E130:E193" si="23">D130/B130</f>
        <v>5.8580289455547902E-3</v>
      </c>
      <c r="F130" s="5">
        <f t="shared" si="20"/>
        <v>-3.8654086897944029E-3</v>
      </c>
      <c r="G130" s="3">
        <f t="shared" si="22"/>
        <v>-1.5519917227108104E-2</v>
      </c>
      <c r="H130" s="4">
        <f t="shared" ref="H130:H193" si="24">(H131+D131)/POWER(1+2.23336489918119%+5.5%,0.25)</f>
        <v>22.695827746882937</v>
      </c>
      <c r="I130" s="5">
        <f t="shared" ref="I130:I193" si="25">B130-H130</f>
        <v>19.160530452806665</v>
      </c>
      <c r="J130">
        <v>0.49937439730988098</v>
      </c>
      <c r="K130" s="7">
        <f t="shared" ref="K130:K193" si="26">J130/L130</f>
        <v>0.13598924188939329</v>
      </c>
      <c r="L130" s="4">
        <v>3.6721610501810624</v>
      </c>
      <c r="M130" s="5">
        <f t="shared" ref="M130:M193" si="27">B130/L130</f>
        <v>11.39829044197988</v>
      </c>
    </row>
    <row r="131" spans="1:13" x14ac:dyDescent="0.3">
      <c r="A131" s="1">
        <v>38533</v>
      </c>
      <c r="B131" s="2">
        <v>44.10661974293059</v>
      </c>
      <c r="C131" s="3">
        <f t="shared" si="21"/>
        <v>5.376152250287447E-2</v>
      </c>
      <c r="D131">
        <v>0.24368298200514144</v>
      </c>
      <c r="E131" s="3">
        <f t="shared" si="23"/>
        <v>5.5248618784530402E-3</v>
      </c>
      <c r="F131" s="5">
        <f t="shared" ref="F131:F194" si="28">D131-D130</f>
        <v>-1.5127758841498584E-3</v>
      </c>
      <c r="G131" s="3">
        <f t="shared" si="22"/>
        <v>-6.1696658097686319E-3</v>
      </c>
      <c r="H131" s="4">
        <f t="shared" si="24"/>
        <v>22.878752846179324</v>
      </c>
      <c r="I131" s="5">
        <f t="shared" si="25"/>
        <v>21.227866896751266</v>
      </c>
      <c r="J131">
        <v>0.49629342416452443</v>
      </c>
      <c r="K131" s="7">
        <f t="shared" si="26"/>
        <v>0.12605172951075114</v>
      </c>
      <c r="L131" s="4">
        <v>3.9372202673521817</v>
      </c>
      <c r="M131" s="5">
        <f t="shared" si="27"/>
        <v>11.202477064508436</v>
      </c>
    </row>
    <row r="132" spans="1:13" x14ac:dyDescent="0.3">
      <c r="A132" s="1">
        <v>38625</v>
      </c>
      <c r="B132" s="2">
        <v>41.722130281690141</v>
      </c>
      <c r="C132" s="3">
        <f t="shared" si="21"/>
        <v>-5.4061940705003475E-2</v>
      </c>
      <c r="D132">
        <v>0.25243641851106641</v>
      </c>
      <c r="E132" s="3">
        <f t="shared" si="23"/>
        <v>6.0504201680672267E-3</v>
      </c>
      <c r="F132" s="5">
        <f t="shared" si="28"/>
        <v>8.7534365059249719E-3</v>
      </c>
      <c r="G132" s="3">
        <f t="shared" si="22"/>
        <v>3.5921410817848054E-2</v>
      </c>
      <c r="H132" s="4">
        <f t="shared" si="24"/>
        <v>23.056362908595613</v>
      </c>
      <c r="I132" s="5">
        <f t="shared" si="25"/>
        <v>18.665767373094528</v>
      </c>
      <c r="J132">
        <v>0.49756263078470819</v>
      </c>
      <c r="K132" s="7">
        <f t="shared" si="26"/>
        <v>0.12037171482503277</v>
      </c>
      <c r="L132" s="4">
        <v>4.1335510714285677</v>
      </c>
      <c r="M132" s="5">
        <f t="shared" si="27"/>
        <v>10.093532064978417</v>
      </c>
    </row>
    <row r="133" spans="1:13" x14ac:dyDescent="0.3">
      <c r="A133" s="1">
        <v>38716</v>
      </c>
      <c r="B133" s="2">
        <v>42.174469207317074</v>
      </c>
      <c r="C133" s="3">
        <f t="shared" si="21"/>
        <v>1.0841702534672315E-2</v>
      </c>
      <c r="D133">
        <v>0.25500182926829268</v>
      </c>
      <c r="E133" s="3">
        <f t="shared" si="23"/>
        <v>6.0463553913335574E-3</v>
      </c>
      <c r="F133" s="5">
        <f t="shared" si="28"/>
        <v>2.5654107572262719E-3</v>
      </c>
      <c r="G133" s="3">
        <f t="shared" si="22"/>
        <v>1.0162601626016121E-2</v>
      </c>
      <c r="H133" s="4">
        <f t="shared" si="24"/>
        <v>23.234746054395199</v>
      </c>
      <c r="I133" s="5">
        <f t="shared" si="25"/>
        <v>18.939723152921875</v>
      </c>
      <c r="J133">
        <v>0.50261916158536579</v>
      </c>
      <c r="K133" s="7">
        <f t="shared" si="26"/>
        <v>0.11269711799891254</v>
      </c>
      <c r="L133" s="4">
        <v>4.4599114024390207</v>
      </c>
      <c r="M133" s="5">
        <f t="shared" si="27"/>
        <v>9.4563468647051714</v>
      </c>
    </row>
    <row r="134" spans="1:13" x14ac:dyDescent="0.3">
      <c r="A134" s="1">
        <v>38807</v>
      </c>
      <c r="B134" s="2">
        <v>45.211135135135137</v>
      </c>
      <c r="C134" s="3">
        <f t="shared" si="21"/>
        <v>7.2002469382381973E-2</v>
      </c>
      <c r="D134">
        <v>0.25117297297297297</v>
      </c>
      <c r="E134" s="3">
        <f t="shared" si="23"/>
        <v>5.5555555555555549E-3</v>
      </c>
      <c r="F134" s="5">
        <f t="shared" si="28"/>
        <v>-3.8288562953197047E-3</v>
      </c>
      <c r="G134" s="3">
        <f t="shared" si="22"/>
        <v>-1.501501501501501E-2</v>
      </c>
      <c r="H134" s="4">
        <f t="shared" si="24"/>
        <v>23.420311082095285</v>
      </c>
      <c r="I134" s="5">
        <f t="shared" si="25"/>
        <v>21.790824053039852</v>
      </c>
      <c r="J134">
        <v>0.10271705705705708</v>
      </c>
      <c r="K134" s="7">
        <f t="shared" si="26"/>
        <v>2.3995535714285744E-2</v>
      </c>
      <c r="L134" s="4">
        <v>4.2806736336336293</v>
      </c>
      <c r="M134" s="5">
        <f t="shared" si="27"/>
        <v>10.561687015778842</v>
      </c>
    </row>
    <row r="135" spans="1:13" x14ac:dyDescent="0.3">
      <c r="A135" s="1">
        <v>38898</v>
      </c>
      <c r="B135" s="2">
        <v>50.99232242483982</v>
      </c>
      <c r="C135" s="3">
        <f t="shared" si="21"/>
        <v>0.12787087235091166</v>
      </c>
      <c r="D135">
        <v>0.24733543617545592</v>
      </c>
      <c r="E135" s="3">
        <f t="shared" si="23"/>
        <v>4.8504446240905429E-3</v>
      </c>
      <c r="F135" s="5">
        <f t="shared" si="28"/>
        <v>-3.8375367975170549E-3</v>
      </c>
      <c r="G135" s="3">
        <f t="shared" si="22"/>
        <v>-1.5278462296697715E-2</v>
      </c>
      <c r="H135" s="4">
        <f t="shared" si="24"/>
        <v>23.613201668325637</v>
      </c>
      <c r="I135" s="5">
        <f t="shared" si="25"/>
        <v>27.379120756514183</v>
      </c>
      <c r="J135">
        <v>0.10114769837358308</v>
      </c>
      <c r="K135" s="7">
        <f t="shared" si="26"/>
        <v>2.4641833810888285E-2</v>
      </c>
      <c r="L135" s="4">
        <v>4.1047147363233076</v>
      </c>
      <c r="M135" s="5">
        <f t="shared" si="27"/>
        <v>12.422866313607672</v>
      </c>
    </row>
    <row r="136" spans="1:13" x14ac:dyDescent="0.3">
      <c r="A136" s="1">
        <v>38989</v>
      </c>
      <c r="B136" s="2">
        <v>50.154130113356338</v>
      </c>
      <c r="C136" s="3">
        <f t="shared" si="21"/>
        <v>-1.6437617892751111E-2</v>
      </c>
      <c r="D136">
        <v>0.2748171513060621</v>
      </c>
      <c r="E136" s="3">
        <f t="shared" si="23"/>
        <v>5.4794520547945197E-3</v>
      </c>
      <c r="F136" s="5">
        <f t="shared" si="28"/>
        <v>2.7481715130606182E-2</v>
      </c>
      <c r="G136" s="3">
        <f t="shared" si="22"/>
        <v>0.11111111111111094</v>
      </c>
      <c r="H136" s="4">
        <f t="shared" si="24"/>
        <v>23.782236257941161</v>
      </c>
      <c r="I136" s="5">
        <f t="shared" si="25"/>
        <v>26.371893855415177</v>
      </c>
      <c r="J136">
        <v>0.12467041892557916</v>
      </c>
      <c r="K136" s="7">
        <f t="shared" si="26"/>
        <v>3.1213191990577201E-2</v>
      </c>
      <c r="L136" s="4">
        <v>3.9941579497289257</v>
      </c>
      <c r="M136" s="5">
        <f t="shared" si="27"/>
        <v>12.556871997703592</v>
      </c>
    </row>
    <row r="137" spans="1:13" x14ac:dyDescent="0.3">
      <c r="A137" s="1">
        <v>39080</v>
      </c>
      <c r="B137" s="2">
        <v>53.729483548067392</v>
      </c>
      <c r="C137" s="3">
        <f t="shared" si="21"/>
        <v>7.1287318245380593E-2</v>
      </c>
      <c r="D137">
        <v>0.27631516352824581</v>
      </c>
      <c r="E137" s="3">
        <f t="shared" si="23"/>
        <v>5.1427102082797641E-3</v>
      </c>
      <c r="F137" s="5">
        <f t="shared" si="28"/>
        <v>1.4980122221837089E-3</v>
      </c>
      <c r="G137" s="3">
        <f t="shared" si="22"/>
        <v>5.4509415262637972E-3</v>
      </c>
      <c r="H137" s="4">
        <f t="shared" si="24"/>
        <v>23.952950138350442</v>
      </c>
      <c r="I137" s="5">
        <f t="shared" si="25"/>
        <v>29.776533409716951</v>
      </c>
      <c r="J137">
        <v>0.12534999008919728</v>
      </c>
      <c r="K137" s="7">
        <f t="shared" si="26"/>
        <v>3.2101756511205393E-2</v>
      </c>
      <c r="L137" s="4">
        <v>3.9047704459861192</v>
      </c>
      <c r="M137" s="5">
        <f t="shared" si="27"/>
        <v>13.759959590786758</v>
      </c>
    </row>
    <row r="138" spans="1:13" x14ac:dyDescent="0.3">
      <c r="A138" s="1">
        <v>39171</v>
      </c>
      <c r="B138" s="2">
        <v>52.881578460399716</v>
      </c>
      <c r="C138" s="3">
        <f t="shared" si="21"/>
        <v>-1.5781002006265754E-2</v>
      </c>
      <c r="D138">
        <v>0.27153570454633996</v>
      </c>
      <c r="E138" s="3">
        <f t="shared" si="23"/>
        <v>5.1347881899871627E-3</v>
      </c>
      <c r="F138" s="5">
        <f t="shared" si="28"/>
        <v>-4.7794589819058486E-3</v>
      </c>
      <c r="G138" s="3">
        <f t="shared" si="22"/>
        <v>-1.7297128832443831E-2</v>
      </c>
      <c r="H138" s="4">
        <f t="shared" si="24"/>
        <v>24.131652345987597</v>
      </c>
      <c r="I138" s="5">
        <f t="shared" si="25"/>
        <v>28.749926114412119</v>
      </c>
      <c r="J138">
        <v>0.42968366755619614</v>
      </c>
      <c r="K138" s="7">
        <f t="shared" si="26"/>
        <v>0.10650248433787009</v>
      </c>
      <c r="L138" s="4">
        <v>4.0344943146402219</v>
      </c>
      <c r="M138" s="5">
        <f t="shared" si="27"/>
        <v>13.107362245747881</v>
      </c>
    </row>
    <row r="139" spans="1:13" x14ac:dyDescent="0.3">
      <c r="A139" s="1">
        <v>39262</v>
      </c>
      <c r="B139" s="2">
        <v>51.932813795883895</v>
      </c>
      <c r="C139" s="3">
        <f t="shared" si="21"/>
        <v>-1.7941307580792043E-2</v>
      </c>
      <c r="D139">
        <v>0.26762594071571189</v>
      </c>
      <c r="E139" s="3">
        <f t="shared" si="23"/>
        <v>5.1533110023189894E-3</v>
      </c>
      <c r="F139" s="5">
        <f t="shared" si="28"/>
        <v>-3.9097638306280769E-3</v>
      </c>
      <c r="G139" s="3">
        <f t="shared" si="22"/>
        <v>-1.4398709875595217E-2</v>
      </c>
      <c r="H139" s="4">
        <f t="shared" si="24"/>
        <v>24.31762334039011</v>
      </c>
      <c r="I139" s="5">
        <f t="shared" si="25"/>
        <v>27.615190455493785</v>
      </c>
      <c r="J139">
        <v>0.42349677708877276</v>
      </c>
      <c r="K139" s="7">
        <f t="shared" si="26"/>
        <v>0.10153782781820689</v>
      </c>
      <c r="L139" s="4">
        <v>4.170827623444934</v>
      </c>
      <c r="M139" s="5">
        <f t="shared" si="27"/>
        <v>12.451440933200088</v>
      </c>
    </row>
    <row r="140" spans="1:13" x14ac:dyDescent="0.3">
      <c r="A140" s="1">
        <v>39353</v>
      </c>
      <c r="B140" s="2">
        <v>49.478027723152195</v>
      </c>
      <c r="C140" s="3">
        <f t="shared" si="21"/>
        <v>-4.726849737778438E-2</v>
      </c>
      <c r="D140">
        <v>0.29419367835387789</v>
      </c>
      <c r="E140" s="3">
        <f t="shared" si="23"/>
        <v>5.9459459459459451E-3</v>
      </c>
      <c r="F140" s="5">
        <f t="shared" si="28"/>
        <v>2.6567737638166E-2</v>
      </c>
      <c r="G140" s="3">
        <f t="shared" si="22"/>
        <v>9.9271907525540826E-2</v>
      </c>
      <c r="H140" s="4">
        <f t="shared" si="24"/>
        <v>24.480522249746844</v>
      </c>
      <c r="I140" s="5">
        <f t="shared" si="25"/>
        <v>24.997505473405351</v>
      </c>
      <c r="J140">
        <v>0.44610849681039844</v>
      </c>
      <c r="K140" s="7">
        <f t="shared" si="26"/>
        <v>0.10226303706133169</v>
      </c>
      <c r="L140" s="4">
        <v>4.3623630749676181</v>
      </c>
      <c r="M140" s="5">
        <f t="shared" si="27"/>
        <v>11.342024236146248</v>
      </c>
    </row>
    <row r="141" spans="1:13" x14ac:dyDescent="0.3">
      <c r="A141" s="1">
        <v>39447</v>
      </c>
      <c r="B141" s="2">
        <v>47.428038336285212</v>
      </c>
      <c r="C141" s="3">
        <f t="shared" si="21"/>
        <v>-4.1432318166306659E-2</v>
      </c>
      <c r="D141">
        <v>0.29202822373307435</v>
      </c>
      <c r="E141" s="3">
        <f t="shared" si="23"/>
        <v>6.1572907920514975E-3</v>
      </c>
      <c r="F141" s="5">
        <f t="shared" si="28"/>
        <v>-2.1654546208035308E-3</v>
      </c>
      <c r="G141" s="3">
        <f t="shared" si="22"/>
        <v>-7.3606429374011295E-3</v>
      </c>
      <c r="H141" s="4">
        <f t="shared" si="24"/>
        <v>24.648648585816428</v>
      </c>
      <c r="I141" s="5">
        <f t="shared" si="25"/>
        <v>22.779389750468784</v>
      </c>
      <c r="J141">
        <v>0.44282485145403633</v>
      </c>
      <c r="K141" s="7">
        <f t="shared" si="26"/>
        <v>9.7902537050992319E-2</v>
      </c>
      <c r="L141" s="4">
        <v>4.5231192652688046</v>
      </c>
      <c r="M141" s="5">
        <f t="shared" si="27"/>
        <v>10.485692628197061</v>
      </c>
    </row>
    <row r="142" spans="1:13" x14ac:dyDescent="0.3">
      <c r="A142" s="1">
        <v>39538</v>
      </c>
      <c r="B142" s="2">
        <v>44.328274980330463</v>
      </c>
      <c r="C142" s="3">
        <f t="shared" si="21"/>
        <v>-6.5357190908383989E-2</v>
      </c>
      <c r="D142">
        <v>0.28725244464426214</v>
      </c>
      <c r="E142" s="3">
        <f t="shared" si="23"/>
        <v>6.4801178203240046E-3</v>
      </c>
      <c r="F142" s="5">
        <f t="shared" si="28"/>
        <v>-4.7757790888122154E-3</v>
      </c>
      <c r="G142" s="3">
        <f t="shared" si="22"/>
        <v>-1.6353827132741361E-2</v>
      </c>
      <c r="H142" s="4">
        <f t="shared" si="24"/>
        <v>24.824710931764674</v>
      </c>
      <c r="I142" s="5">
        <f t="shared" si="25"/>
        <v>19.503564048565789</v>
      </c>
      <c r="J142">
        <v>-4.0512848432055729E-2</v>
      </c>
      <c r="K142" s="7">
        <f t="shared" si="26"/>
        <v>-9.7321967917309987E-3</v>
      </c>
      <c r="L142" s="4">
        <v>4.1627650261323978</v>
      </c>
      <c r="M142" s="5">
        <f t="shared" si="27"/>
        <v>10.648757424945414</v>
      </c>
    </row>
    <row r="143" spans="1:13" x14ac:dyDescent="0.3">
      <c r="A143" s="1">
        <v>39629</v>
      </c>
      <c r="B143" s="2">
        <v>42.632885862486575</v>
      </c>
      <c r="C143" s="3">
        <f t="shared" si="21"/>
        <v>-3.8246223625804876E-2</v>
      </c>
      <c r="D143">
        <v>0.28031186161826199</v>
      </c>
      <c r="E143" s="3">
        <f t="shared" si="23"/>
        <v>6.5750149432157803E-3</v>
      </c>
      <c r="F143" s="5">
        <f t="shared" si="28"/>
        <v>-6.9405830260001466E-3</v>
      </c>
      <c r="G143" s="3">
        <f t="shared" si="22"/>
        <v>-2.4161963302333112E-2</v>
      </c>
      <c r="H143" s="4">
        <f t="shared" si="24"/>
        <v>25.011023262820753</v>
      </c>
      <c r="I143" s="5">
        <f t="shared" si="25"/>
        <v>17.621862599665821</v>
      </c>
      <c r="J143">
        <v>-3.9533978474967417E-2</v>
      </c>
      <c r="K143" s="7">
        <f t="shared" si="26"/>
        <v>-1.0451203690356074E-2</v>
      </c>
      <c r="L143" s="4">
        <v>3.7827201197358433</v>
      </c>
      <c r="M143" s="5">
        <f t="shared" si="27"/>
        <v>11.270430936736535</v>
      </c>
    </row>
    <row r="144" spans="1:13" x14ac:dyDescent="0.3">
      <c r="A144" s="1">
        <v>39721</v>
      </c>
      <c r="B144" s="2">
        <v>49.18918380312914</v>
      </c>
      <c r="C144" s="3">
        <f t="shared" si="21"/>
        <v>0.15378499034266802</v>
      </c>
      <c r="D144">
        <v>0.31858279665239075</v>
      </c>
      <c r="E144" s="3">
        <f t="shared" si="23"/>
        <v>6.4766839378238329E-3</v>
      </c>
      <c r="F144" s="5">
        <f t="shared" si="28"/>
        <v>3.8270935034128761E-2</v>
      </c>
      <c r="G144" s="3">
        <f t="shared" si="22"/>
        <v>0.13652984505610188</v>
      </c>
      <c r="H144" s="4">
        <f t="shared" si="24"/>
        <v>25.162566727459065</v>
      </c>
      <c r="I144" s="5">
        <f t="shared" si="25"/>
        <v>24.026617075670075</v>
      </c>
      <c r="J144">
        <v>-6.8172001480919214E-3</v>
      </c>
      <c r="K144" s="7">
        <f t="shared" si="26"/>
        <v>-1.9456767063584684E-3</v>
      </c>
      <c r="L144" s="4">
        <v>3.5037681881133294</v>
      </c>
      <c r="M144" s="5">
        <f t="shared" si="27"/>
        <v>14.038937841266261</v>
      </c>
    </row>
    <row r="145" spans="1:13" x14ac:dyDescent="0.3">
      <c r="A145" s="1">
        <v>39813</v>
      </c>
      <c r="B145" s="2">
        <v>39.79892316913066</v>
      </c>
      <c r="C145" s="3">
        <f t="shared" si="21"/>
        <v>-0.19090092390191526</v>
      </c>
      <c r="D145">
        <v>0.33154717735030537</v>
      </c>
      <c r="E145" s="3">
        <f t="shared" si="23"/>
        <v>8.3305564811729411E-3</v>
      </c>
      <c r="F145" s="5">
        <f t="shared" si="28"/>
        <v>1.2964380697914613E-2</v>
      </c>
      <c r="G145" s="3">
        <f t="shared" si="22"/>
        <v>4.0693913275110738E-2</v>
      </c>
      <c r="H145" s="4">
        <f t="shared" si="24"/>
        <v>25.30399433789535</v>
      </c>
      <c r="I145" s="5">
        <f t="shared" si="25"/>
        <v>14.49492883123531</v>
      </c>
      <c r="J145">
        <v>-7.0946186996974463E-3</v>
      </c>
      <c r="K145" s="7">
        <f t="shared" si="26"/>
        <v>-2.1143437077131228E-3</v>
      </c>
      <c r="L145" s="4">
        <v>3.3554708602089089</v>
      </c>
      <c r="M145" s="5">
        <f t="shared" si="27"/>
        <v>11.860905615688408</v>
      </c>
    </row>
    <row r="146" spans="1:13" x14ac:dyDescent="0.3">
      <c r="A146" s="1">
        <v>39903</v>
      </c>
      <c r="B146" s="2">
        <v>35.861306855845314</v>
      </c>
      <c r="C146" s="3">
        <f t="shared" si="21"/>
        <v>-9.893776011355726E-2</v>
      </c>
      <c r="D146">
        <v>0.32768006995472693</v>
      </c>
      <c r="E146" s="3">
        <f t="shared" si="23"/>
        <v>9.1374269005847948E-3</v>
      </c>
      <c r="F146" s="5">
        <f t="shared" si="28"/>
        <v>-3.8671073955784396E-3</v>
      </c>
      <c r="G146" s="3">
        <f t="shared" si="22"/>
        <v>-1.1663822405257651E-2</v>
      </c>
      <c r="H146" s="4">
        <f t="shared" si="24"/>
        <v>25.45194743691534</v>
      </c>
      <c r="I146" s="5">
        <f t="shared" si="25"/>
        <v>10.409359418929974</v>
      </c>
      <c r="J146">
        <v>0.22325788753649348</v>
      </c>
      <c r="K146" s="7">
        <f t="shared" si="26"/>
        <v>6.8502581755593941E-2</v>
      </c>
      <c r="L146" s="4">
        <v>3.2591163984598608</v>
      </c>
      <c r="M146" s="5">
        <f t="shared" si="27"/>
        <v>11.003383270628829</v>
      </c>
    </row>
    <row r="147" spans="1:13" x14ac:dyDescent="0.3">
      <c r="A147" s="1">
        <v>39994</v>
      </c>
      <c r="B147" s="2">
        <v>38.027913933229179</v>
      </c>
      <c r="C147" s="3">
        <f t="shared" si="21"/>
        <v>6.0416288957152453E-2</v>
      </c>
      <c r="D147">
        <v>0.32314678733199503</v>
      </c>
      <c r="E147" s="3">
        <f t="shared" si="23"/>
        <v>8.4976206662134603E-3</v>
      </c>
      <c r="F147" s="5">
        <f t="shared" si="28"/>
        <v>-4.5332826227318934E-3</v>
      </c>
      <c r="G147" s="3">
        <f t="shared" si="22"/>
        <v>-1.3834477706740622E-2</v>
      </c>
      <c r="H147" s="4">
        <f t="shared" si="24"/>
        <v>25.607214857804546</v>
      </c>
      <c r="I147" s="5">
        <f t="shared" si="25"/>
        <v>12.420699075424633</v>
      </c>
      <c r="J147">
        <v>0.22016923126851587</v>
      </c>
      <c r="K147" s="7">
        <f t="shared" si="26"/>
        <v>6.9726699369306394E-2</v>
      </c>
      <c r="L147" s="4">
        <v>3.1576029449263463</v>
      </c>
      <c r="M147" s="5">
        <f t="shared" si="27"/>
        <v>12.043285554421161</v>
      </c>
    </row>
    <row r="148" spans="1:13" x14ac:dyDescent="0.3">
      <c r="A148" s="1">
        <v>40086</v>
      </c>
      <c r="B148" s="2">
        <v>42.110308609105935</v>
      </c>
      <c r="C148" s="3">
        <f t="shared" si="21"/>
        <v>0.10735258008221993</v>
      </c>
      <c r="D148">
        <v>0.32273381827947534</v>
      </c>
      <c r="E148" s="3">
        <f t="shared" si="23"/>
        <v>7.6640098099325579E-3</v>
      </c>
      <c r="F148" s="5">
        <f t="shared" si="28"/>
        <v>-4.1296905251969607E-4</v>
      </c>
      <c r="G148" s="3">
        <f t="shared" si="22"/>
        <v>-1.2779611888742437E-3</v>
      </c>
      <c r="H148" s="4">
        <f t="shared" si="24"/>
        <v>25.765813772562947</v>
      </c>
      <c r="I148" s="5">
        <f t="shared" si="25"/>
        <v>16.344494836542989</v>
      </c>
      <c r="J148">
        <v>0.21988786353597042</v>
      </c>
      <c r="K148" s="7">
        <f t="shared" si="26"/>
        <v>7.0995362112022981E-2</v>
      </c>
      <c r="L148" s="4">
        <v>3.0972144798558983</v>
      </c>
      <c r="M148" s="5">
        <f t="shared" si="27"/>
        <v>13.596187439710397</v>
      </c>
    </row>
    <row r="149" spans="1:13" x14ac:dyDescent="0.3">
      <c r="A149" s="1">
        <v>40178</v>
      </c>
      <c r="B149" s="2">
        <v>43.637653334815163</v>
      </c>
      <c r="C149" s="3">
        <f t="shared" si="21"/>
        <v>3.6270091009946936E-2</v>
      </c>
      <c r="D149">
        <v>0.35504007890751982</v>
      </c>
      <c r="E149" s="3">
        <f t="shared" si="23"/>
        <v>8.1360946745562129E-3</v>
      </c>
      <c r="F149" s="5">
        <f t="shared" si="28"/>
        <v>3.2306260628044481E-2</v>
      </c>
      <c r="G149" s="3">
        <f t="shared" si="22"/>
        <v>0.10010187590588493</v>
      </c>
      <c r="H149" s="4">
        <f t="shared" si="24"/>
        <v>25.89508757280862</v>
      </c>
      <c r="I149" s="5">
        <f t="shared" si="25"/>
        <v>17.742565762006542</v>
      </c>
      <c r="J149">
        <v>0.24753489018240413</v>
      </c>
      <c r="K149" s="7">
        <f t="shared" si="26"/>
        <v>8.1395348837209475E-2</v>
      </c>
      <c r="L149" s="4">
        <v>3.0411429365266729</v>
      </c>
      <c r="M149" s="5">
        <f t="shared" si="27"/>
        <v>14.349096456694097</v>
      </c>
    </row>
    <row r="150" spans="1:13" x14ac:dyDescent="0.3">
      <c r="A150" s="1">
        <v>40268</v>
      </c>
      <c r="B150" s="2">
        <v>45.286060809351618</v>
      </c>
      <c r="C150" s="3">
        <f t="shared" si="21"/>
        <v>3.7774888165705178E-2</v>
      </c>
      <c r="D150">
        <v>0.35229608833300408</v>
      </c>
      <c r="E150" s="3">
        <f t="shared" si="23"/>
        <v>7.7793493635077791E-3</v>
      </c>
      <c r="F150" s="5">
        <f t="shared" si="28"/>
        <v>-2.7439905745157422E-3</v>
      </c>
      <c r="G150" s="3">
        <f t="shared" si="22"/>
        <v>-7.7286783592409591E-3</v>
      </c>
      <c r="H150" s="4">
        <f t="shared" si="24"/>
        <v>26.029535292534703</v>
      </c>
      <c r="I150" s="5">
        <f t="shared" si="25"/>
        <v>19.256525516816914</v>
      </c>
      <c r="J150">
        <v>0.4506720917516347</v>
      </c>
      <c r="K150" s="7">
        <f t="shared" si="26"/>
        <v>0.14231301939058205</v>
      </c>
      <c r="L150" s="4">
        <v>3.1667664257389734</v>
      </c>
      <c r="M150" s="5">
        <f t="shared" si="27"/>
        <v>14.300410804306161</v>
      </c>
    </row>
    <row r="151" spans="1:13" x14ac:dyDescent="0.3">
      <c r="A151" s="1">
        <v>40359</v>
      </c>
      <c r="B151" s="2">
        <v>45.83064097446838</v>
      </c>
      <c r="C151" s="3">
        <f t="shared" si="21"/>
        <v>1.2025337496440081E-2</v>
      </c>
      <c r="D151">
        <v>0.35175624526873583</v>
      </c>
      <c r="E151" s="3">
        <f t="shared" si="23"/>
        <v>7.6751325704716719E-3</v>
      </c>
      <c r="F151" s="5">
        <f t="shared" si="28"/>
        <v>-5.3984306426824169E-4</v>
      </c>
      <c r="G151" s="3">
        <f t="shared" si="22"/>
        <v>-1.5323561122199125E-3</v>
      </c>
      <c r="H151" s="4">
        <f t="shared" si="24"/>
        <v>26.167050037166028</v>
      </c>
      <c r="I151" s="5">
        <f t="shared" si="25"/>
        <v>19.663590937302352</v>
      </c>
      <c r="J151">
        <v>0.44998150161723222</v>
      </c>
      <c r="K151" s="7">
        <f t="shared" si="26"/>
        <v>0.13591269841269873</v>
      </c>
      <c r="L151" s="4">
        <v>3.3108128002202117</v>
      </c>
      <c r="M151" s="5">
        <f t="shared" si="27"/>
        <v>13.842715894846139</v>
      </c>
    </row>
    <row r="152" spans="1:13" x14ac:dyDescent="0.3">
      <c r="A152" s="1">
        <v>40451</v>
      </c>
      <c r="B152" s="2">
        <v>45.629084092126412</v>
      </c>
      <c r="C152" s="3">
        <f t="shared" si="21"/>
        <v>-4.3978630465643098E-3</v>
      </c>
      <c r="D152">
        <v>0.35099295455481855</v>
      </c>
      <c r="E152" s="3">
        <f t="shared" si="23"/>
        <v>7.6923076923076919E-3</v>
      </c>
      <c r="F152" s="5">
        <f t="shared" si="28"/>
        <v>-7.632907139172862E-4</v>
      </c>
      <c r="G152" s="3">
        <f t="shared" si="22"/>
        <v>-2.1699421806544716E-3</v>
      </c>
      <c r="H152" s="4">
        <f t="shared" si="24"/>
        <v>26.30791290449061</v>
      </c>
      <c r="I152" s="5">
        <f t="shared" si="25"/>
        <v>19.321171187635802</v>
      </c>
      <c r="J152">
        <v>0.44900506777635868</v>
      </c>
      <c r="K152" s="7">
        <f t="shared" si="26"/>
        <v>0.13006329113924078</v>
      </c>
      <c r="L152" s="4">
        <v>3.4522044140469355</v>
      </c>
      <c r="M152" s="5">
        <f t="shared" si="27"/>
        <v>13.2173760935079</v>
      </c>
    </row>
    <row r="153" spans="1:13" x14ac:dyDescent="0.3">
      <c r="A153" s="1">
        <v>40543</v>
      </c>
      <c r="B153" s="2">
        <v>44.203000743684392</v>
      </c>
      <c r="C153" s="3">
        <f t="shared" si="21"/>
        <v>-3.1253823670067904E-2</v>
      </c>
      <c r="D153">
        <v>0.36888835153002797</v>
      </c>
      <c r="E153" s="3">
        <f t="shared" si="23"/>
        <v>8.3453237410071931E-3</v>
      </c>
      <c r="F153" s="5">
        <f t="shared" si="28"/>
        <v>1.7895396975209421E-2</v>
      </c>
      <c r="G153" s="3">
        <f t="shared" si="22"/>
        <v>5.0985060363695878E-2</v>
      </c>
      <c r="H153" s="4">
        <f t="shared" si="24"/>
        <v>26.433528140686033</v>
      </c>
      <c r="I153" s="5">
        <f t="shared" si="25"/>
        <v>17.769472602998359</v>
      </c>
      <c r="J153">
        <v>0.46382084050023042</v>
      </c>
      <c r="K153" s="7">
        <f t="shared" si="26"/>
        <v>0.12924757281553423</v>
      </c>
      <c r="L153" s="4">
        <v>3.5886232166402738</v>
      </c>
      <c r="M153" s="5">
        <f t="shared" si="27"/>
        <v>12.317537416220571</v>
      </c>
    </row>
    <row r="154" spans="1:13" x14ac:dyDescent="0.3">
      <c r="A154" s="1">
        <v>40633</v>
      </c>
      <c r="B154" s="2">
        <v>41.308713232826321</v>
      </c>
      <c r="C154" s="3">
        <f t="shared" si="21"/>
        <v>-6.5477172639045289E-2</v>
      </c>
      <c r="D154">
        <v>0.36180993166776304</v>
      </c>
      <c r="E154" s="3">
        <f t="shared" si="23"/>
        <v>8.75868317728783E-3</v>
      </c>
      <c r="F154" s="5">
        <f t="shared" si="28"/>
        <v>-7.0784198622649286E-3</v>
      </c>
      <c r="G154" s="3">
        <f t="shared" si="22"/>
        <v>-1.9188515530257244E-2</v>
      </c>
      <c r="H154" s="4">
        <f t="shared" si="24"/>
        <v>26.568582956490488</v>
      </c>
      <c r="I154" s="5">
        <f t="shared" si="25"/>
        <v>14.740130276335833</v>
      </c>
      <c r="J154">
        <v>0.40446304152290941</v>
      </c>
      <c r="K154" s="7">
        <f t="shared" si="26"/>
        <v>0.11189895856414821</v>
      </c>
      <c r="L154" s="4">
        <v>3.6145380324611627</v>
      </c>
      <c r="M154" s="5">
        <f t="shared" si="27"/>
        <v>11.428490407859659</v>
      </c>
    </row>
    <row r="155" spans="1:13" x14ac:dyDescent="0.3">
      <c r="A155" s="1">
        <v>40724</v>
      </c>
      <c r="B155" s="2">
        <v>42.674657764861195</v>
      </c>
      <c r="C155" s="3">
        <f t="shared" si="21"/>
        <v>3.3066741254709875E-2</v>
      </c>
      <c r="D155">
        <v>0.35819539079044133</v>
      </c>
      <c r="E155" s="3">
        <f t="shared" si="23"/>
        <v>8.393632416787266E-3</v>
      </c>
      <c r="F155" s="5">
        <f t="shared" si="28"/>
        <v>-3.6145408773217147E-3</v>
      </c>
      <c r="G155" s="3">
        <f t="shared" si="22"/>
        <v>-9.9901648930986742E-3</v>
      </c>
      <c r="H155" s="4">
        <f t="shared" si="24"/>
        <v>26.709790906453968</v>
      </c>
      <c r="I155" s="5">
        <f t="shared" si="25"/>
        <v>15.964866858407227</v>
      </c>
      <c r="J155">
        <v>0.40042238904493133</v>
      </c>
      <c r="K155" s="7">
        <f t="shared" si="26"/>
        <v>0.10903987332661598</v>
      </c>
      <c r="L155" s="4">
        <v>3.6722565500925857</v>
      </c>
      <c r="M155" s="5">
        <f t="shared" si="27"/>
        <v>11.620826917385516</v>
      </c>
    </row>
    <row r="156" spans="1:13" x14ac:dyDescent="0.3">
      <c r="A156" s="1">
        <v>40816</v>
      </c>
      <c r="B156" s="2">
        <v>39.776369678565281</v>
      </c>
      <c r="C156" s="3">
        <f t="shared" si="21"/>
        <v>-6.7915906959713168E-2</v>
      </c>
      <c r="D156">
        <v>0.35635301843632788</v>
      </c>
      <c r="E156" s="3">
        <f t="shared" si="23"/>
        <v>8.9589125733704061E-3</v>
      </c>
      <c r="F156" s="5">
        <f t="shared" si="28"/>
        <v>-1.8423723541134418E-3</v>
      </c>
      <c r="G156" s="3">
        <f t="shared" si="22"/>
        <v>-5.143484258822606E-3</v>
      </c>
      <c r="H156" s="4">
        <f t="shared" si="24"/>
        <v>26.855495481053975</v>
      </c>
      <c r="I156" s="5">
        <f t="shared" si="25"/>
        <v>12.920874197511306</v>
      </c>
      <c r="J156">
        <v>0.39836282278999857</v>
      </c>
      <c r="K156" s="7">
        <f t="shared" si="26"/>
        <v>0.10632325075443906</v>
      </c>
      <c r="L156" s="4">
        <v>3.7467141002869186</v>
      </c>
      <c r="M156" s="5">
        <f t="shared" si="27"/>
        <v>10.616334370300434</v>
      </c>
    </row>
    <row r="157" spans="1:13" x14ac:dyDescent="0.3">
      <c r="A157" s="1">
        <v>40907</v>
      </c>
      <c r="B157" s="2">
        <v>41.065699244921838</v>
      </c>
      <c r="C157" s="3">
        <f t="shared" si="21"/>
        <v>3.2414460564794911E-2</v>
      </c>
      <c r="D157">
        <v>0.35827475273848775</v>
      </c>
      <c r="E157" s="3">
        <f t="shared" si="23"/>
        <v>8.7244283995186519E-3</v>
      </c>
      <c r="F157" s="5">
        <f t="shared" si="28"/>
        <v>1.921734302159861E-3</v>
      </c>
      <c r="G157" s="3">
        <f t="shared" si="22"/>
        <v>5.3927824453190443E-3</v>
      </c>
      <c r="H157" s="4">
        <f t="shared" si="24"/>
        <v>27.002017095619067</v>
      </c>
      <c r="I157" s="5">
        <f t="shared" si="25"/>
        <v>14.063682149302771</v>
      </c>
      <c r="J157">
        <v>0.40051110682760821</v>
      </c>
      <c r="K157" s="7">
        <f t="shared" si="26"/>
        <v>0.10373870172555479</v>
      </c>
      <c r="L157" s="4">
        <v>3.8607684515580081</v>
      </c>
      <c r="M157" s="5">
        <f t="shared" si="27"/>
        <v>10.636664633008444</v>
      </c>
    </row>
    <row r="158" spans="1:13" x14ac:dyDescent="0.3">
      <c r="A158" s="1">
        <v>40998</v>
      </c>
      <c r="B158" s="2">
        <v>41.141137005649718</v>
      </c>
      <c r="C158" s="3">
        <f t="shared" si="21"/>
        <v>1.8370017341713396E-3</v>
      </c>
      <c r="D158">
        <v>0.35246468926553676</v>
      </c>
      <c r="E158" s="3">
        <f t="shared" si="23"/>
        <v>8.5672082717872973E-3</v>
      </c>
      <c r="F158" s="5">
        <f t="shared" si="28"/>
        <v>-5.8100634729509881E-3</v>
      </c>
      <c r="G158" s="3">
        <f t="shared" si="22"/>
        <v>-1.6216781753504939E-2</v>
      </c>
      <c r="H158" s="4">
        <f t="shared" si="24"/>
        <v>27.157102905630435</v>
      </c>
      <c r="I158" s="5">
        <f t="shared" si="25"/>
        <v>13.984034100019283</v>
      </c>
      <c r="J158">
        <v>0.26215725047080984</v>
      </c>
      <c r="K158" s="7">
        <f t="shared" si="26"/>
        <v>6.9748131746471195E-2</v>
      </c>
      <c r="L158" s="4">
        <v>3.7586275632977553</v>
      </c>
      <c r="M158" s="5">
        <f t="shared" si="27"/>
        <v>10.945787075948857</v>
      </c>
    </row>
    <row r="159" spans="1:13" x14ac:dyDescent="0.3">
      <c r="A159" s="1">
        <v>41089</v>
      </c>
      <c r="B159" s="2">
        <v>40.554697007992054</v>
      </c>
      <c r="C159" s="3">
        <f t="shared" si="21"/>
        <v>-1.4254345901454579E-2</v>
      </c>
      <c r="D159">
        <v>0.35233259833186625</v>
      </c>
      <c r="E159" s="3">
        <f t="shared" si="23"/>
        <v>8.6878370281605749E-3</v>
      </c>
      <c r="F159" s="5">
        <f t="shared" si="28"/>
        <v>-1.320909336705034E-4</v>
      </c>
      <c r="G159" s="3">
        <f t="shared" si="22"/>
        <v>-3.7476359389576608E-4</v>
      </c>
      <c r="H159" s="4">
        <f t="shared" si="24"/>
        <v>27.315235917695627</v>
      </c>
      <c r="I159" s="5">
        <f t="shared" si="25"/>
        <v>13.239461090296427</v>
      </c>
      <c r="J159">
        <v>0.26205900347745759</v>
      </c>
      <c r="K159" s="7">
        <f t="shared" si="26"/>
        <v>7.0489510489510604E-2</v>
      </c>
      <c r="L159" s="4">
        <v>3.7177021326663069</v>
      </c>
      <c r="M159" s="5">
        <f t="shared" si="27"/>
        <v>10.908538543647804</v>
      </c>
    </row>
    <row r="160" spans="1:13" x14ac:dyDescent="0.3">
      <c r="A160" s="1">
        <v>41180</v>
      </c>
      <c r="B160" s="2">
        <v>41.951564300129206</v>
      </c>
      <c r="C160" s="3">
        <f t="shared" si="21"/>
        <v>3.4444032262449742E-2</v>
      </c>
      <c r="D160">
        <v>0.34939556711767578</v>
      </c>
      <c r="E160" s="3">
        <f t="shared" si="23"/>
        <v>8.32854681217691E-3</v>
      </c>
      <c r="F160" s="5">
        <f t="shared" si="28"/>
        <v>-2.9370312141904775E-3</v>
      </c>
      <c r="G160" s="3">
        <f t="shared" si="22"/>
        <v>-8.3359621791908589E-3</v>
      </c>
      <c r="H160" s="4">
        <f t="shared" si="24"/>
        <v>27.479278349628114</v>
      </c>
      <c r="I160" s="5">
        <f t="shared" si="25"/>
        <v>14.472285950501092</v>
      </c>
      <c r="J160">
        <v>0.25987448953575304</v>
      </c>
      <c r="K160" s="7">
        <f t="shared" si="26"/>
        <v>7.1246819338422501E-2</v>
      </c>
      <c r="L160" s="4">
        <v>3.6475240852696711</v>
      </c>
      <c r="M160" s="5">
        <f t="shared" si="27"/>
        <v>11.501381024336023</v>
      </c>
    </row>
    <row r="161" spans="1:13" x14ac:dyDescent="0.3">
      <c r="A161" s="1">
        <v>41274</v>
      </c>
      <c r="B161" s="2">
        <v>42.366547967996652</v>
      </c>
      <c r="C161" s="3">
        <f t="shared" si="21"/>
        <v>9.8919712480463051E-3</v>
      </c>
      <c r="D161">
        <v>0.35214384954769362</v>
      </c>
      <c r="E161" s="3">
        <f t="shared" si="23"/>
        <v>8.3118372026368594E-3</v>
      </c>
      <c r="F161" s="5">
        <f t="shared" si="28"/>
        <v>2.7482824300178454E-3</v>
      </c>
      <c r="G161" s="3">
        <f t="shared" si="22"/>
        <v>7.8658193997414028E-3</v>
      </c>
      <c r="H161" s="4">
        <f t="shared" si="24"/>
        <v>27.643655965744763</v>
      </c>
      <c r="I161" s="5">
        <f t="shared" si="25"/>
        <v>14.722892002251889</v>
      </c>
      <c r="J161">
        <v>0.26191861533704125</v>
      </c>
      <c r="K161" s="7">
        <f t="shared" si="26"/>
        <v>7.2020577307802341E-2</v>
      </c>
      <c r="L161" s="4">
        <v>3.636719186763119</v>
      </c>
      <c r="M161" s="5">
        <f t="shared" si="27"/>
        <v>11.649661629691353</v>
      </c>
    </row>
    <row r="162" spans="1:13" x14ac:dyDescent="0.3">
      <c r="A162" s="1">
        <v>41362</v>
      </c>
      <c r="B162" s="2">
        <v>54.329577399440659</v>
      </c>
      <c r="C162" s="3">
        <f t="shared" ref="C162:C197" si="29">(B162/B161-1)</f>
        <v>0.28236969980374105</v>
      </c>
      <c r="D162">
        <v>0.34734518178654744</v>
      </c>
      <c r="E162" s="3">
        <f t="shared" si="23"/>
        <v>6.3932980599647271E-3</v>
      </c>
      <c r="F162" s="5">
        <f t="shared" si="28"/>
        <v>-4.7986677611461803E-3</v>
      </c>
      <c r="G162" s="3">
        <f t="shared" si="22"/>
        <v>-1.3627010005455853E-2</v>
      </c>
      <c r="H162" s="4">
        <f t="shared" si="24"/>
        <v>27.815922016614206</v>
      </c>
      <c r="I162" s="5">
        <f t="shared" si="25"/>
        <v>26.513655382826453</v>
      </c>
      <c r="J162">
        <v>0.50157725122759089</v>
      </c>
      <c r="K162" s="7">
        <f t="shared" si="26"/>
        <v>0.13229230041235737</v>
      </c>
      <c r="L162" s="4">
        <v>3.7914319250944009</v>
      </c>
      <c r="M162" s="5">
        <f t="shared" si="27"/>
        <v>14.329566895253681</v>
      </c>
    </row>
    <row r="163" spans="1:13" x14ac:dyDescent="0.3">
      <c r="A163" s="1">
        <v>41453</v>
      </c>
      <c r="B163" s="2">
        <v>53.478919333287656</v>
      </c>
      <c r="C163" s="3">
        <f t="shared" si="29"/>
        <v>-1.5657365782524191E-2</v>
      </c>
      <c r="D163">
        <v>0.34625779429902703</v>
      </c>
      <c r="E163" s="3">
        <f t="shared" si="23"/>
        <v>6.4746595222147799E-3</v>
      </c>
      <c r="F163" s="5">
        <f t="shared" si="28"/>
        <v>-1.0873874875204081E-3</v>
      </c>
      <c r="G163" s="3">
        <f t="shared" ref="G163:G197" si="30">IF(D162=0,0,D163/D162-1)</f>
        <v>-3.1305673564478997E-3</v>
      </c>
      <c r="H163" s="4">
        <f t="shared" si="24"/>
        <v>27.992513498996459</v>
      </c>
      <c r="I163" s="5">
        <f t="shared" si="25"/>
        <v>25.486405834291197</v>
      </c>
      <c r="J163">
        <v>0.50000702985816092</v>
      </c>
      <c r="K163" s="7">
        <f t="shared" si="26"/>
        <v>0.12552918537524069</v>
      </c>
      <c r="L163" s="4">
        <v>3.9831934570713949</v>
      </c>
      <c r="M163" s="5">
        <f t="shared" si="27"/>
        <v>13.426141589569571</v>
      </c>
    </row>
    <row r="164" spans="1:13" x14ac:dyDescent="0.3">
      <c r="A164" s="1">
        <v>41547</v>
      </c>
      <c r="B164" s="2">
        <v>48.473533604670536</v>
      </c>
      <c r="C164" s="3">
        <f t="shared" si="29"/>
        <v>-9.3595491289248045E-2</v>
      </c>
      <c r="D164">
        <v>0.37209479861114081</v>
      </c>
      <c r="E164" s="3">
        <f t="shared" si="23"/>
        <v>7.6762466224514865E-3</v>
      </c>
      <c r="F164" s="5">
        <f t="shared" si="28"/>
        <v>2.5837004312113776E-2</v>
      </c>
      <c r="G164" s="3">
        <f t="shared" si="30"/>
        <v>7.4617827345717425E-2</v>
      </c>
      <c r="H164" s="4">
        <f t="shared" si="24"/>
        <v>28.146587325200251</v>
      </c>
      <c r="I164" s="5">
        <f t="shared" si="25"/>
        <v>20.326946279470285</v>
      </c>
      <c r="J164">
        <v>0.52156104232774858</v>
      </c>
      <c r="K164" s="7">
        <f t="shared" si="26"/>
        <v>0.12491609202416563</v>
      </c>
      <c r="L164" s="4">
        <v>4.1752910603931639</v>
      </c>
      <c r="M164" s="5">
        <f t="shared" si="27"/>
        <v>11.609617845445738</v>
      </c>
    </row>
    <row r="165" spans="1:13" x14ac:dyDescent="0.3">
      <c r="A165" s="1">
        <v>41639</v>
      </c>
      <c r="B165" s="2">
        <v>51.776881943282319</v>
      </c>
      <c r="C165" s="3">
        <f t="shared" si="29"/>
        <v>6.8147463016673848E-2</v>
      </c>
      <c r="D165">
        <v>0.37385109998326538</v>
      </c>
      <c r="E165" s="3">
        <f t="shared" si="23"/>
        <v>7.220425138632163E-3</v>
      </c>
      <c r="F165" s="5">
        <f t="shared" si="28"/>
        <v>1.756301372124569E-3</v>
      </c>
      <c r="G165" s="3">
        <f t="shared" si="30"/>
        <v>4.7200374170239812E-3</v>
      </c>
      <c r="H165" s="4">
        <f t="shared" si="24"/>
        <v>28.301800939132903</v>
      </c>
      <c r="I165" s="5">
        <f t="shared" si="25"/>
        <v>23.475081004149416</v>
      </c>
      <c r="J165">
        <v>0.52402282996279759</v>
      </c>
      <c r="K165" s="7">
        <f t="shared" si="26"/>
        <v>0.11912243947858485</v>
      </c>
      <c r="L165" s="4">
        <v>4.3990270200687371</v>
      </c>
      <c r="M165" s="5">
        <f t="shared" si="27"/>
        <v>11.770075907029387</v>
      </c>
    </row>
    <row r="166" spans="1:13" x14ac:dyDescent="0.3">
      <c r="A166" s="1">
        <v>41729</v>
      </c>
      <c r="B166" s="2">
        <v>52.953890974341185</v>
      </c>
      <c r="C166" s="3">
        <f t="shared" si="29"/>
        <v>2.2732327380165396E-2</v>
      </c>
      <c r="D166">
        <v>0.36871860359807535</v>
      </c>
      <c r="E166" s="3">
        <f t="shared" si="23"/>
        <v>6.9630124777183607E-3</v>
      </c>
      <c r="F166" s="5">
        <f t="shared" si="28"/>
        <v>-5.1324963851900329E-3</v>
      </c>
      <c r="G166" s="3">
        <f t="shared" si="30"/>
        <v>-1.3728718159234488E-2</v>
      </c>
      <c r="H166" s="4">
        <f t="shared" si="24"/>
        <v>28.46506456287084</v>
      </c>
      <c r="I166" s="5">
        <f t="shared" si="25"/>
        <v>24.488826411470345</v>
      </c>
      <c r="J166">
        <v>0.53601722649422523</v>
      </c>
      <c r="K166" s="7">
        <f t="shared" si="26"/>
        <v>0.11757213269092326</v>
      </c>
      <c r="L166" s="4">
        <v>4.5590499570448513</v>
      </c>
      <c r="M166" s="5">
        <f t="shared" si="27"/>
        <v>11.615115314214625</v>
      </c>
    </row>
    <row r="167" spans="1:13" x14ac:dyDescent="0.3">
      <c r="A167" s="1">
        <v>41820</v>
      </c>
      <c r="B167" s="2">
        <v>53.586300499700023</v>
      </c>
      <c r="C167" s="3">
        <f t="shared" si="29"/>
        <v>1.1942645077115621E-2</v>
      </c>
      <c r="D167">
        <v>0.36554723654565069</v>
      </c>
      <c r="E167" s="3">
        <f t="shared" si="23"/>
        <v>6.8216546605544643E-3</v>
      </c>
      <c r="F167" s="5">
        <f t="shared" si="28"/>
        <v>-3.1713670524246562E-3</v>
      </c>
      <c r="G167" s="3">
        <f t="shared" si="30"/>
        <v>-8.6010497476325387E-3</v>
      </c>
      <c r="H167" s="4">
        <f t="shared" si="24"/>
        <v>28.634568381202808</v>
      </c>
      <c r="I167" s="5">
        <f t="shared" si="25"/>
        <v>24.951732118497215</v>
      </c>
      <c r="J167">
        <v>0.53140691566356035</v>
      </c>
      <c r="K167" s="7">
        <f t="shared" si="26"/>
        <v>0.11215002641310101</v>
      </c>
      <c r="L167" s="4">
        <v>4.7383574722144077</v>
      </c>
      <c r="M167" s="5">
        <f t="shared" si="27"/>
        <v>11.309045553006195</v>
      </c>
    </row>
    <row r="168" spans="1:13" x14ac:dyDescent="0.3">
      <c r="A168" s="1">
        <v>41912</v>
      </c>
      <c r="B168" s="2">
        <v>50.048982947599264</v>
      </c>
      <c r="C168" s="3">
        <f t="shared" si="29"/>
        <v>-6.6011602202704078E-2</v>
      </c>
      <c r="D168">
        <v>0.36602637891703188</v>
      </c>
      <c r="E168" s="3">
        <f t="shared" si="23"/>
        <v>7.3133629768312673E-3</v>
      </c>
      <c r="F168" s="5">
        <f t="shared" si="28"/>
        <v>4.7914237138119153E-4</v>
      </c>
      <c r="G168" s="3">
        <f t="shared" si="30"/>
        <v>1.3107536413323739E-3</v>
      </c>
      <c r="H168" s="4">
        <f t="shared" si="24"/>
        <v>28.806779180160024</v>
      </c>
      <c r="I168" s="5">
        <f t="shared" si="25"/>
        <v>21.242203767439239</v>
      </c>
      <c r="J168">
        <v>0.5321034592132956</v>
      </c>
      <c r="K168" s="7">
        <f t="shared" si="26"/>
        <v>0.10720597889208716</v>
      </c>
      <c r="L168" s="4">
        <v>4.9633748482340474</v>
      </c>
      <c r="M168" s="5">
        <f t="shared" si="27"/>
        <v>10.083659702914948</v>
      </c>
    </row>
    <row r="169" spans="1:13" x14ac:dyDescent="0.3">
      <c r="A169" s="1">
        <v>42004</v>
      </c>
      <c r="B169" s="2">
        <v>52.243019947873194</v>
      </c>
      <c r="C169" s="3">
        <f t="shared" si="29"/>
        <v>4.3837793918231283E-2</v>
      </c>
      <c r="D169">
        <v>0.37104417576614485</v>
      </c>
      <c r="E169" s="3">
        <f t="shared" si="23"/>
        <v>7.102272727272727E-3</v>
      </c>
      <c r="F169" s="5">
        <f t="shared" si="28"/>
        <v>5.0177968491129654E-3</v>
      </c>
      <c r="G169" s="3">
        <f t="shared" si="30"/>
        <v>1.3708839411954887E-2</v>
      </c>
      <c r="H169" s="4">
        <f t="shared" si="24"/>
        <v>28.977209187736353</v>
      </c>
      <c r="I169" s="5">
        <f t="shared" si="25"/>
        <v>23.265810760136841</v>
      </c>
      <c r="J169">
        <v>0.53939798008619644</v>
      </c>
      <c r="K169" s="7">
        <f t="shared" si="26"/>
        <v>0.10267943509382871</v>
      </c>
      <c r="L169" s="4">
        <v>5.2532230976270302</v>
      </c>
      <c r="M169" s="5">
        <f t="shared" si="27"/>
        <v>9.9449459840135574</v>
      </c>
    </row>
    <row r="170" spans="1:13" x14ac:dyDescent="0.3">
      <c r="A170" s="1">
        <v>42094</v>
      </c>
      <c r="B170" s="2">
        <v>54.96479783498998</v>
      </c>
      <c r="C170" s="3">
        <f t="shared" si="29"/>
        <v>5.2098402615938122E-2</v>
      </c>
      <c r="D170">
        <v>0.36899031844112506</v>
      </c>
      <c r="E170" s="3">
        <f t="shared" si="23"/>
        <v>6.7132116004296463E-3</v>
      </c>
      <c r="F170" s="5">
        <f t="shared" si="28"/>
        <v>-2.0538573250197811E-3</v>
      </c>
      <c r="G170" s="3">
        <f t="shared" si="30"/>
        <v>-5.5353444661377926E-3</v>
      </c>
      <c r="H170" s="4">
        <f t="shared" si="24"/>
        <v>29.152896584993481</v>
      </c>
      <c r="I170" s="5">
        <f t="shared" si="25"/>
        <v>25.811901249996499</v>
      </c>
      <c r="J170">
        <v>0.16221227008415259</v>
      </c>
      <c r="K170" s="7">
        <f t="shared" si="26"/>
        <v>3.1991229818616768E-2</v>
      </c>
      <c r="L170" s="4">
        <v>5.0705231091102299</v>
      </c>
      <c r="M170" s="5">
        <f t="shared" si="27"/>
        <v>10.840064555910317</v>
      </c>
    </row>
    <row r="171" spans="1:13" x14ac:dyDescent="0.3">
      <c r="A171" s="1">
        <v>42185</v>
      </c>
      <c r="B171" s="2">
        <v>55.669739521786134</v>
      </c>
      <c r="C171" s="3">
        <f t="shared" si="29"/>
        <v>1.2825330294354176E-2</v>
      </c>
      <c r="D171">
        <v>0.36509535363186085</v>
      </c>
      <c r="E171" s="3">
        <f t="shared" si="23"/>
        <v>6.5582371458551949E-3</v>
      </c>
      <c r="F171" s="5">
        <f t="shared" si="28"/>
        <v>-3.894964809264212E-3</v>
      </c>
      <c r="G171" s="3">
        <f t="shared" si="30"/>
        <v>-1.0555737141611954E-2</v>
      </c>
      <c r="H171" s="4">
        <f t="shared" si="24"/>
        <v>29.33578130132025</v>
      </c>
      <c r="I171" s="5">
        <f t="shared" si="25"/>
        <v>26.333958220465885</v>
      </c>
      <c r="J171">
        <v>0.16050000000000009</v>
      </c>
      <c r="K171" s="7">
        <f t="shared" si="26"/>
        <v>3.2990750256937373E-2</v>
      </c>
      <c r="L171" s="4">
        <v>4.8649999999999931</v>
      </c>
      <c r="M171" s="5">
        <f t="shared" si="27"/>
        <v>11.442906376523373</v>
      </c>
    </row>
    <row r="172" spans="1:13" x14ac:dyDescent="0.3">
      <c r="A172" s="1">
        <v>42277</v>
      </c>
      <c r="B172" s="2">
        <v>59.382148647796768</v>
      </c>
      <c r="C172" s="3">
        <f t="shared" si="29"/>
        <v>6.6686303149627646E-2</v>
      </c>
      <c r="D172">
        <v>0.36615867112147771</v>
      </c>
      <c r="E172" s="3">
        <f t="shared" si="23"/>
        <v>6.1661404893449097E-3</v>
      </c>
      <c r="F172" s="5">
        <f t="shared" si="28"/>
        <v>1.0633174896168551E-3</v>
      </c>
      <c r="G172" s="3">
        <f t="shared" si="30"/>
        <v>2.9124377482192543E-3</v>
      </c>
      <c r="H172" s="4">
        <f t="shared" si="24"/>
        <v>29.521040340714144</v>
      </c>
      <c r="I172" s="5">
        <f t="shared" si="25"/>
        <v>29.861108307082624</v>
      </c>
      <c r="J172">
        <v>0.16096744625858928</v>
      </c>
      <c r="K172" s="7">
        <f t="shared" si="26"/>
        <v>3.4054742202418914E-2</v>
      </c>
      <c r="L172" s="4">
        <v>4.7267263191073496</v>
      </c>
      <c r="M172" s="5">
        <f t="shared" si="27"/>
        <v>12.563060486017559</v>
      </c>
    </row>
    <row r="173" spans="1:13" x14ac:dyDescent="0.3">
      <c r="A173" s="1">
        <v>42369</v>
      </c>
      <c r="B173" s="2">
        <v>61.942902864390661</v>
      </c>
      <c r="C173" s="3">
        <f t="shared" si="29"/>
        <v>4.3123300097846817E-2</v>
      </c>
      <c r="D173">
        <v>0.36835693901278938</v>
      </c>
      <c r="E173" s="3">
        <f t="shared" si="23"/>
        <v>5.9467174119885828E-3</v>
      </c>
      <c r="F173" s="5">
        <f t="shared" si="28"/>
        <v>2.1982678913116671E-3</v>
      </c>
      <c r="G173" s="3">
        <f t="shared" si="30"/>
        <v>6.0035937004543349E-3</v>
      </c>
      <c r="H173" s="4">
        <f t="shared" si="24"/>
        <v>29.707583382359992</v>
      </c>
      <c r="I173" s="5">
        <f t="shared" si="25"/>
        <v>32.235319482030668</v>
      </c>
      <c r="J173">
        <v>0.16193382940492559</v>
      </c>
      <c r="K173" s="7">
        <f t="shared" si="26"/>
        <v>3.5189651392238619E-2</v>
      </c>
      <c r="L173" s="4">
        <v>4.6017457689461931</v>
      </c>
      <c r="M173" s="5">
        <f t="shared" si="27"/>
        <v>13.46073989623631</v>
      </c>
    </row>
    <row r="174" spans="1:13" x14ac:dyDescent="0.3">
      <c r="A174" s="1">
        <v>42460</v>
      </c>
      <c r="B174" s="2">
        <v>74.684542942569678</v>
      </c>
      <c r="C174" s="3">
        <f t="shared" si="29"/>
        <v>0.20569975717918521</v>
      </c>
      <c r="D174">
        <v>0.36587113449683373</v>
      </c>
      <c r="E174" s="3">
        <f t="shared" si="23"/>
        <v>4.8988869728797619E-3</v>
      </c>
      <c r="F174" s="5">
        <f t="shared" si="28"/>
        <v>-2.4858045159556474E-3</v>
      </c>
      <c r="G174" s="3">
        <f t="shared" si="30"/>
        <v>-6.7483580535164789E-3</v>
      </c>
      <c r="H174" s="4">
        <f t="shared" si="24"/>
        <v>29.900118633750285</v>
      </c>
      <c r="I174" s="5">
        <f t="shared" si="25"/>
        <v>44.784424308819396</v>
      </c>
      <c r="J174">
        <v>0.4629816908269363</v>
      </c>
      <c r="K174" s="7">
        <f t="shared" si="26"/>
        <v>9.8078760216537678E-2</v>
      </c>
      <c r="L174" s="4">
        <v>4.7205092091780951</v>
      </c>
      <c r="M174" s="5">
        <f t="shared" si="27"/>
        <v>15.821289533205523</v>
      </c>
    </row>
    <row r="175" spans="1:13" x14ac:dyDescent="0.3">
      <c r="A175" s="1">
        <v>42551</v>
      </c>
      <c r="B175" s="2">
        <v>76.959799931955303</v>
      </c>
      <c r="C175" s="3">
        <f t="shared" si="29"/>
        <v>3.0464898086545622E-2</v>
      </c>
      <c r="D175">
        <v>0.36149011692072797</v>
      </c>
      <c r="E175" s="3">
        <f t="shared" si="23"/>
        <v>4.6971291146851047E-3</v>
      </c>
      <c r="F175" s="5">
        <f t="shared" si="28"/>
        <v>-4.3810175761057613E-3</v>
      </c>
      <c r="G175" s="3">
        <f t="shared" si="30"/>
        <v>-1.1974209395148816E-2</v>
      </c>
      <c r="H175" s="4">
        <f t="shared" si="24"/>
        <v>30.100653942087913</v>
      </c>
      <c r="I175" s="5">
        <f t="shared" si="25"/>
        <v>46.859145989867386</v>
      </c>
      <c r="J175">
        <v>0.45743785111485447</v>
      </c>
      <c r="K175" s="7">
        <f t="shared" si="26"/>
        <v>9.5061728395061856E-2</v>
      </c>
      <c r="L175" s="4">
        <v>4.812008563675735</v>
      </c>
      <c r="M175" s="5">
        <f t="shared" si="27"/>
        <v>15.993279919096453</v>
      </c>
    </row>
    <row r="176" spans="1:13" x14ac:dyDescent="0.3">
      <c r="A176" s="1">
        <v>42643</v>
      </c>
      <c r="B176" s="2">
        <v>63.167774243252651</v>
      </c>
      <c r="C176" s="3">
        <f t="shared" si="29"/>
        <v>-0.17921077888582082</v>
      </c>
      <c r="D176">
        <v>0.40418137084348132</v>
      </c>
      <c r="E176" s="3">
        <f t="shared" si="23"/>
        <v>6.3985374771480807E-3</v>
      </c>
      <c r="F176" s="5">
        <f t="shared" si="28"/>
        <v>4.2691253922753358E-2</v>
      </c>
      <c r="G176" s="3">
        <f t="shared" si="30"/>
        <v>0.1180979836638667</v>
      </c>
      <c r="H176" s="4">
        <f t="shared" si="24"/>
        <v>30.262267411043521</v>
      </c>
      <c r="I176" s="5">
        <f t="shared" si="25"/>
        <v>32.905506832209127</v>
      </c>
      <c r="J176">
        <v>0.493727657935285</v>
      </c>
      <c r="K176" s="7">
        <f t="shared" si="26"/>
        <v>9.9710549955085478E-2</v>
      </c>
      <c r="L176" s="4">
        <v>4.9516090138674809</v>
      </c>
      <c r="M176" s="5">
        <f t="shared" si="27"/>
        <v>12.757019802319796</v>
      </c>
    </row>
    <row r="177" spans="1:13" x14ac:dyDescent="0.3">
      <c r="A177" s="1">
        <v>42734</v>
      </c>
      <c r="B177" s="2">
        <v>69.829835895821603</v>
      </c>
      <c r="C177" s="3">
        <f t="shared" si="29"/>
        <v>0.10546614523592424</v>
      </c>
      <c r="D177">
        <v>0.40417467444249316</v>
      </c>
      <c r="E177" s="3">
        <f t="shared" si="23"/>
        <v>5.7879940466346947E-3</v>
      </c>
      <c r="F177" s="5">
        <f t="shared" si="28"/>
        <v>-6.696400988159823E-6</v>
      </c>
      <c r="G177" s="3">
        <f t="shared" si="30"/>
        <v>-1.6567812054724129E-5</v>
      </c>
      <c r="H177" s="4">
        <f t="shared" si="24"/>
        <v>30.426925386374378</v>
      </c>
      <c r="I177" s="5">
        <f t="shared" si="25"/>
        <v>39.402910509447224</v>
      </c>
      <c r="J177">
        <v>0.49371947794824211</v>
      </c>
      <c r="K177" s="7">
        <f t="shared" si="26"/>
        <v>9.6821089358402904E-2</v>
      </c>
      <c r="L177" s="4">
        <v>5.0992968703402966</v>
      </c>
      <c r="M177" s="5">
        <f t="shared" si="27"/>
        <v>13.694012659271117</v>
      </c>
    </row>
    <row r="178" spans="1:13" x14ac:dyDescent="0.3">
      <c r="A178" s="1">
        <v>42825</v>
      </c>
      <c r="B178" s="2">
        <v>65.45759238067113</v>
      </c>
      <c r="C178" s="3">
        <f t="shared" si="29"/>
        <v>-6.2612828156626055E-2</v>
      </c>
      <c r="D178">
        <v>0.40024733286573894</v>
      </c>
      <c r="E178" s="3">
        <f t="shared" si="23"/>
        <v>6.114605171208945E-3</v>
      </c>
      <c r="F178" s="5">
        <f t="shared" si="28"/>
        <v>-3.9273415767542286E-3</v>
      </c>
      <c r="G178" s="3">
        <f t="shared" si="30"/>
        <v>-9.7169412758765228E-3</v>
      </c>
      <c r="H178" s="4">
        <f t="shared" si="24"/>
        <v>30.598605740119172</v>
      </c>
      <c r="I178" s="5">
        <f t="shared" si="25"/>
        <v>34.858986640551962</v>
      </c>
      <c r="J178">
        <v>0.44683265039930109</v>
      </c>
      <c r="K178" s="7">
        <f t="shared" si="26"/>
        <v>8.6696420093058682E-2</v>
      </c>
      <c r="L178" s="4">
        <v>5.1539919401479022</v>
      </c>
      <c r="M178" s="5">
        <f t="shared" si="27"/>
        <v>12.700367625874231</v>
      </c>
    </row>
    <row r="179" spans="1:13" x14ac:dyDescent="0.3">
      <c r="A179" s="1">
        <v>42916</v>
      </c>
      <c r="B179" s="2">
        <v>59.355899246800433</v>
      </c>
      <c r="C179" s="3">
        <f t="shared" si="29"/>
        <v>-9.3215972539687497E-2</v>
      </c>
      <c r="D179">
        <v>0.39836173991141233</v>
      </c>
      <c r="E179" s="3">
        <f t="shared" si="23"/>
        <v>6.7114093959731551E-3</v>
      </c>
      <c r="F179" s="5">
        <f t="shared" si="28"/>
        <v>-1.8855929543266092E-3</v>
      </c>
      <c r="G179" s="3">
        <f t="shared" si="30"/>
        <v>-4.7110693800903602E-3</v>
      </c>
      <c r="H179" s="4">
        <f t="shared" si="24"/>
        <v>30.775398721633902</v>
      </c>
      <c r="I179" s="5">
        <f t="shared" si="25"/>
        <v>28.580500525166531</v>
      </c>
      <c r="J179">
        <v>0.44472759078198038</v>
      </c>
      <c r="K179" s="7">
        <f t="shared" si="26"/>
        <v>8.497766195085639E-2</v>
      </c>
      <c r="L179" s="4">
        <v>5.23346466085607</v>
      </c>
      <c r="M179" s="5">
        <f t="shared" si="27"/>
        <v>11.341606964647244</v>
      </c>
    </row>
    <row r="180" spans="1:13" x14ac:dyDescent="0.3">
      <c r="A180" s="1">
        <v>43007</v>
      </c>
      <c r="B180" s="2">
        <v>52.886972396776592</v>
      </c>
      <c r="C180" s="3">
        <f t="shared" si="29"/>
        <v>-0.10898540721497951</v>
      </c>
      <c r="D180">
        <v>0.3953532750720164</v>
      </c>
      <c r="E180" s="3">
        <f t="shared" si="23"/>
        <v>7.4754378470739003E-3</v>
      </c>
      <c r="F180" s="5">
        <f t="shared" si="28"/>
        <v>-3.0084648393959301E-3</v>
      </c>
      <c r="G180" s="3">
        <f t="shared" si="30"/>
        <v>-7.5520928291581413E-3</v>
      </c>
      <c r="H180" s="4">
        <f t="shared" si="24"/>
        <v>30.958523303652992</v>
      </c>
      <c r="I180" s="5">
        <f t="shared" si="25"/>
        <v>21.9284490931236</v>
      </c>
      <c r="J180">
        <v>0.44136896673270698</v>
      </c>
      <c r="K180" s="7">
        <f t="shared" si="26"/>
        <v>8.3325727845213179E-2</v>
      </c>
      <c r="L180" s="4">
        <v>5.29691102791924</v>
      </c>
      <c r="M180" s="5">
        <f t="shared" si="27"/>
        <v>9.9844932486154914</v>
      </c>
    </row>
    <row r="181" spans="1:13" x14ac:dyDescent="0.3">
      <c r="A181" s="1">
        <v>43098</v>
      </c>
      <c r="B181" s="2">
        <v>54.409161866593109</v>
      </c>
      <c r="C181" s="3">
        <f t="shared" si="29"/>
        <v>2.8781936284734133E-2</v>
      </c>
      <c r="D181">
        <v>0.39582636984634356</v>
      </c>
      <c r="E181" s="3">
        <f t="shared" si="23"/>
        <v>7.2749948035751404E-3</v>
      </c>
      <c r="F181" s="5">
        <f t="shared" si="28"/>
        <v>4.7309477432716518E-4</v>
      </c>
      <c r="G181" s="3">
        <f t="shared" si="30"/>
        <v>1.1966380555239464E-3</v>
      </c>
      <c r="H181" s="4">
        <f t="shared" si="24"/>
        <v>31.144616940152922</v>
      </c>
      <c r="I181" s="5">
        <f t="shared" si="25"/>
        <v>23.264544926440188</v>
      </c>
      <c r="J181">
        <v>0.44189712563482664</v>
      </c>
      <c r="K181" s="7">
        <f t="shared" si="26"/>
        <v>8.1736794986571243E-2</v>
      </c>
      <c r="L181" s="4">
        <v>5.4063427090262968</v>
      </c>
      <c r="M181" s="5">
        <f t="shared" si="27"/>
        <v>10.063949844643203</v>
      </c>
    </row>
    <row r="182" spans="1:13" x14ac:dyDescent="0.3">
      <c r="A182" s="1">
        <v>43189</v>
      </c>
      <c r="B182" s="2">
        <v>48.385979066654919</v>
      </c>
      <c r="C182" s="3">
        <f t="shared" si="29"/>
        <v>-0.11070162805864481</v>
      </c>
      <c r="D182">
        <v>0.39102038035855968</v>
      </c>
      <c r="E182" s="3">
        <f t="shared" si="23"/>
        <v>8.0812745324405442E-3</v>
      </c>
      <c r="F182" s="5">
        <f t="shared" si="28"/>
        <v>-4.8059894877838794E-3</v>
      </c>
      <c r="G182" s="3">
        <f t="shared" si="30"/>
        <v>-1.2141660722729375E-2</v>
      </c>
      <c r="H182" s="4">
        <f t="shared" si="24"/>
        <v>31.339014524007389</v>
      </c>
      <c r="I182" s="5">
        <f t="shared" si="25"/>
        <v>17.04696454264753</v>
      </c>
      <c r="J182">
        <v>0.11618534265128995</v>
      </c>
      <c r="K182" s="7">
        <f t="shared" si="26"/>
        <v>2.2682721926631219E-2</v>
      </c>
      <c r="L182" s="4">
        <v>5.1221957852809377</v>
      </c>
      <c r="M182" s="5">
        <f t="shared" si="27"/>
        <v>9.4463353403429284</v>
      </c>
    </row>
    <row r="183" spans="1:13" x14ac:dyDescent="0.3">
      <c r="A183" s="1">
        <v>43280</v>
      </c>
      <c r="B183" s="2">
        <v>44.85367647000465</v>
      </c>
      <c r="C183" s="3">
        <f t="shared" si="29"/>
        <v>-7.3002606639090306E-2</v>
      </c>
      <c r="D183">
        <v>0.38724190341641901</v>
      </c>
      <c r="E183" s="3">
        <f t="shared" si="23"/>
        <v>8.6334484459792797E-3</v>
      </c>
      <c r="F183" s="5">
        <f t="shared" si="28"/>
        <v>-3.7784769421406739E-3</v>
      </c>
      <c r="G183" s="3">
        <f t="shared" si="30"/>
        <v>-9.6631202155649243E-3</v>
      </c>
      <c r="H183" s="4">
        <f t="shared" si="24"/>
        <v>31.54084462999603</v>
      </c>
      <c r="I183" s="5">
        <f t="shared" si="25"/>
        <v>13.31283184000862</v>
      </c>
      <c r="J183">
        <v>0.11506262971796392</v>
      </c>
      <c r="K183" s="7">
        <f t="shared" si="26"/>
        <v>2.3693447737909542E-2</v>
      </c>
      <c r="L183" s="4">
        <v>4.8563058863680526</v>
      </c>
      <c r="M183" s="5">
        <f t="shared" si="27"/>
        <v>9.2361720038912001</v>
      </c>
    </row>
    <row r="184" spans="1:13" x14ac:dyDescent="0.3">
      <c r="A184" s="1">
        <v>43371</v>
      </c>
      <c r="B184" s="2">
        <v>40.455386291341682</v>
      </c>
      <c r="C184" s="3">
        <f t="shared" si="29"/>
        <v>-9.8058632531589085E-2</v>
      </c>
      <c r="D184">
        <v>0.38655160256537224</v>
      </c>
      <c r="E184" s="3">
        <f t="shared" si="23"/>
        <v>9.5550095550095519E-3</v>
      </c>
      <c r="F184" s="5">
        <f t="shared" si="28"/>
        <v>-6.9030085104676564E-4</v>
      </c>
      <c r="G184" s="3">
        <f t="shared" si="30"/>
        <v>-1.7826088678849494E-3</v>
      </c>
      <c r="H184" s="4">
        <f t="shared" si="24"/>
        <v>31.747158789380244</v>
      </c>
      <c r="I184" s="5">
        <f t="shared" si="25"/>
        <v>8.7082275019614386</v>
      </c>
      <c r="J184">
        <v>0.11485751805386653</v>
      </c>
      <c r="K184" s="7">
        <f t="shared" si="26"/>
        <v>2.4798448821308317E-2</v>
      </c>
      <c r="L184" s="4">
        <v>4.6316412321392475</v>
      </c>
      <c r="M184" s="5">
        <f t="shared" si="27"/>
        <v>8.7345682153918212</v>
      </c>
    </row>
    <row r="185" spans="1:13" x14ac:dyDescent="0.3">
      <c r="A185" s="1">
        <v>43465</v>
      </c>
      <c r="B185" s="2">
        <v>36.610150656959874</v>
      </c>
      <c r="C185" s="3">
        <f t="shared" si="29"/>
        <v>-9.5048792926858527E-2</v>
      </c>
      <c r="D185">
        <v>0.38840717580891049</v>
      </c>
      <c r="E185" s="3">
        <f t="shared" si="23"/>
        <v>1.0609275538041831E-2</v>
      </c>
      <c r="F185" s="5">
        <f t="shared" si="28"/>
        <v>1.8555732435382444E-3</v>
      </c>
      <c r="G185" s="3">
        <f t="shared" si="30"/>
        <v>4.8003247980958896E-3</v>
      </c>
      <c r="H185" s="4">
        <f t="shared" si="24"/>
        <v>31.955495413751631</v>
      </c>
      <c r="I185" s="5">
        <f t="shared" si="25"/>
        <v>4.6546552432082429</v>
      </c>
      <c r="J185">
        <v>0.11540887144602824</v>
      </c>
      <c r="K185" s="7">
        <f t="shared" si="26"/>
        <v>2.6011560693641647E-2</v>
      </c>
      <c r="L185" s="4">
        <v>4.4368299467028587</v>
      </c>
      <c r="M185" s="5">
        <f t="shared" si="27"/>
        <v>8.2514207433543802</v>
      </c>
    </row>
    <row r="186" spans="1:13" x14ac:dyDescent="0.3">
      <c r="A186" s="1">
        <v>43553</v>
      </c>
      <c r="B186" s="2">
        <v>41.819970967970363</v>
      </c>
      <c r="C186" s="3">
        <f t="shared" si="29"/>
        <v>0.14230535022450286</v>
      </c>
      <c r="D186">
        <v>0.383870701253334</v>
      </c>
      <c r="E186" s="3">
        <f t="shared" si="23"/>
        <v>9.1791240493050083E-3</v>
      </c>
      <c r="F186" s="5">
        <f t="shared" si="28"/>
        <v>-4.5364745555764863E-3</v>
      </c>
      <c r="G186" s="3">
        <f t="shared" si="30"/>
        <v>-1.1679687807334305E-2</v>
      </c>
      <c r="H186" s="4">
        <f t="shared" si="24"/>
        <v>32.172284566703112</v>
      </c>
      <c r="I186" s="5">
        <f t="shared" si="25"/>
        <v>9.6476864012672507</v>
      </c>
      <c r="J186">
        <v>0.19526480515495537</v>
      </c>
      <c r="K186" s="7">
        <f t="shared" si="26"/>
        <v>4.5926253035990267E-2</v>
      </c>
      <c r="L186" s="4">
        <v>4.2517033776288136</v>
      </c>
      <c r="M186" s="5">
        <f t="shared" si="27"/>
        <v>9.836050931495949</v>
      </c>
    </row>
    <row r="187" spans="1:13" x14ac:dyDescent="0.3">
      <c r="A187" s="1">
        <v>43644</v>
      </c>
      <c r="B187" s="2">
        <v>43.614684531687388</v>
      </c>
      <c r="C187" s="3">
        <f t="shared" si="29"/>
        <v>4.2915227394384914E-2</v>
      </c>
      <c r="D187">
        <v>0.38096180649090555</v>
      </c>
      <c r="E187" s="3">
        <f t="shared" si="23"/>
        <v>8.7347142500623903E-3</v>
      </c>
      <c r="F187" s="5">
        <f t="shared" si="28"/>
        <v>-2.9088947624284489E-3</v>
      </c>
      <c r="G187" s="3">
        <f t="shared" si="30"/>
        <v>-7.5777983392087966E-3</v>
      </c>
      <c r="H187" s="4">
        <f t="shared" si="24"/>
        <v>32.396057548612816</v>
      </c>
      <c r="I187" s="5">
        <f t="shared" si="25"/>
        <v>11.218626983074572</v>
      </c>
      <c r="J187">
        <v>0.19378512783874621</v>
      </c>
      <c r="K187" s="7">
        <f t="shared" si="26"/>
        <v>4.7412810576703872E-2</v>
      </c>
      <c r="L187" s="4">
        <v>4.0871892107143273</v>
      </c>
      <c r="M187" s="5">
        <f t="shared" si="27"/>
        <v>10.671070577636593</v>
      </c>
    </row>
    <row r="188" spans="1:13" x14ac:dyDescent="0.3">
      <c r="A188" s="1">
        <v>43738</v>
      </c>
      <c r="B188" s="2">
        <v>50.948125830058544</v>
      </c>
      <c r="C188" s="3">
        <f t="shared" si="29"/>
        <v>0.16814156463846919</v>
      </c>
      <c r="D188">
        <v>0.38004782695056455</v>
      </c>
      <c r="E188" s="3">
        <f t="shared" si="23"/>
        <v>7.4595055413469733E-3</v>
      </c>
      <c r="F188" s="5">
        <f t="shared" si="28"/>
        <v>-9.1397954034100337E-4</v>
      </c>
      <c r="G188" s="3">
        <f t="shared" si="30"/>
        <v>-2.399136933856405E-3</v>
      </c>
      <c r="H188" s="4">
        <f t="shared" si="24"/>
        <v>32.624950717632125</v>
      </c>
      <c r="I188" s="5">
        <f t="shared" si="25"/>
        <v>18.323175112426419</v>
      </c>
      <c r="J188">
        <v>0.1933202107813162</v>
      </c>
      <c r="K188" s="7">
        <f t="shared" si="26"/>
        <v>4.8998822143698446E-2</v>
      </c>
      <c r="L188" s="4">
        <v>3.945405263301383</v>
      </c>
      <c r="M188" s="5">
        <f t="shared" si="27"/>
        <v>12.913280748104153</v>
      </c>
    </row>
    <row r="189" spans="1:13" x14ac:dyDescent="0.3">
      <c r="A189" s="1">
        <v>43830</v>
      </c>
      <c r="B189" s="2">
        <v>53.617855658549118</v>
      </c>
      <c r="C189" s="3">
        <f t="shared" si="29"/>
        <v>5.2400942821639207E-2</v>
      </c>
      <c r="D189">
        <v>0.37972985593873315</v>
      </c>
      <c r="E189" s="3">
        <f t="shared" si="23"/>
        <v>7.0821529745042494E-3</v>
      </c>
      <c r="F189" s="5">
        <f t="shared" si="28"/>
        <v>-3.179710118313972E-4</v>
      </c>
      <c r="G189" s="3">
        <f t="shared" si="30"/>
        <v>-8.3666051818465093E-4</v>
      </c>
      <c r="H189" s="4">
        <f t="shared" si="24"/>
        <v>32.858464308172998</v>
      </c>
      <c r="I189" s="5">
        <f t="shared" si="25"/>
        <v>20.75939135037612</v>
      </c>
      <c r="J189">
        <v>0.19315846739358833</v>
      </c>
      <c r="K189" s="7">
        <f t="shared" si="26"/>
        <v>5.0694613697294638E-2</v>
      </c>
      <c r="L189" s="4">
        <v>3.8102364986341022</v>
      </c>
      <c r="M189" s="5">
        <f t="shared" si="27"/>
        <v>14.072054497869123</v>
      </c>
    </row>
    <row r="190" spans="1:13" x14ac:dyDescent="0.3">
      <c r="A190" s="1">
        <v>43921</v>
      </c>
      <c r="B190" s="2">
        <v>49.859559963582122</v>
      </c>
      <c r="C190" s="3">
        <f t="shared" si="29"/>
        <v>-7.0094106689023383E-2</v>
      </c>
      <c r="D190">
        <v>0.3780512562230014</v>
      </c>
      <c r="E190" s="3">
        <f t="shared" si="23"/>
        <v>7.5823223570190652E-3</v>
      </c>
      <c r="F190" s="5">
        <f t="shared" si="28"/>
        <v>-1.6785997157317545E-3</v>
      </c>
      <c r="G190" s="3">
        <f t="shared" si="30"/>
        <v>-4.4205102376848604E-3</v>
      </c>
      <c r="H190" s="4">
        <f t="shared" si="24"/>
        <v>33.098045797904796</v>
      </c>
      <c r="I190" s="5">
        <f t="shared" si="25"/>
        <v>16.761514165677326</v>
      </c>
      <c r="J190">
        <v>1.4875870910253182</v>
      </c>
      <c r="K190" s="7">
        <f t="shared" si="26"/>
        <v>0.30007459903021266</v>
      </c>
      <c r="L190" s="4">
        <v>4.9573909149022715</v>
      </c>
      <c r="M190" s="5">
        <f t="shared" si="27"/>
        <v>10.057621200236746</v>
      </c>
    </row>
    <row r="191" spans="1:13" x14ac:dyDescent="0.3">
      <c r="A191" s="1">
        <v>44012</v>
      </c>
      <c r="B191" s="2">
        <v>53.673794729961948</v>
      </c>
      <c r="C191" s="3">
        <f t="shared" si="29"/>
        <v>7.6499567368139232E-2</v>
      </c>
      <c r="D191">
        <v>0.37851759330015478</v>
      </c>
      <c r="E191" s="3">
        <f t="shared" si="23"/>
        <v>7.052186177715092E-3</v>
      </c>
      <c r="F191" s="5">
        <f t="shared" si="28"/>
        <v>4.6633707715337813E-4</v>
      </c>
      <c r="G191" s="3">
        <f t="shared" si="30"/>
        <v>1.2335287066955747E-3</v>
      </c>
      <c r="H191" s="4">
        <f t="shared" si="24"/>
        <v>33.341664306893904</v>
      </c>
      <c r="I191" s="5">
        <f t="shared" si="25"/>
        <v>20.332130423068044</v>
      </c>
      <c r="J191">
        <v>1.4894220724058076</v>
      </c>
      <c r="K191" s="7">
        <f t="shared" si="26"/>
        <v>0.24301465035493133</v>
      </c>
      <c r="L191" s="4">
        <v>6.1289394290856745</v>
      </c>
      <c r="M191" s="5">
        <f t="shared" si="27"/>
        <v>8.7574359888834952</v>
      </c>
    </row>
    <row r="192" spans="1:13" x14ac:dyDescent="0.3">
      <c r="A192" s="1">
        <v>44104</v>
      </c>
      <c r="B192" s="2">
        <v>51.812097510373448</v>
      </c>
      <c r="C192" s="3">
        <f t="shared" si="29"/>
        <v>-3.468540335101844E-2</v>
      </c>
      <c r="D192">
        <v>0.37490663900414944</v>
      </c>
      <c r="E192" s="3">
        <f t="shared" si="23"/>
        <v>7.2358900144717806E-3</v>
      </c>
      <c r="F192" s="5">
        <f t="shared" si="28"/>
        <v>-3.6109542960053309E-3</v>
      </c>
      <c r="G192" s="3">
        <f t="shared" si="30"/>
        <v>-9.5397264484399225E-3</v>
      </c>
      <c r="H192" s="4">
        <f t="shared" si="24"/>
        <v>33.593473009405201</v>
      </c>
      <c r="I192" s="5">
        <f t="shared" si="25"/>
        <v>18.218624500968247</v>
      </c>
      <c r="J192">
        <v>1.4752133932687876</v>
      </c>
      <c r="K192" s="7">
        <f t="shared" si="26"/>
        <v>0.20418781725888324</v>
      </c>
      <c r="L192" s="4">
        <v>7.2247865375749205</v>
      </c>
      <c r="M192" s="5">
        <f t="shared" si="27"/>
        <v>7.171436448801261</v>
      </c>
    </row>
    <row r="193" spans="1:13" x14ac:dyDescent="0.3">
      <c r="A193" s="1">
        <v>44196</v>
      </c>
      <c r="B193" s="2">
        <v>51.752100785491074</v>
      </c>
      <c r="C193" s="3">
        <f t="shared" si="29"/>
        <v>-1.1579674972695964E-3</v>
      </c>
      <c r="D193">
        <v>0.396034690602517</v>
      </c>
      <c r="E193" s="3">
        <f t="shared" si="23"/>
        <v>7.6525336091003105E-3</v>
      </c>
      <c r="F193" s="5">
        <f t="shared" si="28"/>
        <v>2.1128051598367559E-2</v>
      </c>
      <c r="G193" s="3">
        <f t="shared" si="30"/>
        <v>5.635550134425249E-2</v>
      </c>
      <c r="H193" s="4">
        <f t="shared" si="24"/>
        <v>33.828886848665853</v>
      </c>
      <c r="I193" s="5">
        <f t="shared" si="25"/>
        <v>17.923213936825221</v>
      </c>
      <c r="J193">
        <v>1.4924380245245208</v>
      </c>
      <c r="K193" s="7">
        <f t="shared" si="26"/>
        <v>0.17824707298391509</v>
      </c>
      <c r="L193" s="4">
        <v>8.3728613297296466</v>
      </c>
      <c r="M193" s="5">
        <f t="shared" si="27"/>
        <v>6.1809337032412204</v>
      </c>
    </row>
    <row r="194" spans="1:13" x14ac:dyDescent="0.3">
      <c r="A194" s="1">
        <v>44286</v>
      </c>
      <c r="B194" s="2">
        <v>52.912772871936788</v>
      </c>
      <c r="C194" s="3">
        <f t="shared" si="29"/>
        <v>2.242753567157818E-2</v>
      </c>
      <c r="D194">
        <v>0.38945148125356299</v>
      </c>
      <c r="E194" s="3">
        <f t="shared" ref="E194:E197" si="31">D194/B194</f>
        <v>7.3602546250248662E-3</v>
      </c>
      <c r="F194" s="5">
        <f t="shared" si="28"/>
        <v>-6.5832093489540111E-3</v>
      </c>
      <c r="G194" s="3">
        <f t="shared" si="30"/>
        <v>-1.6622809832488428E-2</v>
      </c>
      <c r="H194" s="4">
        <f t="shared" ref="H194:H195" si="32">(H195+D195)/POWER(1+2.23336489918119%+5.5%,0.25)</f>
        <v>34.075308915274313</v>
      </c>
      <c r="I194" s="5">
        <f t="shared" ref="I194:I197" si="33">B194-H194</f>
        <v>18.837463956662475</v>
      </c>
      <c r="J194">
        <v>0.68764163555159574</v>
      </c>
      <c r="K194" s="7">
        <f t="shared" ref="K194:K197" si="34">J194/L194</f>
        <v>8.0070287707519228E-2</v>
      </c>
      <c r="L194" s="4">
        <v>8.5879750808865989</v>
      </c>
      <c r="M194" s="5">
        <f t="shared" ref="M194:M197" si="35">B194/L194</f>
        <v>6.161262972187644</v>
      </c>
    </row>
    <row r="195" spans="1:13" x14ac:dyDescent="0.3">
      <c r="A195" s="1">
        <v>44377</v>
      </c>
      <c r="B195" s="2">
        <v>46.782371400388669</v>
      </c>
      <c r="C195" s="3">
        <f t="shared" si="29"/>
        <v>-0.11585863183517797</v>
      </c>
      <c r="D195">
        <v>0.37967706554384312</v>
      </c>
      <c r="E195" s="3">
        <f t="shared" si="31"/>
        <v>8.1158148716823867E-3</v>
      </c>
      <c r="F195" s="5">
        <f t="shared" ref="F195:F197" si="36">D195-D194</f>
        <v>-9.7744157097198747E-3</v>
      </c>
      <c r="G195" s="3">
        <f t="shared" si="30"/>
        <v>-2.5097903539249788E-2</v>
      </c>
      <c r="H195" s="4">
        <f t="shared" si="32"/>
        <v>34.336137334625086</v>
      </c>
      <c r="I195" s="5">
        <f t="shared" si="33"/>
        <v>12.446234065763583</v>
      </c>
      <c r="J195">
        <v>0.67038327211294979</v>
      </c>
      <c r="K195" s="7">
        <f t="shared" si="34"/>
        <v>7.689788927509951E-2</v>
      </c>
      <c r="L195" s="4">
        <v>8.7178371010246725</v>
      </c>
      <c r="M195" s="5">
        <f t="shared" si="35"/>
        <v>5.3662818951836098</v>
      </c>
    </row>
    <row r="196" spans="1:13" x14ac:dyDescent="0.3">
      <c r="A196" s="1">
        <v>44469</v>
      </c>
      <c r="B196" s="2">
        <v>42.494665232765854</v>
      </c>
      <c r="C196" s="3">
        <f t="shared" si="29"/>
        <v>-9.1652176648471362E-2</v>
      </c>
      <c r="D196">
        <v>0.3760589843607598</v>
      </c>
      <c r="E196" s="3">
        <f t="shared" si="31"/>
        <v>8.8495575221238937E-3</v>
      </c>
      <c r="F196" s="5">
        <f t="shared" si="36"/>
        <v>-3.6180811830833215E-3</v>
      </c>
      <c r="G196" s="3">
        <f t="shared" si="30"/>
        <v>-9.5293645875103028E-3</v>
      </c>
      <c r="H196" s="4">
        <f>(H197+D197)/POWER(1+2.23336489918119%+5.5%,0.25)</f>
        <v>34.605486564980879</v>
      </c>
      <c r="I196" s="5">
        <f t="shared" si="33"/>
        <v>7.8891786677849751</v>
      </c>
      <c r="J196">
        <v>0.66399494549961735</v>
      </c>
      <c r="K196" s="7">
        <f t="shared" si="34"/>
        <v>7.396729254996974E-2</v>
      </c>
      <c r="L196" s="4">
        <v>8.9768723797892882</v>
      </c>
      <c r="M196" s="5">
        <f t="shared" si="35"/>
        <v>4.7337940693508358</v>
      </c>
    </row>
    <row r="197" spans="1:13" x14ac:dyDescent="0.3">
      <c r="A197" s="1">
        <v>44561</v>
      </c>
      <c r="B197" s="2">
        <v>43.46</v>
      </c>
      <c r="C197" s="3">
        <f t="shared" si="29"/>
        <v>2.2716610707402829E-2</v>
      </c>
      <c r="D197">
        <v>0.37</v>
      </c>
      <c r="E197" s="3">
        <f t="shared" si="31"/>
        <v>8.5135757017947532E-3</v>
      </c>
      <c r="F197" s="5">
        <f t="shared" si="36"/>
        <v>-6.0589843607598004E-3</v>
      </c>
      <c r="G197" s="3">
        <f t="shared" si="30"/>
        <v>-1.611179259833162E-2</v>
      </c>
      <c r="H197" s="4">
        <f>D197*4*(1+0.0261373024645948)/0.0435327939646956</f>
        <v>34.885957673179163</v>
      </c>
      <c r="I197" s="5">
        <f t="shared" si="33"/>
        <v>8.5740423268208374</v>
      </c>
      <c r="J197">
        <v>0.65329679665138696</v>
      </c>
      <c r="K197" s="7">
        <f t="shared" si="34"/>
        <v>7.1251867064973856E-2</v>
      </c>
      <c r="L197" s="4">
        <v>9.1688375836615226</v>
      </c>
      <c r="M197" s="5">
        <f t="shared" si="35"/>
        <v>4.7399683551428442</v>
      </c>
    </row>
    <row r="198" spans="1:13" x14ac:dyDescent="0.3">
      <c r="B198" s="2"/>
      <c r="D198" s="6"/>
    </row>
    <row r="199" spans="1:13" x14ac:dyDescent="0.3">
      <c r="B199" s="2"/>
      <c r="C199" s="8"/>
      <c r="G199" s="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Palacios García</dc:creator>
  <cp:lastModifiedBy>Alejandro Palacios García</cp:lastModifiedBy>
  <dcterms:created xsi:type="dcterms:W3CDTF">2022-05-28T15:58:50Z</dcterms:created>
  <dcterms:modified xsi:type="dcterms:W3CDTF">2022-06-02T12:27:31Z</dcterms:modified>
</cp:coreProperties>
</file>