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6fada5bac88e40/Documents/Python/Thesis/Data/"/>
    </mc:Choice>
  </mc:AlternateContent>
  <xr:revisionPtr revIDLastSave="381" documentId="8_{A24A230B-D01A-487C-A596-0FDB489A5198}" xr6:coauthVersionLast="47" xr6:coauthVersionMax="47" xr10:uidLastSave="{AB35F83D-FD05-4FD8-9B3D-0A6EC63F63B2}"/>
  <bookViews>
    <workbookView xWindow="3348" yWindow="3348" windowWidth="17280" windowHeight="8880" xr2:uid="{B09A77F2-670B-4AA8-9859-23E87764A98D}"/>
  </bookViews>
  <sheets>
    <sheet name="APPLE" sheetId="4" r:id="rId1"/>
    <sheet name="CAMPBELL" sheetId="2" r:id="rId2"/>
    <sheet name="EXXON" sheetId="3" r:id="rId3"/>
    <sheet name="INTEL" sheetId="1" r:id="rId4"/>
    <sheet name="Sheet5" sheetId="5" r:id="rId5"/>
    <sheet name="Sheet1" sheetId="6" r:id="rId6"/>
  </sheets>
  <externalReferences>
    <externalReference r:id="rId7"/>
  </externalReferences>
  <definedNames>
    <definedName name="TRNR_0bef42f49a1945b99d35d01fd5c86549_237_288" localSheetId="0" hidden="1">APPLE!$A$1</definedName>
    <definedName name="TRNR_0bef42f49a1945b99d35d01fd5c86549_237_288" localSheetId="1" hidden="1">CAMPBELL!$A$1</definedName>
    <definedName name="TRNR_0bef42f49a1945b99d35d01fd5c86549_237_288" localSheetId="2" hidden="1">EXXON!$A$1</definedName>
    <definedName name="TRNR_0bef42f49a1945b99d35d01fd5c86549_237_288" hidden="1">INTEL!$A$1</definedName>
    <definedName name="TRNR_656d75ebb70a49f5a5147175a82f32fb_1_288" hidden="1">#REF!</definedName>
    <definedName name="TRNR_6af2933475be470cb2fd337575541846_60_288" hidden="1">#REF!</definedName>
    <definedName name="TRNR_97521ba5df9348fdabc5bb826c68a1e7_60_288" hidden="1">#REF!</definedName>
    <definedName name="TRNR_b21744c976a64092885292a3174b002a_241_288" hidden="1">#REF!</definedName>
    <definedName name="TRNR_c66c460c55454879b4d543a1488e3a9e_60_288" hidden="1">#REF!</definedName>
    <definedName name="TRNR_df8d4f523b8d4776be0b104ea284b2a6_71_288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6" l="1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4" i="6"/>
  <c r="F38" i="4"/>
  <c r="F37" i="4"/>
  <c r="F36" i="4"/>
  <c r="F35" i="4"/>
  <c r="F34" i="4"/>
  <c r="F33" i="4"/>
  <c r="L27" i="2" l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Q2" i="2"/>
  <c r="R2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L32" i="2"/>
  <c r="L28" i="2"/>
  <c r="L29" i="2"/>
  <c r="L30" i="2"/>
  <c r="L3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L197" i="2" s="1"/>
  <c r="M197" i="2" s="1"/>
  <c r="O132" i="2"/>
  <c r="O130" i="2"/>
  <c r="O131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3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2" i="2"/>
  <c r="J29" i="2" l="1"/>
  <c r="K29" i="2" s="1"/>
  <c r="J165" i="2"/>
  <c r="K165" i="2" s="1"/>
  <c r="J157" i="2"/>
  <c r="K157" i="2" s="1"/>
  <c r="J149" i="2"/>
  <c r="K149" i="2" s="1"/>
  <c r="J141" i="2"/>
  <c r="K141" i="2" s="1"/>
  <c r="J193" i="2"/>
  <c r="K193" i="2" s="1"/>
  <c r="J183" i="2"/>
  <c r="K183" i="2" s="1"/>
  <c r="J175" i="2"/>
  <c r="K175" i="2" s="1"/>
  <c r="J167" i="2"/>
  <c r="K167" i="2" s="1"/>
  <c r="J159" i="2"/>
  <c r="K159" i="2" s="1"/>
  <c r="J151" i="2"/>
  <c r="K151" i="2" s="1"/>
  <c r="J143" i="2"/>
  <c r="K143" i="2" s="1"/>
  <c r="J135" i="2"/>
  <c r="K135" i="2" s="1"/>
  <c r="J114" i="2"/>
  <c r="K114" i="2" s="1"/>
  <c r="J196" i="2"/>
  <c r="K196" i="2" s="1"/>
  <c r="J189" i="2"/>
  <c r="K189" i="2" s="1"/>
  <c r="J181" i="2"/>
  <c r="K181" i="2" s="1"/>
  <c r="J173" i="2"/>
  <c r="K173" i="2" s="1"/>
  <c r="J30" i="2"/>
  <c r="K30" i="2" s="1"/>
  <c r="J32" i="2"/>
  <c r="K32" i="2" s="1"/>
  <c r="J178" i="2"/>
  <c r="K178" i="2" s="1"/>
  <c r="R3" i="2"/>
  <c r="R4" i="2" s="1"/>
  <c r="R5" i="2" s="1"/>
  <c r="J45" i="2"/>
  <c r="K45" i="2" s="1"/>
  <c r="J53" i="2"/>
  <c r="K53" i="2" s="1"/>
  <c r="J61" i="2"/>
  <c r="K61" i="2" s="1"/>
  <c r="J69" i="2"/>
  <c r="K69" i="2" s="1"/>
  <c r="J77" i="2"/>
  <c r="K77" i="2" s="1"/>
  <c r="J85" i="2"/>
  <c r="K85" i="2" s="1"/>
  <c r="J93" i="2"/>
  <c r="K93" i="2" s="1"/>
  <c r="J101" i="2"/>
  <c r="K101" i="2" s="1"/>
  <c r="J109" i="2"/>
  <c r="K109" i="2" s="1"/>
  <c r="J117" i="2"/>
  <c r="K117" i="2" s="1"/>
  <c r="J125" i="2"/>
  <c r="K125" i="2" s="1"/>
  <c r="J130" i="2"/>
  <c r="K130" i="2" s="1"/>
  <c r="J50" i="2"/>
  <c r="K50" i="2" s="1"/>
  <c r="J154" i="2"/>
  <c r="K154" i="2" s="1"/>
  <c r="J90" i="2"/>
  <c r="K90" i="2" s="1"/>
  <c r="J31" i="2"/>
  <c r="K31" i="2" s="1"/>
  <c r="J162" i="2"/>
  <c r="K162" i="2" s="1"/>
  <c r="J98" i="2"/>
  <c r="K98" i="2" s="1"/>
  <c r="J39" i="2"/>
  <c r="K39" i="2" s="1"/>
  <c r="J47" i="2"/>
  <c r="K47" i="2" s="1"/>
  <c r="J55" i="2"/>
  <c r="K55" i="2" s="1"/>
  <c r="J63" i="2"/>
  <c r="K63" i="2" s="1"/>
  <c r="J71" i="2"/>
  <c r="K71" i="2" s="1"/>
  <c r="J79" i="2"/>
  <c r="K79" i="2" s="1"/>
  <c r="J87" i="2"/>
  <c r="K87" i="2" s="1"/>
  <c r="J95" i="2"/>
  <c r="K95" i="2" s="1"/>
  <c r="J103" i="2"/>
  <c r="K103" i="2" s="1"/>
  <c r="J111" i="2"/>
  <c r="K111" i="2" s="1"/>
  <c r="J119" i="2"/>
  <c r="K119" i="2" s="1"/>
  <c r="J127" i="2"/>
  <c r="K127" i="2" s="1"/>
  <c r="J138" i="2"/>
  <c r="K138" i="2" s="1"/>
  <c r="J74" i="2"/>
  <c r="K74" i="2" s="1"/>
  <c r="J146" i="2"/>
  <c r="K146" i="2" s="1"/>
  <c r="J82" i="2"/>
  <c r="K82" i="2" s="1"/>
  <c r="J190" i="2"/>
  <c r="K190" i="2" s="1"/>
  <c r="J122" i="2"/>
  <c r="K122" i="2" s="1"/>
  <c r="J58" i="2"/>
  <c r="K58" i="2" s="1"/>
  <c r="J186" i="2"/>
  <c r="K186" i="2" s="1"/>
  <c r="J66" i="2"/>
  <c r="K66" i="2" s="1"/>
  <c r="J35" i="2"/>
  <c r="K35" i="2" s="1"/>
  <c r="J133" i="2"/>
  <c r="K133" i="2" s="1"/>
  <c r="J170" i="2"/>
  <c r="K170" i="2" s="1"/>
  <c r="J106" i="2"/>
  <c r="K106" i="2" s="1"/>
  <c r="J42" i="2"/>
  <c r="K42" i="2" s="1"/>
  <c r="J195" i="2"/>
  <c r="K195" i="2" s="1"/>
  <c r="J184" i="2"/>
  <c r="K184" i="2" s="1"/>
  <c r="J168" i="2"/>
  <c r="K168" i="2" s="1"/>
  <c r="J176" i="2"/>
  <c r="K176" i="2" s="1"/>
  <c r="J152" i="2"/>
  <c r="K152" i="2" s="1"/>
  <c r="J160" i="2"/>
  <c r="K160" i="2" s="1"/>
  <c r="J136" i="2"/>
  <c r="K136" i="2" s="1"/>
  <c r="J144" i="2"/>
  <c r="K144" i="2" s="1"/>
  <c r="J120" i="2"/>
  <c r="K120" i="2" s="1"/>
  <c r="J128" i="2"/>
  <c r="K128" i="2" s="1"/>
  <c r="J104" i="2"/>
  <c r="K104" i="2" s="1"/>
  <c r="J112" i="2"/>
  <c r="K112" i="2" s="1"/>
  <c r="J88" i="2"/>
  <c r="K88" i="2" s="1"/>
  <c r="J96" i="2"/>
  <c r="K96" i="2" s="1"/>
  <c r="J72" i="2"/>
  <c r="K72" i="2" s="1"/>
  <c r="J80" i="2"/>
  <c r="K80" i="2" s="1"/>
  <c r="J56" i="2"/>
  <c r="K56" i="2" s="1"/>
  <c r="J64" i="2"/>
  <c r="K64" i="2" s="1"/>
  <c r="J40" i="2"/>
  <c r="K40" i="2" s="1"/>
  <c r="J48" i="2"/>
  <c r="K48" i="2" s="1"/>
  <c r="J36" i="2"/>
  <c r="K36" i="2" s="1"/>
  <c r="J194" i="2"/>
  <c r="K194" i="2" s="1"/>
  <c r="J185" i="2"/>
  <c r="K185" i="2" s="1"/>
  <c r="J169" i="2"/>
  <c r="K169" i="2" s="1"/>
  <c r="J177" i="2"/>
  <c r="K177" i="2" s="1"/>
  <c r="J153" i="2"/>
  <c r="K153" i="2" s="1"/>
  <c r="J161" i="2"/>
  <c r="K161" i="2" s="1"/>
  <c r="J137" i="2"/>
  <c r="K137" i="2" s="1"/>
  <c r="J145" i="2"/>
  <c r="K145" i="2" s="1"/>
  <c r="J121" i="2"/>
  <c r="K121" i="2" s="1"/>
  <c r="J129" i="2"/>
  <c r="K129" i="2" s="1"/>
  <c r="J105" i="2"/>
  <c r="K105" i="2" s="1"/>
  <c r="J113" i="2"/>
  <c r="K113" i="2" s="1"/>
  <c r="J89" i="2"/>
  <c r="K89" i="2" s="1"/>
  <c r="J97" i="2"/>
  <c r="K97" i="2" s="1"/>
  <c r="J73" i="2"/>
  <c r="K73" i="2" s="1"/>
  <c r="J81" i="2"/>
  <c r="K81" i="2" s="1"/>
  <c r="J57" i="2"/>
  <c r="K57" i="2" s="1"/>
  <c r="J65" i="2"/>
  <c r="K65" i="2" s="1"/>
  <c r="J41" i="2"/>
  <c r="K41" i="2" s="1"/>
  <c r="J49" i="2"/>
  <c r="K49" i="2" s="1"/>
  <c r="J37" i="2"/>
  <c r="K37" i="2" s="1"/>
  <c r="J191" i="2"/>
  <c r="K191" i="2" s="1"/>
  <c r="J187" i="2"/>
  <c r="K187" i="2" s="1"/>
  <c r="J171" i="2"/>
  <c r="K171" i="2" s="1"/>
  <c r="J179" i="2"/>
  <c r="K179" i="2" s="1"/>
  <c r="J155" i="2"/>
  <c r="K155" i="2" s="1"/>
  <c r="J163" i="2"/>
  <c r="K163" i="2" s="1"/>
  <c r="J139" i="2"/>
  <c r="K139" i="2" s="1"/>
  <c r="J147" i="2"/>
  <c r="K147" i="2" s="1"/>
  <c r="J123" i="2"/>
  <c r="K123" i="2" s="1"/>
  <c r="J131" i="2"/>
  <c r="K131" i="2" s="1"/>
  <c r="J107" i="2"/>
  <c r="K107" i="2" s="1"/>
  <c r="J115" i="2"/>
  <c r="K115" i="2" s="1"/>
  <c r="J91" i="2"/>
  <c r="K91" i="2" s="1"/>
  <c r="J99" i="2"/>
  <c r="K99" i="2" s="1"/>
  <c r="J75" i="2"/>
  <c r="K75" i="2" s="1"/>
  <c r="J83" i="2"/>
  <c r="K83" i="2" s="1"/>
  <c r="J59" i="2"/>
  <c r="K59" i="2" s="1"/>
  <c r="J67" i="2"/>
  <c r="K67" i="2" s="1"/>
  <c r="J43" i="2"/>
  <c r="K43" i="2" s="1"/>
  <c r="J51" i="2"/>
  <c r="K51" i="2" s="1"/>
  <c r="J192" i="2"/>
  <c r="K192" i="2" s="1"/>
  <c r="J188" i="2"/>
  <c r="K188" i="2" s="1"/>
  <c r="J172" i="2"/>
  <c r="K172" i="2" s="1"/>
  <c r="J180" i="2"/>
  <c r="K180" i="2" s="1"/>
  <c r="J156" i="2"/>
  <c r="K156" i="2" s="1"/>
  <c r="J164" i="2"/>
  <c r="K164" i="2" s="1"/>
  <c r="J140" i="2"/>
  <c r="K140" i="2" s="1"/>
  <c r="J148" i="2"/>
  <c r="K148" i="2" s="1"/>
  <c r="J124" i="2"/>
  <c r="K124" i="2" s="1"/>
  <c r="J132" i="2"/>
  <c r="K132" i="2" s="1"/>
  <c r="J108" i="2"/>
  <c r="K108" i="2" s="1"/>
  <c r="J116" i="2"/>
  <c r="K116" i="2" s="1"/>
  <c r="J92" i="2"/>
  <c r="K92" i="2" s="1"/>
  <c r="J100" i="2"/>
  <c r="K100" i="2" s="1"/>
  <c r="J76" i="2"/>
  <c r="K76" i="2" s="1"/>
  <c r="J84" i="2"/>
  <c r="K84" i="2" s="1"/>
  <c r="J60" i="2"/>
  <c r="K60" i="2" s="1"/>
  <c r="J68" i="2"/>
  <c r="K68" i="2" s="1"/>
  <c r="J44" i="2"/>
  <c r="K44" i="2" s="1"/>
  <c r="J52" i="2"/>
  <c r="K52" i="2" s="1"/>
  <c r="J197" i="2"/>
  <c r="J182" i="2"/>
  <c r="K182" i="2" s="1"/>
  <c r="J166" i="2"/>
  <c r="K166" i="2" s="1"/>
  <c r="J174" i="2"/>
  <c r="K174" i="2" s="1"/>
  <c r="J150" i="2"/>
  <c r="K150" i="2" s="1"/>
  <c r="J158" i="2"/>
  <c r="K158" i="2" s="1"/>
  <c r="J134" i="2"/>
  <c r="K134" i="2" s="1"/>
  <c r="J142" i="2"/>
  <c r="K142" i="2" s="1"/>
  <c r="J118" i="2"/>
  <c r="K118" i="2" s="1"/>
  <c r="J126" i="2"/>
  <c r="K126" i="2" s="1"/>
  <c r="J102" i="2"/>
  <c r="K102" i="2" s="1"/>
  <c r="J110" i="2"/>
  <c r="K110" i="2" s="1"/>
  <c r="J86" i="2"/>
  <c r="K86" i="2" s="1"/>
  <c r="J94" i="2"/>
  <c r="K94" i="2" s="1"/>
  <c r="J70" i="2"/>
  <c r="K70" i="2" s="1"/>
  <c r="J78" i="2"/>
  <c r="K78" i="2" s="1"/>
  <c r="J54" i="2"/>
  <c r="K54" i="2" s="1"/>
  <c r="J62" i="2"/>
  <c r="K62" i="2" s="1"/>
  <c r="J38" i="2"/>
  <c r="K38" i="2" s="1"/>
  <c r="J46" i="2"/>
  <c r="K46" i="2" s="1"/>
  <c r="J34" i="2"/>
  <c r="K34" i="2" s="1"/>
  <c r="M3" i="4"/>
  <c r="M2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J15" i="4" s="1"/>
  <c r="K15" i="4" s="1"/>
  <c r="O16" i="4"/>
  <c r="O17" i="4"/>
  <c r="O18" i="4"/>
  <c r="O19" i="4"/>
  <c r="J18" i="4" s="1"/>
  <c r="K18" i="4" s="1"/>
  <c r="O20" i="4"/>
  <c r="O21" i="4"/>
  <c r="O22" i="4"/>
  <c r="O23" i="4"/>
  <c r="J23" i="4" s="1"/>
  <c r="K23" i="4" s="1"/>
  <c r="O24" i="4"/>
  <c r="O25" i="4"/>
  <c r="O26" i="4"/>
  <c r="O27" i="4"/>
  <c r="O28" i="4"/>
  <c r="O29" i="4"/>
  <c r="O30" i="4"/>
  <c r="O31" i="4"/>
  <c r="O32" i="4"/>
  <c r="O33" i="4"/>
  <c r="O34" i="4"/>
  <c r="O35" i="4"/>
  <c r="J34" i="4" s="1"/>
  <c r="K34" i="4" s="1"/>
  <c r="O36" i="4"/>
  <c r="O37" i="4"/>
  <c r="O38" i="4"/>
  <c r="O39" i="4"/>
  <c r="J39" i="4" s="1"/>
  <c r="K39" i="4" s="1"/>
  <c r="O40" i="4"/>
  <c r="O41" i="4"/>
  <c r="O42" i="4"/>
  <c r="O43" i="4"/>
  <c r="O44" i="4"/>
  <c r="O45" i="4"/>
  <c r="O46" i="4"/>
  <c r="O47" i="4"/>
  <c r="J46" i="4" s="1"/>
  <c r="K46" i="4" s="1"/>
  <c r="O48" i="4"/>
  <c r="O49" i="4"/>
  <c r="O50" i="4"/>
  <c r="O51" i="4"/>
  <c r="J51" i="4" s="1"/>
  <c r="K51" i="4" s="1"/>
  <c r="O52" i="4"/>
  <c r="O53" i="4"/>
  <c r="O54" i="4"/>
  <c r="O55" i="4"/>
  <c r="J54" i="4" s="1"/>
  <c r="K54" i="4" s="1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J70" i="4" s="1"/>
  <c r="K70" i="4" s="1"/>
  <c r="O72" i="4"/>
  <c r="O73" i="4"/>
  <c r="O74" i="4"/>
  <c r="O75" i="4"/>
  <c r="O76" i="4"/>
  <c r="O77" i="4"/>
  <c r="O78" i="4"/>
  <c r="O79" i="4"/>
  <c r="J78" i="4" s="1"/>
  <c r="K78" i="4" s="1"/>
  <c r="O80" i="4"/>
  <c r="O81" i="4"/>
  <c r="O82" i="4"/>
  <c r="O83" i="4"/>
  <c r="O84" i="4"/>
  <c r="O85" i="4"/>
  <c r="O86" i="4"/>
  <c r="O87" i="4"/>
  <c r="J86" i="4" s="1"/>
  <c r="K86" i="4" s="1"/>
  <c r="O88" i="4"/>
  <c r="O89" i="4"/>
  <c r="O90" i="4"/>
  <c r="O91" i="4"/>
  <c r="O92" i="4"/>
  <c r="O93" i="4"/>
  <c r="O94" i="4"/>
  <c r="O95" i="4"/>
  <c r="J94" i="4" s="1"/>
  <c r="K94" i="4" s="1"/>
  <c r="O96" i="4"/>
  <c r="O97" i="4"/>
  <c r="O98" i="4"/>
  <c r="O99" i="4"/>
  <c r="J99" i="4" s="1"/>
  <c r="K99" i="4" s="1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J123" i="4" s="1"/>
  <c r="K123" i="4" s="1"/>
  <c r="O124" i="4"/>
  <c r="O125" i="4"/>
  <c r="O126" i="4"/>
  <c r="O127" i="4"/>
  <c r="O128" i="4"/>
  <c r="O129" i="4"/>
  <c r="O130" i="4"/>
  <c r="O131" i="4"/>
  <c r="J132" i="4" s="1"/>
  <c r="K132" i="4" s="1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J155" i="4" s="1"/>
  <c r="K155" i="4" s="1"/>
  <c r="O156" i="4"/>
  <c r="O157" i="4"/>
  <c r="O158" i="4"/>
  <c r="O159" i="4"/>
  <c r="O160" i="4"/>
  <c r="O161" i="4"/>
  <c r="O162" i="4"/>
  <c r="O163" i="4"/>
  <c r="J163" i="4" s="1"/>
  <c r="K163" i="4" s="1"/>
  <c r="O164" i="4"/>
  <c r="O165" i="4"/>
  <c r="O166" i="4"/>
  <c r="O167" i="4"/>
  <c r="O168" i="4"/>
  <c r="O169" i="4"/>
  <c r="O170" i="4"/>
  <c r="O171" i="4"/>
  <c r="J10" i="4"/>
  <c r="K10" i="4" s="1"/>
  <c r="J26" i="4"/>
  <c r="K26" i="4" s="1"/>
  <c r="J31" i="4"/>
  <c r="K31" i="4" s="1"/>
  <c r="J43" i="4"/>
  <c r="K43" i="4" s="1"/>
  <c r="J62" i="4"/>
  <c r="K62" i="4" s="1"/>
  <c r="J67" i="4"/>
  <c r="K67" i="4" s="1"/>
  <c r="J83" i="4"/>
  <c r="K83" i="4" s="1"/>
  <c r="J107" i="4"/>
  <c r="K107" i="4" s="1"/>
  <c r="J115" i="4"/>
  <c r="K115" i="4" s="1"/>
  <c r="J142" i="4"/>
  <c r="K142" i="4" s="1"/>
  <c r="J168" i="3"/>
  <c r="J168" i="1"/>
  <c r="J7" i="3"/>
  <c r="J9" i="3" s="1"/>
  <c r="J8" i="3"/>
  <c r="J7" i="1"/>
  <c r="J9" i="1" s="1"/>
  <c r="J8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2" i="3"/>
  <c r="G2" i="1"/>
  <c r="G2" i="4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3"/>
  <c r="D2" i="1"/>
  <c r="D2" i="4"/>
  <c r="J141" i="4" l="1"/>
  <c r="K141" i="4" s="1"/>
  <c r="J171" i="4"/>
  <c r="K171" i="4" s="1"/>
  <c r="J147" i="4"/>
  <c r="K147" i="4" s="1"/>
  <c r="R6" i="2"/>
  <c r="R7" i="2" s="1"/>
  <c r="L196" i="2"/>
  <c r="K197" i="2"/>
  <c r="J157" i="4"/>
  <c r="K157" i="4" s="1"/>
  <c r="J149" i="4"/>
  <c r="K149" i="4" s="1"/>
  <c r="J170" i="4"/>
  <c r="K170" i="4" s="1"/>
  <c r="J124" i="4"/>
  <c r="K124" i="4" s="1"/>
  <c r="J118" i="4"/>
  <c r="K118" i="4" s="1"/>
  <c r="J110" i="4"/>
  <c r="K110" i="4" s="1"/>
  <c r="J102" i="4"/>
  <c r="K102" i="4" s="1"/>
  <c r="J167" i="4"/>
  <c r="K167" i="4" s="1"/>
  <c r="J140" i="4"/>
  <c r="K140" i="4" s="1"/>
  <c r="J156" i="4"/>
  <c r="K156" i="4" s="1"/>
  <c r="J148" i="4"/>
  <c r="K148" i="4" s="1"/>
  <c r="J133" i="4"/>
  <c r="K133" i="4" s="1"/>
  <c r="J95" i="4"/>
  <c r="K95" i="4" s="1"/>
  <c r="J79" i="4"/>
  <c r="K79" i="4" s="1"/>
  <c r="J63" i="4"/>
  <c r="K63" i="4" s="1"/>
  <c r="J47" i="4"/>
  <c r="K47" i="4" s="1"/>
  <c r="J71" i="4"/>
  <c r="K71" i="4" s="1"/>
  <c r="J87" i="4"/>
  <c r="K87" i="4" s="1"/>
  <c r="J111" i="4"/>
  <c r="K111" i="4" s="1"/>
  <c r="J35" i="4"/>
  <c r="K35" i="4" s="1"/>
  <c r="J19" i="4"/>
  <c r="K19" i="4" s="1"/>
  <c r="J158" i="4"/>
  <c r="K158" i="4" s="1"/>
  <c r="J40" i="4"/>
  <c r="K40" i="4" s="1"/>
  <c r="J49" i="4"/>
  <c r="K49" i="4" s="1"/>
  <c r="J57" i="4"/>
  <c r="K57" i="4" s="1"/>
  <c r="J65" i="4"/>
  <c r="K65" i="4" s="1"/>
  <c r="J73" i="4"/>
  <c r="K73" i="4" s="1"/>
  <c r="J81" i="4"/>
  <c r="K81" i="4" s="1"/>
  <c r="J89" i="4"/>
  <c r="K89" i="4" s="1"/>
  <c r="J97" i="4"/>
  <c r="K97" i="4" s="1"/>
  <c r="J105" i="4"/>
  <c r="K105" i="4" s="1"/>
  <c r="J113" i="4"/>
  <c r="K113" i="4" s="1"/>
  <c r="J121" i="4"/>
  <c r="K121" i="4" s="1"/>
  <c r="J29" i="4"/>
  <c r="K29" i="4" s="1"/>
  <c r="J37" i="4"/>
  <c r="K37" i="4" s="1"/>
  <c r="J13" i="4"/>
  <c r="K13" i="4" s="1"/>
  <c r="J21" i="4"/>
  <c r="K21" i="4" s="1"/>
  <c r="J168" i="4"/>
  <c r="K168" i="4" s="1"/>
  <c r="J159" i="4"/>
  <c r="K159" i="4" s="1"/>
  <c r="J143" i="4"/>
  <c r="K143" i="4" s="1"/>
  <c r="J151" i="4"/>
  <c r="K151" i="4" s="1"/>
  <c r="J127" i="4"/>
  <c r="K127" i="4" s="1"/>
  <c r="J135" i="4"/>
  <c r="K135" i="4" s="1"/>
  <c r="J41" i="4"/>
  <c r="K41" i="4" s="1"/>
  <c r="J64" i="4"/>
  <c r="K64" i="4" s="1"/>
  <c r="J72" i="4"/>
  <c r="K72" i="4" s="1"/>
  <c r="J88" i="4"/>
  <c r="K88" i="4" s="1"/>
  <c r="J96" i="4"/>
  <c r="K96" i="4" s="1"/>
  <c r="J104" i="4"/>
  <c r="K104" i="4" s="1"/>
  <c r="J112" i="4"/>
  <c r="K112" i="4" s="1"/>
  <c r="J120" i="4"/>
  <c r="K120" i="4" s="1"/>
  <c r="J28" i="4"/>
  <c r="K28" i="4" s="1"/>
  <c r="J36" i="4"/>
  <c r="K36" i="4" s="1"/>
  <c r="J12" i="4"/>
  <c r="K12" i="4" s="1"/>
  <c r="J20" i="4"/>
  <c r="K20" i="4" s="1"/>
  <c r="J169" i="4"/>
  <c r="K169" i="4" s="1"/>
  <c r="J134" i="4"/>
  <c r="K134" i="4" s="1"/>
  <c r="J42" i="4"/>
  <c r="K42" i="4" s="1"/>
  <c r="J50" i="4"/>
  <c r="K50" i="4" s="1"/>
  <c r="J58" i="4"/>
  <c r="K58" i="4" s="1"/>
  <c r="J66" i="4"/>
  <c r="K66" i="4" s="1"/>
  <c r="J74" i="4"/>
  <c r="K74" i="4" s="1"/>
  <c r="J82" i="4"/>
  <c r="K82" i="4" s="1"/>
  <c r="J90" i="4"/>
  <c r="K90" i="4" s="1"/>
  <c r="J98" i="4"/>
  <c r="K98" i="4" s="1"/>
  <c r="J106" i="4"/>
  <c r="K106" i="4" s="1"/>
  <c r="J114" i="4"/>
  <c r="K114" i="4" s="1"/>
  <c r="J122" i="4"/>
  <c r="K122" i="4" s="1"/>
  <c r="J30" i="4"/>
  <c r="K30" i="4" s="1"/>
  <c r="J38" i="4"/>
  <c r="K38" i="4" s="1"/>
  <c r="J14" i="4"/>
  <c r="K14" i="4" s="1"/>
  <c r="J22" i="4"/>
  <c r="K22" i="4" s="1"/>
  <c r="J164" i="4"/>
  <c r="K164" i="4" s="1"/>
  <c r="J160" i="4"/>
  <c r="K160" i="4" s="1"/>
  <c r="J144" i="4"/>
  <c r="K144" i="4" s="1"/>
  <c r="J152" i="4"/>
  <c r="K152" i="4" s="1"/>
  <c r="J128" i="4"/>
  <c r="K128" i="4" s="1"/>
  <c r="J136" i="4"/>
  <c r="K136" i="4" s="1"/>
  <c r="J55" i="4"/>
  <c r="K55" i="4" s="1"/>
  <c r="J103" i="4"/>
  <c r="K103" i="4" s="1"/>
  <c r="J27" i="4"/>
  <c r="K27" i="4" s="1"/>
  <c r="J125" i="4"/>
  <c r="K125" i="4" s="1"/>
  <c r="J48" i="4"/>
  <c r="K48" i="4" s="1"/>
  <c r="J80" i="4"/>
  <c r="K80" i="4" s="1"/>
  <c r="J126" i="4"/>
  <c r="K126" i="4" s="1"/>
  <c r="J59" i="4"/>
  <c r="K59" i="4" s="1"/>
  <c r="J75" i="4"/>
  <c r="K75" i="4" s="1"/>
  <c r="J91" i="4"/>
  <c r="K91" i="4" s="1"/>
  <c r="J165" i="4"/>
  <c r="K165" i="4" s="1"/>
  <c r="J161" i="4"/>
  <c r="K161" i="4" s="1"/>
  <c r="J145" i="4"/>
  <c r="K145" i="4" s="1"/>
  <c r="J153" i="4"/>
  <c r="K153" i="4" s="1"/>
  <c r="J129" i="4"/>
  <c r="K129" i="4" s="1"/>
  <c r="J137" i="4"/>
  <c r="K137" i="4" s="1"/>
  <c r="J44" i="4"/>
  <c r="K44" i="4" s="1"/>
  <c r="J52" i="4"/>
  <c r="K52" i="4" s="1"/>
  <c r="J60" i="4"/>
  <c r="K60" i="4" s="1"/>
  <c r="J68" i="4"/>
  <c r="K68" i="4" s="1"/>
  <c r="J76" i="4"/>
  <c r="K76" i="4" s="1"/>
  <c r="J84" i="4"/>
  <c r="K84" i="4" s="1"/>
  <c r="J92" i="4"/>
  <c r="K92" i="4" s="1"/>
  <c r="J100" i="4"/>
  <c r="K100" i="4" s="1"/>
  <c r="J108" i="4"/>
  <c r="K108" i="4" s="1"/>
  <c r="J116" i="4"/>
  <c r="K116" i="4" s="1"/>
  <c r="J24" i="4"/>
  <c r="K24" i="4" s="1"/>
  <c r="J32" i="4"/>
  <c r="K32" i="4" s="1"/>
  <c r="J8" i="4"/>
  <c r="K8" i="4" s="1"/>
  <c r="J16" i="4"/>
  <c r="K16" i="4" s="1"/>
  <c r="L171" i="4"/>
  <c r="J166" i="4"/>
  <c r="K166" i="4" s="1"/>
  <c r="J162" i="4"/>
  <c r="K162" i="4" s="1"/>
  <c r="J146" i="4"/>
  <c r="K146" i="4" s="1"/>
  <c r="J154" i="4"/>
  <c r="K154" i="4" s="1"/>
  <c r="J130" i="4"/>
  <c r="K130" i="4" s="1"/>
  <c r="J138" i="4"/>
  <c r="K138" i="4" s="1"/>
  <c r="J56" i="4"/>
  <c r="K56" i="4" s="1"/>
  <c r="J150" i="4"/>
  <c r="K150" i="4" s="1"/>
  <c r="J45" i="4"/>
  <c r="K45" i="4" s="1"/>
  <c r="J53" i="4"/>
  <c r="K53" i="4" s="1"/>
  <c r="J61" i="4"/>
  <c r="K61" i="4" s="1"/>
  <c r="J69" i="4"/>
  <c r="K69" i="4" s="1"/>
  <c r="J77" i="4"/>
  <c r="K77" i="4" s="1"/>
  <c r="J85" i="4"/>
  <c r="K85" i="4" s="1"/>
  <c r="J93" i="4"/>
  <c r="K93" i="4" s="1"/>
  <c r="J101" i="4"/>
  <c r="K101" i="4" s="1"/>
  <c r="J109" i="4"/>
  <c r="K109" i="4" s="1"/>
  <c r="J117" i="4"/>
  <c r="K117" i="4" s="1"/>
  <c r="J25" i="4"/>
  <c r="K25" i="4" s="1"/>
  <c r="J33" i="4"/>
  <c r="K33" i="4" s="1"/>
  <c r="J9" i="4"/>
  <c r="K9" i="4" s="1"/>
  <c r="J17" i="4"/>
  <c r="K17" i="4" s="1"/>
  <c r="J131" i="4"/>
  <c r="K131" i="4" s="1"/>
  <c r="J139" i="4"/>
  <c r="K139" i="4" s="1"/>
  <c r="J119" i="4"/>
  <c r="K119" i="4" s="1"/>
  <c r="J11" i="4"/>
  <c r="K11" i="4" s="1"/>
  <c r="J10" i="1"/>
  <c r="J11" i="1" s="1"/>
  <c r="J10" i="3"/>
  <c r="L195" i="2" l="1"/>
  <c r="M196" i="2"/>
  <c r="L170" i="4"/>
  <c r="M171" i="4"/>
  <c r="R8" i="2"/>
  <c r="R9" i="2" s="1"/>
  <c r="J11" i="3"/>
  <c r="J12" i="1"/>
  <c r="L194" i="2" l="1"/>
  <c r="M195" i="2"/>
  <c r="L169" i="4"/>
  <c r="M170" i="4"/>
  <c r="R10" i="2"/>
  <c r="R11" i="2" s="1"/>
  <c r="R12" i="2" s="1"/>
  <c r="J12" i="3"/>
  <c r="J13" i="1"/>
  <c r="L193" i="2" l="1"/>
  <c r="M194" i="2"/>
  <c r="M169" i="4"/>
  <c r="L168" i="4"/>
  <c r="R13" i="2"/>
  <c r="J13" i="3"/>
  <c r="J14" i="3" s="1"/>
  <c r="J14" i="1"/>
  <c r="L192" i="2" l="1"/>
  <c r="M193" i="2"/>
  <c r="L167" i="4"/>
  <c r="M168" i="4"/>
  <c r="R14" i="2"/>
  <c r="J16" i="3"/>
  <c r="J15" i="3"/>
  <c r="J15" i="1"/>
  <c r="L191" i="2" l="1"/>
  <c r="M192" i="2"/>
  <c r="L166" i="4"/>
  <c r="M167" i="4"/>
  <c r="R15" i="2"/>
  <c r="R16" i="2" s="1"/>
  <c r="J16" i="1"/>
  <c r="J17" i="1"/>
  <c r="J17" i="3"/>
  <c r="L190" i="2" l="1"/>
  <c r="M191" i="2"/>
  <c r="L165" i="4"/>
  <c r="M166" i="4"/>
  <c r="R17" i="2"/>
  <c r="R18" i="2" s="1"/>
  <c r="J18" i="3"/>
  <c r="J18" i="1"/>
  <c r="L189" i="2" l="1"/>
  <c r="M190" i="2"/>
  <c r="L164" i="4"/>
  <c r="M165" i="4"/>
  <c r="R19" i="2"/>
  <c r="R20" i="2" s="1"/>
  <c r="J19" i="1"/>
  <c r="J20" i="1"/>
  <c r="J19" i="3"/>
  <c r="L188" i="2" l="1"/>
  <c r="M189" i="2"/>
  <c r="L163" i="4"/>
  <c r="M164" i="4"/>
  <c r="R21" i="2"/>
  <c r="J21" i="3"/>
  <c r="J20" i="3"/>
  <c r="J21" i="1"/>
  <c r="L187" i="2" l="1"/>
  <c r="M188" i="2"/>
  <c r="L162" i="4"/>
  <c r="M163" i="4"/>
  <c r="R22" i="2"/>
  <c r="J22" i="1"/>
  <c r="J22" i="3"/>
  <c r="L186" i="2" l="1"/>
  <c r="M187" i="2"/>
  <c r="L161" i="4"/>
  <c r="M162" i="4"/>
  <c r="R23" i="2"/>
  <c r="J23" i="3"/>
  <c r="J23" i="1"/>
  <c r="L185" i="2" l="1"/>
  <c r="M186" i="2"/>
  <c r="L160" i="4"/>
  <c r="M161" i="4"/>
  <c r="R24" i="2"/>
  <c r="R25" i="2" s="1"/>
  <c r="J24" i="1"/>
  <c r="J24" i="3"/>
  <c r="L184" i="2" l="1"/>
  <c r="M185" i="2"/>
  <c r="L159" i="4"/>
  <c r="M160" i="4"/>
  <c r="R26" i="2"/>
  <c r="R27" i="2" s="1"/>
  <c r="J25" i="1"/>
  <c r="J25" i="3"/>
  <c r="J26" i="3" s="1"/>
  <c r="L183" i="2" l="1"/>
  <c r="M184" i="2"/>
  <c r="L158" i="4"/>
  <c r="M159" i="4"/>
  <c r="J26" i="1"/>
  <c r="J27" i="3"/>
  <c r="L182" i="2" l="1"/>
  <c r="M183" i="2"/>
  <c r="L157" i="4"/>
  <c r="M158" i="4"/>
  <c r="J28" i="3"/>
  <c r="J27" i="1"/>
  <c r="L181" i="2" l="1"/>
  <c r="M182" i="2"/>
  <c r="L156" i="4"/>
  <c r="M157" i="4"/>
  <c r="J29" i="3"/>
  <c r="J28" i="1"/>
  <c r="L180" i="2" l="1"/>
  <c r="M181" i="2"/>
  <c r="L155" i="4"/>
  <c r="M156" i="4"/>
  <c r="J30" i="3"/>
  <c r="J29" i="1"/>
  <c r="J30" i="1" s="1"/>
  <c r="L179" i="2" l="1"/>
  <c r="M180" i="2"/>
  <c r="L154" i="4"/>
  <c r="M155" i="4"/>
  <c r="J31" i="1"/>
  <c r="J31" i="3"/>
  <c r="L178" i="2" l="1"/>
  <c r="M179" i="2"/>
  <c r="L153" i="4"/>
  <c r="M154" i="4"/>
  <c r="J32" i="1"/>
  <c r="J32" i="3"/>
  <c r="L177" i="2" l="1"/>
  <c r="M178" i="2"/>
  <c r="L152" i="4"/>
  <c r="M153" i="4"/>
  <c r="J33" i="3"/>
  <c r="J33" i="1"/>
  <c r="J34" i="1"/>
  <c r="L176" i="2" l="1"/>
  <c r="M177" i="2"/>
  <c r="L151" i="4"/>
  <c r="M152" i="4"/>
  <c r="J35" i="1"/>
  <c r="J34" i="3"/>
  <c r="J36" i="1"/>
  <c r="J35" i="3"/>
  <c r="L175" i="2" l="1"/>
  <c r="M176" i="2"/>
  <c r="L150" i="4"/>
  <c r="M151" i="4"/>
  <c r="J36" i="3"/>
  <c r="J37" i="3"/>
  <c r="J37" i="1"/>
  <c r="L174" i="2" l="1"/>
  <c r="M175" i="2"/>
  <c r="L149" i="4"/>
  <c r="M150" i="4"/>
  <c r="J40" i="3"/>
  <c r="J38" i="1"/>
  <c r="J38" i="3"/>
  <c r="J39" i="3"/>
  <c r="L173" i="2" l="1"/>
  <c r="M174" i="2"/>
  <c r="L148" i="4"/>
  <c r="M149" i="4"/>
  <c r="J39" i="1"/>
  <c r="J41" i="3"/>
  <c r="L172" i="2" l="1"/>
  <c r="M173" i="2"/>
  <c r="L147" i="4"/>
  <c r="M148" i="4"/>
  <c r="J40" i="1"/>
  <c r="J42" i="1"/>
  <c r="J42" i="3"/>
  <c r="J41" i="1"/>
  <c r="L171" i="2" l="1"/>
  <c r="M172" i="2"/>
  <c r="L146" i="4"/>
  <c r="M147" i="4"/>
  <c r="J43" i="1"/>
  <c r="J44" i="1" s="1"/>
  <c r="J43" i="3"/>
  <c r="L170" i="2" l="1"/>
  <c r="L169" i="2" s="1"/>
  <c r="L168" i="2" s="1"/>
  <c r="L167" i="2" s="1"/>
  <c r="L166" i="2" s="1"/>
  <c r="L165" i="2" s="1"/>
  <c r="L164" i="2" s="1"/>
  <c r="L163" i="2" s="1"/>
  <c r="L162" i="2" s="1"/>
  <c r="L161" i="2" s="1"/>
  <c r="L160" i="2" s="1"/>
  <c r="L159" i="2" s="1"/>
  <c r="L158" i="2" s="1"/>
  <c r="L157" i="2" s="1"/>
  <c r="L156" i="2" s="1"/>
  <c r="L155" i="2" s="1"/>
  <c r="L154" i="2" s="1"/>
  <c r="L153" i="2" s="1"/>
  <c r="L152" i="2" s="1"/>
  <c r="L151" i="2" s="1"/>
  <c r="L150" i="2" s="1"/>
  <c r="L149" i="2" s="1"/>
  <c r="L148" i="2" s="1"/>
  <c r="L147" i="2" s="1"/>
  <c r="L146" i="2" s="1"/>
  <c r="L145" i="2" s="1"/>
  <c r="L144" i="2" s="1"/>
  <c r="L143" i="2" s="1"/>
  <c r="L142" i="2" s="1"/>
  <c r="L141" i="2" s="1"/>
  <c r="L140" i="2" s="1"/>
  <c r="L139" i="2" s="1"/>
  <c r="L138" i="2" s="1"/>
  <c r="L137" i="2" s="1"/>
  <c r="L136" i="2" s="1"/>
  <c r="L135" i="2" s="1"/>
  <c r="L134" i="2" s="1"/>
  <c r="L133" i="2" s="1"/>
  <c r="L132" i="2" s="1"/>
  <c r="L131" i="2" s="1"/>
  <c r="L130" i="2" s="1"/>
  <c r="L129" i="2" s="1"/>
  <c r="L128" i="2" s="1"/>
  <c r="L127" i="2" s="1"/>
  <c r="L126" i="2" s="1"/>
  <c r="L125" i="2" s="1"/>
  <c r="L124" i="2" s="1"/>
  <c r="L123" i="2" s="1"/>
  <c r="L122" i="2" s="1"/>
  <c r="L121" i="2" s="1"/>
  <c r="L120" i="2" s="1"/>
  <c r="L119" i="2" s="1"/>
  <c r="L118" i="2" s="1"/>
  <c r="L117" i="2" s="1"/>
  <c r="L116" i="2" s="1"/>
  <c r="L115" i="2" s="1"/>
  <c r="L114" i="2" s="1"/>
  <c r="L113" i="2" s="1"/>
  <c r="L112" i="2" s="1"/>
  <c r="L111" i="2" s="1"/>
  <c r="L110" i="2" s="1"/>
  <c r="L109" i="2" s="1"/>
  <c r="L108" i="2" s="1"/>
  <c r="L107" i="2" s="1"/>
  <c r="L106" i="2" s="1"/>
  <c r="L105" i="2" s="1"/>
  <c r="L104" i="2" s="1"/>
  <c r="L103" i="2" s="1"/>
  <c r="L102" i="2" s="1"/>
  <c r="L101" i="2" s="1"/>
  <c r="L100" i="2" s="1"/>
  <c r="L99" i="2" s="1"/>
  <c r="L98" i="2" s="1"/>
  <c r="L97" i="2" s="1"/>
  <c r="L96" i="2" s="1"/>
  <c r="L95" i="2" s="1"/>
  <c r="L94" i="2" s="1"/>
  <c r="L93" i="2" s="1"/>
  <c r="L92" i="2" s="1"/>
  <c r="L91" i="2" s="1"/>
  <c r="L90" i="2" s="1"/>
  <c r="L89" i="2" s="1"/>
  <c r="L88" i="2" s="1"/>
  <c r="L87" i="2" s="1"/>
  <c r="L86" i="2" s="1"/>
  <c r="L85" i="2" s="1"/>
  <c r="L84" i="2" s="1"/>
  <c r="L83" i="2" s="1"/>
  <c r="L82" i="2" s="1"/>
  <c r="L81" i="2" s="1"/>
  <c r="L80" i="2" s="1"/>
  <c r="L79" i="2" s="1"/>
  <c r="L78" i="2" s="1"/>
  <c r="L77" i="2" s="1"/>
  <c r="L76" i="2" s="1"/>
  <c r="L75" i="2" s="1"/>
  <c r="L74" i="2" s="1"/>
  <c r="L73" i="2" s="1"/>
  <c r="L72" i="2" s="1"/>
  <c r="L71" i="2" s="1"/>
  <c r="L70" i="2" s="1"/>
  <c r="L69" i="2" s="1"/>
  <c r="L68" i="2" s="1"/>
  <c r="L67" i="2" s="1"/>
  <c r="L66" i="2" s="1"/>
  <c r="L65" i="2" s="1"/>
  <c r="L64" i="2" s="1"/>
  <c r="L63" i="2" s="1"/>
  <c r="L62" i="2" s="1"/>
  <c r="L61" i="2" s="1"/>
  <c r="L60" i="2" s="1"/>
  <c r="L59" i="2" s="1"/>
  <c r="L58" i="2" s="1"/>
  <c r="L57" i="2" s="1"/>
  <c r="L56" i="2" s="1"/>
  <c r="L55" i="2" s="1"/>
  <c r="L54" i="2" s="1"/>
  <c r="L53" i="2" s="1"/>
  <c r="L52" i="2" s="1"/>
  <c r="L51" i="2" s="1"/>
  <c r="L50" i="2" s="1"/>
  <c r="L49" i="2" s="1"/>
  <c r="L48" i="2" s="1"/>
  <c r="L47" i="2" s="1"/>
  <c r="L46" i="2" s="1"/>
  <c r="L45" i="2" s="1"/>
  <c r="L44" i="2" s="1"/>
  <c r="L43" i="2" s="1"/>
  <c r="L42" i="2" s="1"/>
  <c r="L41" i="2" s="1"/>
  <c r="L40" i="2" s="1"/>
  <c r="L39" i="2" s="1"/>
  <c r="L38" i="2" s="1"/>
  <c r="L37" i="2" s="1"/>
  <c r="L36" i="2" s="1"/>
  <c r="L35" i="2" s="1"/>
  <c r="L34" i="2" s="1"/>
  <c r="L33" i="2" s="1"/>
  <c r="J33" i="2" s="1"/>
  <c r="K33" i="2" s="1"/>
  <c r="M171" i="2"/>
  <c r="L145" i="4"/>
  <c r="M146" i="4"/>
  <c r="J44" i="3"/>
  <c r="J45" i="3" s="1"/>
  <c r="J45" i="1"/>
  <c r="L144" i="4" l="1"/>
  <c r="M145" i="4"/>
  <c r="J47" i="3"/>
  <c r="J46" i="1"/>
  <c r="J47" i="1" s="1"/>
  <c r="J48" i="3"/>
  <c r="J46" i="3"/>
  <c r="L143" i="4" l="1"/>
  <c r="M144" i="4"/>
  <c r="J49" i="1"/>
  <c r="J48" i="1"/>
  <c r="J50" i="1" s="1"/>
  <c r="J49" i="3"/>
  <c r="L142" i="4" l="1"/>
  <c r="M143" i="4"/>
  <c r="J50" i="3"/>
  <c r="J51" i="1"/>
  <c r="L141" i="4" l="1"/>
  <c r="M142" i="4"/>
  <c r="J53" i="1"/>
  <c r="J52" i="1"/>
  <c r="J51" i="3"/>
  <c r="J54" i="1"/>
  <c r="L140" i="4" l="1"/>
  <c r="M141" i="4"/>
  <c r="J52" i="3"/>
  <c r="J56" i="1"/>
  <c r="J55" i="1"/>
  <c r="J53" i="3"/>
  <c r="J54" i="3"/>
  <c r="L139" i="4" l="1"/>
  <c r="M140" i="4"/>
  <c r="J57" i="1"/>
  <c r="J58" i="1" s="1"/>
  <c r="J55" i="3"/>
  <c r="L138" i="4" l="1"/>
  <c r="M139" i="4"/>
  <c r="J59" i="1"/>
  <c r="J56" i="3"/>
  <c r="J57" i="3"/>
  <c r="J60" i="1"/>
  <c r="J61" i="1"/>
  <c r="J58" i="3"/>
  <c r="J59" i="3" s="1"/>
  <c r="L137" i="4" l="1"/>
  <c r="M138" i="4"/>
  <c r="J60" i="3"/>
  <c r="J62" i="1"/>
  <c r="L136" i="4" l="1"/>
  <c r="M137" i="4"/>
  <c r="J61" i="3"/>
  <c r="J62" i="3"/>
  <c r="J63" i="1"/>
  <c r="J63" i="3"/>
  <c r="L135" i="4" l="1"/>
  <c r="M136" i="4"/>
  <c r="J64" i="1"/>
  <c r="J64" i="3"/>
  <c r="L134" i="4" l="1"/>
  <c r="M135" i="4"/>
  <c r="J66" i="3"/>
  <c r="J66" i="1"/>
  <c r="J65" i="1"/>
  <c r="J65" i="3"/>
  <c r="L133" i="4" l="1"/>
  <c r="M134" i="4"/>
  <c r="J67" i="1"/>
  <c r="J68" i="1" s="1"/>
  <c r="J67" i="3"/>
  <c r="J68" i="3"/>
  <c r="L132" i="4" l="1"/>
  <c r="M133" i="4"/>
  <c r="J69" i="1"/>
  <c r="J70" i="1" s="1"/>
  <c r="J69" i="3"/>
  <c r="J70" i="3" s="1"/>
  <c r="L131" i="4" l="1"/>
  <c r="M132" i="4"/>
  <c r="J71" i="3"/>
  <c r="J72" i="3" s="1"/>
  <c r="J71" i="1"/>
  <c r="L130" i="4" l="1"/>
  <c r="M131" i="4"/>
  <c r="J72" i="1"/>
  <c r="J73" i="3"/>
  <c r="J74" i="3"/>
  <c r="L129" i="4" l="1"/>
  <c r="M130" i="4"/>
  <c r="J75" i="3"/>
  <c r="J73" i="1"/>
  <c r="L128" i="4" l="1"/>
  <c r="M129" i="4"/>
  <c r="J74" i="1"/>
  <c r="J76" i="3"/>
  <c r="L127" i="4" l="1"/>
  <c r="M128" i="4"/>
  <c r="J75" i="1"/>
  <c r="J77" i="3"/>
  <c r="L126" i="4" l="1"/>
  <c r="M127" i="4"/>
  <c r="J76" i="1"/>
  <c r="J78" i="3"/>
  <c r="J79" i="3" s="1"/>
  <c r="L125" i="4" l="1"/>
  <c r="M126" i="4"/>
  <c r="J77" i="1"/>
  <c r="J80" i="3"/>
  <c r="L124" i="4" l="1"/>
  <c r="M125" i="4"/>
  <c r="J81" i="3"/>
  <c r="J78" i="1"/>
  <c r="J79" i="1"/>
  <c r="L123" i="4" l="1"/>
  <c r="M124" i="4"/>
  <c r="J82" i="3"/>
  <c r="J80" i="1"/>
  <c r="L122" i="4" l="1"/>
  <c r="M123" i="4"/>
  <c r="J81" i="1"/>
  <c r="J82" i="1" s="1"/>
  <c r="J83" i="3"/>
  <c r="L121" i="4" l="1"/>
  <c r="M122" i="4"/>
  <c r="J84" i="3"/>
  <c r="J83" i="1"/>
  <c r="J84" i="1"/>
  <c r="L120" i="4" l="1"/>
  <c r="M121" i="4"/>
  <c r="J85" i="3"/>
  <c r="J86" i="3" s="1"/>
  <c r="J85" i="1"/>
  <c r="J86" i="1"/>
  <c r="L119" i="4" l="1"/>
  <c r="M120" i="4"/>
  <c r="J87" i="3"/>
  <c r="J87" i="1"/>
  <c r="L118" i="4" l="1"/>
  <c r="M119" i="4"/>
  <c r="J88" i="3"/>
  <c r="J89" i="3"/>
  <c r="J90" i="3" s="1"/>
  <c r="J88" i="1"/>
  <c r="L117" i="4" l="1"/>
  <c r="M118" i="4"/>
  <c r="J91" i="3"/>
  <c r="J89" i="1"/>
  <c r="J92" i="3"/>
  <c r="L116" i="4" l="1"/>
  <c r="M117" i="4"/>
  <c r="J90" i="1"/>
  <c r="J93" i="3"/>
  <c r="J91" i="1"/>
  <c r="J94" i="3"/>
  <c r="L115" i="4" l="1"/>
  <c r="M116" i="4"/>
  <c r="J95" i="3"/>
  <c r="J92" i="1"/>
  <c r="L114" i="4" l="1"/>
  <c r="M115" i="4"/>
  <c r="J96" i="3"/>
  <c r="J93" i="1"/>
  <c r="L113" i="4" l="1"/>
  <c r="M114" i="4"/>
  <c r="J94" i="1"/>
  <c r="J95" i="1" s="1"/>
  <c r="J97" i="3"/>
  <c r="L112" i="4" l="1"/>
  <c r="M113" i="4"/>
  <c r="J98" i="3"/>
  <c r="J97" i="1"/>
  <c r="J96" i="1"/>
  <c r="L111" i="4" l="1"/>
  <c r="M112" i="4"/>
  <c r="J99" i="3"/>
  <c r="J101" i="3" s="1"/>
  <c r="J98" i="1"/>
  <c r="J100" i="3"/>
  <c r="J99" i="1"/>
  <c r="L110" i="4" l="1"/>
  <c r="M111" i="4"/>
  <c r="J100" i="1"/>
  <c r="J103" i="1" s="1"/>
  <c r="J101" i="1"/>
  <c r="J102" i="3"/>
  <c r="J103" i="3"/>
  <c r="J102" i="1"/>
  <c r="L109" i="4" l="1"/>
  <c r="M110" i="4"/>
  <c r="J105" i="1"/>
  <c r="J104" i="3"/>
  <c r="J104" i="1"/>
  <c r="J106" i="1" s="1"/>
  <c r="J105" i="3"/>
  <c r="J106" i="3"/>
  <c r="L108" i="4" l="1"/>
  <c r="M109" i="4"/>
  <c r="J109" i="3"/>
  <c r="J107" i="3"/>
  <c r="J108" i="3"/>
  <c r="J107" i="1"/>
  <c r="J108" i="1" s="1"/>
  <c r="L107" i="4" l="1"/>
  <c r="M108" i="4"/>
  <c r="J109" i="1"/>
  <c r="J110" i="3"/>
  <c r="J110" i="1"/>
  <c r="J111" i="1" s="1"/>
  <c r="L106" i="4" l="1"/>
  <c r="M107" i="4"/>
  <c r="J111" i="3"/>
  <c r="J112" i="3" s="1"/>
  <c r="J112" i="1"/>
  <c r="L105" i="4" l="1"/>
  <c r="M106" i="4"/>
  <c r="J113" i="1"/>
  <c r="J113" i="3"/>
  <c r="M105" i="4" l="1"/>
  <c r="L104" i="4"/>
  <c r="J114" i="3"/>
  <c r="J114" i="1"/>
  <c r="J115" i="1"/>
  <c r="L103" i="4" l="1"/>
  <c r="M104" i="4"/>
  <c r="J116" i="1"/>
  <c r="J115" i="3"/>
  <c r="J117" i="1"/>
  <c r="L102" i="4" l="1"/>
  <c r="M103" i="4"/>
  <c r="J116" i="3"/>
  <c r="J117" i="3" s="1"/>
  <c r="J118" i="1"/>
  <c r="L101" i="4" l="1"/>
  <c r="M102" i="4"/>
  <c r="J118" i="3"/>
  <c r="J120" i="3" s="1"/>
  <c r="J119" i="1"/>
  <c r="J119" i="3"/>
  <c r="M101" i="4" l="1"/>
  <c r="L100" i="4"/>
  <c r="J121" i="1"/>
  <c r="J120" i="1"/>
  <c r="J121" i="3"/>
  <c r="M100" i="4" l="1"/>
  <c r="L99" i="4"/>
  <c r="J122" i="3"/>
  <c r="J123" i="3"/>
  <c r="J122" i="1"/>
  <c r="M99" i="4" l="1"/>
  <c r="L98" i="4"/>
  <c r="J125" i="3"/>
  <c r="J123" i="1"/>
  <c r="J124" i="3"/>
  <c r="J124" i="1"/>
  <c r="L97" i="4" l="1"/>
  <c r="M98" i="4"/>
  <c r="J126" i="3"/>
  <c r="J125" i="1"/>
  <c r="L96" i="4" l="1"/>
  <c r="M97" i="4"/>
  <c r="J126" i="1"/>
  <c r="J127" i="1" s="1"/>
  <c r="J127" i="3"/>
  <c r="L95" i="4" l="1"/>
  <c r="M96" i="4"/>
  <c r="J128" i="3"/>
  <c r="J130" i="1"/>
  <c r="J131" i="1" s="1"/>
  <c r="J128" i="1"/>
  <c r="J129" i="1"/>
  <c r="J129" i="3"/>
  <c r="L94" i="4" l="1"/>
  <c r="M95" i="4"/>
  <c r="J130" i="3"/>
  <c r="J131" i="3"/>
  <c r="J132" i="1"/>
  <c r="M94" i="4" l="1"/>
  <c r="L93" i="4"/>
  <c r="J132" i="3"/>
  <c r="J133" i="3"/>
  <c r="J133" i="1"/>
  <c r="M93" i="4" l="1"/>
  <c r="L92" i="4"/>
  <c r="J134" i="3"/>
  <c r="J136" i="1"/>
  <c r="J134" i="1"/>
  <c r="J135" i="3"/>
  <c r="J135" i="1"/>
  <c r="M92" i="4" l="1"/>
  <c r="L91" i="4"/>
  <c r="J136" i="3"/>
  <c r="J137" i="1"/>
  <c r="M91" i="4" l="1"/>
  <c r="L90" i="4"/>
  <c r="J138" i="1"/>
  <c r="J137" i="3"/>
  <c r="M90" i="4" l="1"/>
  <c r="L89" i="4"/>
  <c r="J139" i="1"/>
  <c r="J138" i="3"/>
  <c r="M89" i="4" l="1"/>
  <c r="L88" i="4"/>
  <c r="J140" i="1"/>
  <c r="J139" i="3"/>
  <c r="M88" i="4" l="1"/>
  <c r="L87" i="4"/>
  <c r="J142" i="1"/>
  <c r="J143" i="1" s="1"/>
  <c r="J141" i="1"/>
  <c r="J140" i="3"/>
  <c r="L86" i="4" l="1"/>
  <c r="M87" i="4"/>
  <c r="J144" i="1"/>
  <c r="J141" i="3"/>
  <c r="J145" i="1"/>
  <c r="M86" i="4" l="1"/>
  <c r="L85" i="4"/>
  <c r="J146" i="1"/>
  <c r="J142" i="3"/>
  <c r="J144" i="3" s="1"/>
  <c r="J143" i="3"/>
  <c r="L84" i="4" l="1"/>
  <c r="M85" i="4"/>
  <c r="J145" i="3"/>
  <c r="J147" i="3" s="1"/>
  <c r="J147" i="1"/>
  <c r="J148" i="1" s="1"/>
  <c r="J146" i="3"/>
  <c r="L83" i="4" l="1"/>
  <c r="M84" i="4"/>
  <c r="J149" i="1"/>
  <c r="J148" i="3"/>
  <c r="L82" i="4" l="1"/>
  <c r="M83" i="4"/>
  <c r="J149" i="3"/>
  <c r="J151" i="1"/>
  <c r="J150" i="1"/>
  <c r="J152" i="1" s="1"/>
  <c r="L81" i="4" l="1"/>
  <c r="M82" i="4"/>
  <c r="J150" i="3"/>
  <c r="J151" i="3" s="1"/>
  <c r="J153" i="1"/>
  <c r="M81" i="4" l="1"/>
  <c r="L80" i="4"/>
  <c r="J154" i="1"/>
  <c r="J152" i="3"/>
  <c r="M80" i="4" l="1"/>
  <c r="L79" i="4"/>
  <c r="J153" i="3"/>
  <c r="J155" i="1"/>
  <c r="J156" i="1" s="1"/>
  <c r="L78" i="4" l="1"/>
  <c r="M79" i="4"/>
  <c r="J157" i="1"/>
  <c r="J154" i="3"/>
  <c r="J158" i="1"/>
  <c r="M78" i="4" l="1"/>
  <c r="L77" i="4"/>
  <c r="J155" i="3"/>
  <c r="J159" i="1"/>
  <c r="J160" i="1" s="1"/>
  <c r="J156" i="3"/>
  <c r="L76" i="4" l="1"/>
  <c r="M77" i="4"/>
  <c r="J161" i="1"/>
  <c r="J157" i="3"/>
  <c r="J158" i="3"/>
  <c r="L75" i="4" l="1"/>
  <c r="M76" i="4"/>
  <c r="J159" i="3"/>
  <c r="J162" i="1"/>
  <c r="L74" i="4" l="1"/>
  <c r="M75" i="4"/>
  <c r="J163" i="1"/>
  <c r="J160" i="3"/>
  <c r="L73" i="4" l="1"/>
  <c r="M74" i="4"/>
  <c r="J164" i="1"/>
  <c r="J165" i="1" s="1"/>
  <c r="J161" i="3"/>
  <c r="J162" i="3"/>
  <c r="L72" i="4" l="1"/>
  <c r="M73" i="4"/>
  <c r="J163" i="3"/>
  <c r="J166" i="1"/>
  <c r="J167" i="1"/>
  <c r="J164" i="3"/>
  <c r="M72" i="4" l="1"/>
  <c r="L71" i="4"/>
  <c r="J169" i="1"/>
  <c r="K169" i="1" s="1"/>
  <c r="K168" i="1" s="1"/>
  <c r="K167" i="1" s="1"/>
  <c r="K166" i="1" s="1"/>
  <c r="K165" i="1" s="1"/>
  <c r="K164" i="1" s="1"/>
  <c r="K163" i="1" s="1"/>
  <c r="K162" i="1" s="1"/>
  <c r="K161" i="1" s="1"/>
  <c r="K160" i="1" s="1"/>
  <c r="K159" i="1" s="1"/>
  <c r="K158" i="1" s="1"/>
  <c r="K157" i="1" s="1"/>
  <c r="K156" i="1" s="1"/>
  <c r="K155" i="1" s="1"/>
  <c r="K154" i="1" s="1"/>
  <c r="K153" i="1" s="1"/>
  <c r="K152" i="1" s="1"/>
  <c r="K151" i="1" s="1"/>
  <c r="K150" i="1" s="1"/>
  <c r="K149" i="1" s="1"/>
  <c r="K148" i="1" s="1"/>
  <c r="K147" i="1" s="1"/>
  <c r="K146" i="1" s="1"/>
  <c r="K145" i="1" s="1"/>
  <c r="K144" i="1" s="1"/>
  <c r="K143" i="1" s="1"/>
  <c r="K142" i="1" s="1"/>
  <c r="K141" i="1" s="1"/>
  <c r="K140" i="1" s="1"/>
  <c r="K139" i="1" s="1"/>
  <c r="K138" i="1" s="1"/>
  <c r="K137" i="1" s="1"/>
  <c r="K136" i="1" s="1"/>
  <c r="K135" i="1" s="1"/>
  <c r="K134" i="1" s="1"/>
  <c r="K133" i="1" s="1"/>
  <c r="K132" i="1" s="1"/>
  <c r="K131" i="1" s="1"/>
  <c r="K130" i="1" s="1"/>
  <c r="K129" i="1" s="1"/>
  <c r="K128" i="1" s="1"/>
  <c r="K127" i="1" s="1"/>
  <c r="K126" i="1" s="1"/>
  <c r="K125" i="1" s="1"/>
  <c r="K124" i="1" s="1"/>
  <c r="K123" i="1" s="1"/>
  <c r="K122" i="1" s="1"/>
  <c r="K121" i="1" s="1"/>
  <c r="K120" i="1" s="1"/>
  <c r="K119" i="1" s="1"/>
  <c r="K118" i="1" s="1"/>
  <c r="K117" i="1" s="1"/>
  <c r="K116" i="1" s="1"/>
  <c r="K115" i="1" s="1"/>
  <c r="K114" i="1" s="1"/>
  <c r="K113" i="1" s="1"/>
  <c r="K112" i="1" s="1"/>
  <c r="K111" i="1" s="1"/>
  <c r="K110" i="1" s="1"/>
  <c r="K109" i="1" s="1"/>
  <c r="K108" i="1" s="1"/>
  <c r="K107" i="1" s="1"/>
  <c r="K106" i="1" s="1"/>
  <c r="K105" i="1" s="1"/>
  <c r="K104" i="1" s="1"/>
  <c r="K103" i="1" s="1"/>
  <c r="K102" i="1" s="1"/>
  <c r="J165" i="3"/>
  <c r="J166" i="3"/>
  <c r="L70" i="4" l="1"/>
  <c r="M71" i="4"/>
  <c r="J170" i="1"/>
  <c r="J171" i="1" s="1"/>
  <c r="J167" i="3"/>
  <c r="L69" i="4" l="1"/>
  <c r="M70" i="4"/>
  <c r="J169" i="3"/>
  <c r="K169" i="3" s="1"/>
  <c r="K168" i="3" s="1"/>
  <c r="K167" i="3" s="1"/>
  <c r="K166" i="3" s="1"/>
  <c r="K165" i="3" s="1"/>
  <c r="K164" i="3" s="1"/>
  <c r="K163" i="3" s="1"/>
  <c r="K162" i="3" s="1"/>
  <c r="K161" i="3" s="1"/>
  <c r="K160" i="3" s="1"/>
  <c r="K159" i="3" s="1"/>
  <c r="K158" i="3" s="1"/>
  <c r="K157" i="3" s="1"/>
  <c r="K156" i="3" s="1"/>
  <c r="K155" i="3" s="1"/>
  <c r="K154" i="3" s="1"/>
  <c r="K153" i="3" s="1"/>
  <c r="K152" i="3" s="1"/>
  <c r="K151" i="3" s="1"/>
  <c r="K150" i="3" s="1"/>
  <c r="K149" i="3" s="1"/>
  <c r="K148" i="3" s="1"/>
  <c r="K147" i="3" s="1"/>
  <c r="K146" i="3" s="1"/>
  <c r="K145" i="3" s="1"/>
  <c r="K144" i="3" s="1"/>
  <c r="K143" i="3" s="1"/>
  <c r="K142" i="3" s="1"/>
  <c r="K141" i="3" s="1"/>
  <c r="K140" i="3" s="1"/>
  <c r="K139" i="3" s="1"/>
  <c r="K138" i="3" s="1"/>
  <c r="K137" i="3" s="1"/>
  <c r="K136" i="3" s="1"/>
  <c r="K135" i="3" s="1"/>
  <c r="K134" i="3" s="1"/>
  <c r="K133" i="3" s="1"/>
  <c r="K132" i="3" s="1"/>
  <c r="K131" i="3" s="1"/>
  <c r="K130" i="3" s="1"/>
  <c r="K129" i="3" s="1"/>
  <c r="K128" i="3" s="1"/>
  <c r="K127" i="3" s="1"/>
  <c r="K126" i="3" s="1"/>
  <c r="K125" i="3" s="1"/>
  <c r="K124" i="3" s="1"/>
  <c r="K123" i="3" s="1"/>
  <c r="K122" i="3" s="1"/>
  <c r="K121" i="3" s="1"/>
  <c r="K120" i="3" s="1"/>
  <c r="K119" i="3" s="1"/>
  <c r="K118" i="3" s="1"/>
  <c r="K117" i="3" s="1"/>
  <c r="K116" i="3" s="1"/>
  <c r="K115" i="3" s="1"/>
  <c r="K114" i="3" s="1"/>
  <c r="K113" i="3" s="1"/>
  <c r="K112" i="3" s="1"/>
  <c r="K111" i="3" s="1"/>
  <c r="K110" i="3" s="1"/>
  <c r="K109" i="3" s="1"/>
  <c r="K108" i="3" s="1"/>
  <c r="K107" i="3" s="1"/>
  <c r="K106" i="3" s="1"/>
  <c r="K105" i="3" s="1"/>
  <c r="K104" i="3" s="1"/>
  <c r="K103" i="3" s="1"/>
  <c r="K102" i="3" s="1"/>
  <c r="M69" i="4" l="1"/>
  <c r="L68" i="4"/>
  <c r="J170" i="3"/>
  <c r="J171" i="3"/>
  <c r="M68" i="4" l="1"/>
  <c r="L67" i="4"/>
  <c r="M170" i="2"/>
  <c r="L66" i="4" l="1"/>
  <c r="M67" i="4"/>
  <c r="M169" i="2"/>
  <c r="L65" i="4" l="1"/>
  <c r="M66" i="4"/>
  <c r="M168" i="2"/>
  <c r="L64" i="4" l="1"/>
  <c r="M65" i="4"/>
  <c r="M167" i="2"/>
  <c r="M64" i="4" l="1"/>
  <c r="L63" i="4"/>
  <c r="M166" i="2"/>
  <c r="M63" i="4" l="1"/>
  <c r="L62" i="4"/>
  <c r="M165" i="2"/>
  <c r="M62" i="4" l="1"/>
  <c r="L61" i="4"/>
  <c r="M164" i="2"/>
  <c r="L60" i="4" l="1"/>
  <c r="M61" i="4"/>
  <c r="M163" i="2"/>
  <c r="M60" i="4" l="1"/>
  <c r="L59" i="4"/>
  <c r="M162" i="2"/>
  <c r="M59" i="4" l="1"/>
  <c r="L58" i="4"/>
  <c r="M161" i="2"/>
  <c r="M58" i="4" l="1"/>
  <c r="L57" i="4"/>
  <c r="M160" i="2"/>
  <c r="M57" i="4" l="1"/>
  <c r="L56" i="4"/>
  <c r="M159" i="2"/>
  <c r="L55" i="4" l="1"/>
  <c r="M56" i="4"/>
  <c r="M158" i="2"/>
  <c r="M55" i="4" l="1"/>
  <c r="L54" i="4"/>
  <c r="M157" i="2"/>
  <c r="M54" i="4" l="1"/>
  <c r="L53" i="4"/>
  <c r="M156" i="2"/>
  <c r="L52" i="4" l="1"/>
  <c r="M53" i="4"/>
  <c r="M155" i="2"/>
  <c r="M52" i="4" l="1"/>
  <c r="L51" i="4"/>
  <c r="M154" i="2"/>
  <c r="M51" i="4" l="1"/>
  <c r="L50" i="4"/>
  <c r="M153" i="2"/>
  <c r="L49" i="4" l="1"/>
  <c r="M50" i="4"/>
  <c r="M152" i="2"/>
  <c r="M49" i="4" l="1"/>
  <c r="L48" i="4"/>
  <c r="M151" i="2"/>
  <c r="M48" i="4" l="1"/>
  <c r="L47" i="4"/>
  <c r="M150" i="2"/>
  <c r="L46" i="4" l="1"/>
  <c r="M47" i="4"/>
  <c r="M149" i="2"/>
  <c r="M46" i="4" l="1"/>
  <c r="L45" i="4"/>
  <c r="M148" i="2"/>
  <c r="L44" i="4" l="1"/>
  <c r="M45" i="4"/>
  <c r="M147" i="2"/>
  <c r="M44" i="4" l="1"/>
  <c r="L43" i="4"/>
  <c r="M146" i="2"/>
  <c r="M43" i="4" l="1"/>
  <c r="L42" i="4"/>
  <c r="M145" i="2"/>
  <c r="L41" i="4" l="1"/>
  <c r="M42" i="4"/>
  <c r="M144" i="2"/>
  <c r="L40" i="4" l="1"/>
  <c r="M41" i="4"/>
  <c r="M143" i="2"/>
  <c r="L39" i="4" l="1"/>
  <c r="M40" i="4"/>
  <c r="M142" i="2"/>
  <c r="M39" i="4" l="1"/>
  <c r="L38" i="4"/>
  <c r="M141" i="2"/>
  <c r="L37" i="4" l="1"/>
  <c r="M38" i="4"/>
  <c r="M140" i="2"/>
  <c r="L36" i="4" l="1"/>
  <c r="M37" i="4"/>
  <c r="M139" i="2"/>
  <c r="M36" i="4" l="1"/>
  <c r="L35" i="4"/>
  <c r="M138" i="2"/>
  <c r="M35" i="4" l="1"/>
  <c r="L34" i="4"/>
  <c r="M137" i="2"/>
  <c r="M34" i="4" l="1"/>
  <c r="L33" i="4"/>
  <c r="M136" i="2"/>
  <c r="M33" i="4" l="1"/>
  <c r="L32" i="4"/>
  <c r="M135" i="2"/>
  <c r="L31" i="4" l="1"/>
  <c r="M32" i="4"/>
  <c r="M134" i="2"/>
  <c r="M31" i="4" l="1"/>
  <c r="L30" i="4"/>
  <c r="M133" i="2"/>
  <c r="M30" i="4" l="1"/>
  <c r="L29" i="4"/>
  <c r="M132" i="2"/>
  <c r="M29" i="4" l="1"/>
  <c r="L28" i="4"/>
  <c r="M131" i="2"/>
  <c r="L27" i="4" l="1"/>
  <c r="M28" i="4"/>
  <c r="M130" i="2"/>
  <c r="M27" i="4" l="1"/>
  <c r="L26" i="4"/>
  <c r="M129" i="2"/>
  <c r="M26" i="4" l="1"/>
  <c r="L25" i="4"/>
  <c r="M128" i="2"/>
  <c r="L24" i="4" l="1"/>
  <c r="M25" i="4"/>
  <c r="M127" i="2"/>
  <c r="M24" i="4" l="1"/>
  <c r="L23" i="4"/>
  <c r="M126" i="2"/>
  <c r="M23" i="4" l="1"/>
  <c r="L22" i="4"/>
  <c r="M125" i="2"/>
  <c r="L21" i="4" l="1"/>
  <c r="M22" i="4"/>
  <c r="M124" i="2"/>
  <c r="L20" i="4" l="1"/>
  <c r="M21" i="4"/>
  <c r="M123" i="2"/>
  <c r="L19" i="4" l="1"/>
  <c r="M20" i="4"/>
  <c r="M122" i="2"/>
  <c r="L18" i="4" l="1"/>
  <c r="M19" i="4"/>
  <c r="M121" i="2"/>
  <c r="L17" i="4" l="1"/>
  <c r="M18" i="4"/>
  <c r="M120" i="2"/>
  <c r="M17" i="4" l="1"/>
  <c r="L16" i="4"/>
  <c r="M119" i="2"/>
  <c r="L15" i="4" l="1"/>
  <c r="M16" i="4"/>
  <c r="M118" i="2"/>
  <c r="M15" i="4" l="1"/>
  <c r="L14" i="4"/>
  <c r="M117" i="2"/>
  <c r="M14" i="4" l="1"/>
  <c r="L13" i="4"/>
  <c r="M116" i="2"/>
  <c r="L12" i="4" l="1"/>
  <c r="M13" i="4"/>
  <c r="M115" i="2"/>
  <c r="L11" i="4" l="1"/>
  <c r="M12" i="4"/>
  <c r="M114" i="2"/>
  <c r="M11" i="4" l="1"/>
  <c r="L10" i="4"/>
  <c r="M113" i="2"/>
  <c r="M10" i="4" l="1"/>
  <c r="L9" i="4"/>
  <c r="M112" i="2"/>
  <c r="L8" i="4" l="1"/>
  <c r="M9" i="4"/>
  <c r="M111" i="2"/>
  <c r="L7" i="4" l="1"/>
  <c r="M8" i="4"/>
  <c r="M110" i="2"/>
  <c r="L6" i="4" l="1"/>
  <c r="M7" i="4"/>
  <c r="M109" i="2"/>
  <c r="M6" i="4" l="1"/>
  <c r="L5" i="4"/>
  <c r="M108" i="2"/>
  <c r="L4" i="4" l="1"/>
  <c r="M4" i="4" s="1"/>
  <c r="M5" i="4"/>
  <c r="M107" i="2"/>
  <c r="M106" i="2" l="1"/>
  <c r="M105" i="2" l="1"/>
  <c r="M104" i="2" l="1"/>
  <c r="M103" i="2" l="1"/>
  <c r="M102" i="2" l="1"/>
  <c r="M101" i="2" l="1"/>
  <c r="M100" i="2" l="1"/>
  <c r="M99" i="2" l="1"/>
  <c r="M98" i="2" l="1"/>
  <c r="M97" i="2" l="1"/>
  <c r="M96" i="2" l="1"/>
  <c r="M95" i="2" l="1"/>
  <c r="M94" i="2" l="1"/>
  <c r="M93" i="2" l="1"/>
  <c r="M92" i="2" l="1"/>
  <c r="M91" i="2" l="1"/>
  <c r="M90" i="2" l="1"/>
  <c r="M89" i="2" l="1"/>
  <c r="M88" i="2" l="1"/>
  <c r="M87" i="2" l="1"/>
  <c r="M86" i="2" l="1"/>
  <c r="M85" i="2" l="1"/>
  <c r="M84" i="2" l="1"/>
  <c r="M83" i="2" l="1"/>
  <c r="M82" i="2" l="1"/>
  <c r="M81" i="2" l="1"/>
  <c r="M80" i="2" l="1"/>
  <c r="M79" i="2" l="1"/>
  <c r="M78" i="2" l="1"/>
  <c r="M77" i="2" l="1"/>
  <c r="M76" i="2" l="1"/>
  <c r="M75" i="2" l="1"/>
  <c r="M74" i="2" l="1"/>
  <c r="M73" i="2" l="1"/>
  <c r="M72" i="2" l="1"/>
  <c r="M71" i="2" l="1"/>
  <c r="M70" i="2" l="1"/>
  <c r="M69" i="2" l="1"/>
  <c r="M68" i="2" l="1"/>
  <c r="M67" i="2" l="1"/>
  <c r="M66" i="2" l="1"/>
  <c r="M65" i="2" l="1"/>
  <c r="M64" i="2" l="1"/>
  <c r="M63" i="2" l="1"/>
  <c r="M62" i="2" l="1"/>
  <c r="M61" i="2" l="1"/>
  <c r="M60" i="2" l="1"/>
  <c r="M59" i="2" l="1"/>
  <c r="M58" i="2" l="1"/>
  <c r="M57" i="2" l="1"/>
  <c r="M56" i="2" l="1"/>
  <c r="M55" i="2" l="1"/>
  <c r="M54" i="2" l="1"/>
  <c r="M53" i="2" l="1"/>
  <c r="M52" i="2" l="1"/>
  <c r="M51" i="2" l="1"/>
  <c r="M50" i="2" l="1"/>
  <c r="M49" i="2" l="1"/>
  <c r="M48" i="2" l="1"/>
  <c r="M47" i="2" l="1"/>
  <c r="M46" i="2" l="1"/>
  <c r="M45" i="2" l="1"/>
  <c r="M44" i="2" l="1"/>
  <c r="M43" i="2" l="1"/>
  <c r="M42" i="2" l="1"/>
  <c r="M41" i="2" l="1"/>
  <c r="M40" i="2" l="1"/>
  <c r="M39" i="2" l="1"/>
  <c r="M38" i="2" l="1"/>
  <c r="M37" i="2" l="1"/>
  <c r="M36" i="2" l="1"/>
  <c r="M35" i="2" l="1"/>
  <c r="M34" i="2" l="1"/>
  <c r="M33" i="2" l="1"/>
  <c r="M32" i="2" l="1"/>
  <c r="M31" i="2" l="1"/>
  <c r="M30" i="2" l="1"/>
  <c r="M29" i="2" l="1"/>
  <c r="M28" i="2" l="1"/>
  <c r="M27" i="2" l="1"/>
  <c r="L26" i="2"/>
  <c r="M26" i="2" s="1"/>
  <c r="J28" i="2"/>
  <c r="K28" i="2" s="1"/>
  <c r="L25" i="2" l="1"/>
  <c r="L24" i="2" l="1"/>
  <c r="M25" i="2"/>
  <c r="M24" i="2" l="1"/>
  <c r="L23" i="2"/>
  <c r="L22" i="2" l="1"/>
  <c r="M23" i="2"/>
  <c r="M22" i="2" l="1"/>
  <c r="L21" i="2"/>
  <c r="M21" i="2" l="1"/>
  <c r="L20" i="2"/>
  <c r="M20" i="2" l="1"/>
  <c r="L19" i="2"/>
  <c r="M19" i="2" l="1"/>
  <c r="L18" i="2"/>
  <c r="M18" i="2" l="1"/>
  <c r="L17" i="2"/>
  <c r="L16" i="2" l="1"/>
  <c r="M17" i="2"/>
  <c r="L15" i="2" l="1"/>
  <c r="M16" i="2"/>
  <c r="L14" i="2" l="1"/>
  <c r="M15" i="2"/>
  <c r="M14" i="2" l="1"/>
  <c r="L13" i="2"/>
  <c r="L12" i="2" l="1"/>
  <c r="M13" i="2"/>
  <c r="L11" i="2" l="1"/>
  <c r="M12" i="2"/>
  <c r="L10" i="2" l="1"/>
  <c r="M11" i="2"/>
  <c r="L9" i="2" l="1"/>
  <c r="M10" i="2"/>
  <c r="L8" i="2" l="1"/>
  <c r="M9" i="2"/>
  <c r="L7" i="2" l="1"/>
  <c r="M8" i="2"/>
  <c r="M7" i="2" l="1"/>
  <c r="L6" i="2"/>
  <c r="M6" i="2" l="1"/>
  <c r="L5" i="2"/>
  <c r="L4" i="2" l="1"/>
  <c r="M5" i="2"/>
  <c r="M4" i="2" l="1"/>
  <c r="L3" i="2"/>
  <c r="M3" i="2" l="1"/>
  <c r="L2" i="2"/>
  <c r="M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Eikon user</author>
  </authors>
  <commentList>
    <comment ref="A1" authorId="0" shapeId="0" xr:uid="{494C8F72-4EEF-4D1B-9102-C225FB49E683}">
      <text>
        <r>
          <rPr>
            <b/>
            <sz val="9"/>
            <color indexed="81"/>
            <rFont val="Tahoma"/>
            <family val="2"/>
          </rPr>
          <t>=DSGRID("@AAPL,@MSFT,@AMZN,@GOOGL,U:XOM,U:KO,U:F,U:CL,U:SCCO,U:HSY,U:K,U:WHR,U:CPB,U:WMT,U:CVX,U:LLY,U:ORCL,U:MCD,@NVDA,@CSCO,@INTC,@QCOM,@NFLX,@EA","P;MV;DY;PE;DPS;EPS;EPSD;WC05476;WC05491;WC05101;WC05201;WC08301C","31/12/1962","31/12/2021","Q","RowHeader=true;ColHeader=true;DispSeriesDescription=false;YearlyTSFormat=false;QuarterlyTSFormat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Eikon user</author>
  </authors>
  <commentList>
    <comment ref="A1" authorId="0" shapeId="0" xr:uid="{3BBE24D3-ECCF-4A69-966C-9F2A19DB2D42}">
      <text>
        <r>
          <rPr>
            <b/>
            <sz val="9"/>
            <color indexed="81"/>
            <rFont val="Tahoma"/>
            <family val="2"/>
          </rPr>
          <t>=DSGRID("@AAPL,@MSFT,@AMZN,@GOOGL,U:XOM,U:KO,U:F,U:CL,U:SCCO,U:HSY,U:K,U:WHR,U:CPB,U:WMT,U:CVX,U:LLY,U:ORCL,U:MCD,@NVDA,@CSCO,@INTC,@QCOM,@NFLX,@EA","P;MV;DY;PE;DPS;EPS;EPSD;WC05476;WC05491;WC05101;WC05201;WC08301C","31/12/1962","31/12/2021","Q","RowHeader=true;ColHeader=true;DispSeriesDescription=false;YearlyTSFormat=false;QuarterlyTSFormat=fals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Eikon user</author>
  </authors>
  <commentList>
    <comment ref="A1" authorId="0" shapeId="0" xr:uid="{545B7F4E-BB6F-43AC-B171-ABF7AF8D93F1}">
      <text>
        <r>
          <rPr>
            <b/>
            <sz val="9"/>
            <color indexed="81"/>
            <rFont val="Tahoma"/>
            <family val="2"/>
          </rPr>
          <t>=DSGRID("@AAPL,@MSFT,@AMZN,@GOOGL,U:XOM,U:KO,U:F,U:CL,U:SCCO,U:HSY,U:K,U:WHR,U:CPB,U:WMT,U:CVX,U:LLY,U:ORCL,U:MCD,@NVDA,@CSCO,@INTC,@QCOM,@NFLX,@EA","P;MV;DY;PE;DPS;EPS;EPSD;WC05476;WC05491;WC05101;WC05201;WC08301C","31/12/1962","31/12/2021","Q","RowHeader=true;ColHeader=true;DispSeriesDescription=false;YearlyTSFormat=false;QuarterlyTSFormat=false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Eikon user</author>
  </authors>
  <commentList>
    <comment ref="A1" authorId="0" shapeId="0" xr:uid="{F6067576-4201-49F2-B030-FEFEE27C6A83}">
      <text>
        <r>
          <rPr>
            <b/>
            <sz val="9"/>
            <color indexed="81"/>
            <rFont val="Tahoma"/>
            <family val="2"/>
          </rPr>
          <t>=DSGRID("@AAPL,@MSFT,@AMZN,@GOOGL,U:XOM,U:KO,U:F,U:CL,U:SCCO,U:HSY,U:K,U:WHR,U:CPB,U:WMT,U:CVX,U:LLY,U:ORCL,U:MCD,@NVDA,@CSCO,@INTC,@QCOM,@NFLX,@EA","P;MV;DY;PE;DPS;EPS;EPSD;WC05476;WC05491;WC05101;WC05201;WC08301C","31/12/1962","31/12/2021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<sst xmlns="http://schemas.openxmlformats.org/spreadsheetml/2006/main" count="148" uniqueCount="47">
  <si>
    <t>APPLE</t>
  </si>
  <si>
    <t>MICROSOFT</t>
  </si>
  <si>
    <t>HERSHEY</t>
  </si>
  <si>
    <t>KELLOGG</t>
  </si>
  <si>
    <t>WHIRLPOOL</t>
  </si>
  <si>
    <t>WALMART</t>
  </si>
  <si>
    <t>CHEVRON</t>
  </si>
  <si>
    <t>ORACLE</t>
  </si>
  <si>
    <t>MCDONALDS</t>
  </si>
  <si>
    <t>NVIDIA</t>
  </si>
  <si>
    <t>INTEL</t>
  </si>
  <si>
    <t>QUALCOMM</t>
  </si>
  <si>
    <t>NETFLIX</t>
  </si>
  <si>
    <t>ALPHABET</t>
  </si>
  <si>
    <t>PER</t>
  </si>
  <si>
    <t>AMAZON</t>
  </si>
  <si>
    <t>CAMPBELL</t>
  </si>
  <si>
    <t>CISCO</t>
  </si>
  <si>
    <t>COCA</t>
  </si>
  <si>
    <t>COLGATE-PALM</t>
  </si>
  <si>
    <t>ELECTRONIC</t>
  </si>
  <si>
    <t>ELI</t>
  </si>
  <si>
    <t>EXXON</t>
  </si>
  <si>
    <t>FORD</t>
  </si>
  <si>
    <t>SOUTHERN</t>
  </si>
  <si>
    <t>Market Value</t>
  </si>
  <si>
    <t>Dividend Yield</t>
  </si>
  <si>
    <t>Dividend</t>
  </si>
  <si>
    <t>Earnings</t>
  </si>
  <si>
    <t>Book Value</t>
  </si>
  <si>
    <t>Book Value Fscal</t>
  </si>
  <si>
    <t>Dividends</t>
  </si>
  <si>
    <t>Earningas</t>
  </si>
  <si>
    <t>Price</t>
  </si>
  <si>
    <t>Real Price</t>
  </si>
  <si>
    <t>Rea Dividend</t>
  </si>
  <si>
    <t>Q Earnigns</t>
  </si>
  <si>
    <t>Book Value Help</t>
  </si>
  <si>
    <t>Ral BooK Value</t>
  </si>
  <si>
    <t>Real Earnings</t>
  </si>
  <si>
    <t>Ex/EFF DATE</t>
  </si>
  <si>
    <t>TYPE</t>
  </si>
  <si>
    <t>CASH AMOUNT</t>
  </si>
  <si>
    <t>DECLARATION DATE</t>
  </si>
  <si>
    <t>RECORD DATE</t>
  </si>
  <si>
    <t>PAYMENT DATE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</si>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</sst>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name val="Times New Roman"/>
      <family val="1"/>
    </font>
    <font>
      <b/>
      <sz val="14"/>
      <color rgb="FF2B2B2B"/>
      <name val="Arial"/>
      <family val="2"/>
    </font>
    <font>
      <sz val="14"/>
      <color rgb="FF2B2B2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666666"/>
      </top>
      <bottom style="medium">
        <color rgb="FF666666"/>
      </bottom>
      <diagonal/>
    </border>
    <border>
      <left/>
      <right/>
      <top/>
      <bottom style="medium">
        <color rgb="FFE1E1E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2" fillId="0" borderId="0" xfId="0" applyFont="1"/>
    <xf numFmtId="14" fontId="4" fillId="0" borderId="0" xfId="0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2" fontId="4" fillId="0" borderId="1" xfId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5" fillId="3" borderId="2" xfId="0" applyFont="1" applyFill="1" applyBorder="1" applyAlignment="1">
      <alignment horizontal="left" vertical="center" wrapText="1"/>
    </xf>
    <xf numFmtId="14" fontId="5" fillId="3" borderId="3" xfId="0" applyNumberFormat="1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8" fontId="6" fillId="3" borderId="3" xfId="0" applyNumberFormat="1" applyFont="1" applyFill="1" applyBorder="1" applyAlignment="1">
      <alignment horizontal="left" vertical="center" wrapText="1"/>
    </xf>
    <xf numFmtId="14" fontId="6" fillId="3" borderId="3" xfId="0" applyNumberFormat="1" applyFont="1" applyFill="1" applyBorder="1" applyAlignment="1">
      <alignment horizontal="left" vertical="center" wrapText="1"/>
    </xf>
    <xf numFmtId="0" fontId="0" fillId="3" borderId="3" xfId="0" applyFill="1" applyBorder="1"/>
    <xf numFmtId="14" fontId="6" fillId="3" borderId="0" xfId="0" applyNumberFormat="1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esis%20Data%20Ra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 stocks ann"/>
      <sheetName val="info stocks q"/>
      <sheetName val="s&amp;p ann"/>
      <sheetName val="s$p q"/>
    </sheetNames>
    <sheetDataSet>
      <sheetData sheetId="0">
        <row r="14">
          <cell r="A14">
            <v>27394</v>
          </cell>
        </row>
        <row r="15">
          <cell r="A15">
            <v>27759</v>
          </cell>
        </row>
        <row r="16">
          <cell r="A16">
            <v>28125</v>
          </cell>
        </row>
        <row r="17">
          <cell r="A17">
            <v>28489</v>
          </cell>
        </row>
        <row r="18">
          <cell r="A18">
            <v>28853</v>
          </cell>
        </row>
        <row r="19">
          <cell r="A19">
            <v>29220</v>
          </cell>
        </row>
        <row r="20">
          <cell r="A20">
            <v>29586</v>
          </cell>
          <cell r="B20">
            <v>0.15229999999999999</v>
          </cell>
          <cell r="C20">
            <v>1850.09</v>
          </cell>
          <cell r="D20">
            <v>0</v>
          </cell>
          <cell r="E20">
            <v>106.6</v>
          </cell>
          <cell r="F20">
            <v>0</v>
          </cell>
          <cell r="G20">
            <v>0</v>
          </cell>
          <cell r="I20">
            <v>8.9999999999999993E-3</v>
          </cell>
        </row>
        <row r="21">
          <cell r="A21">
            <v>29951</v>
          </cell>
          <cell r="B21">
            <v>9.8799999999999999E-2</v>
          </cell>
          <cell r="C21">
            <v>1223.71</v>
          </cell>
          <cell r="D21">
            <v>0</v>
          </cell>
          <cell r="E21">
            <v>27.7</v>
          </cell>
          <cell r="F21">
            <v>0</v>
          </cell>
          <cell r="G21">
            <v>0</v>
          </cell>
          <cell r="I21">
            <v>1.4999999999999999E-2</v>
          </cell>
        </row>
        <row r="22">
          <cell r="A22">
            <v>30316</v>
          </cell>
          <cell r="B22">
            <v>0.13339999999999999</v>
          </cell>
          <cell r="C22">
            <v>1706.55</v>
          </cell>
          <cell r="D22">
            <v>0</v>
          </cell>
          <cell r="E22">
            <v>24.5</v>
          </cell>
          <cell r="F22">
            <v>0</v>
          </cell>
          <cell r="G22">
            <v>0.01</v>
          </cell>
          <cell r="I22">
            <v>2.1000000000000001E-2</v>
          </cell>
        </row>
        <row r="23">
          <cell r="A23">
            <v>30680</v>
          </cell>
          <cell r="B23">
            <v>0.10879999999999999</v>
          </cell>
          <cell r="C23">
            <v>1432.3</v>
          </cell>
          <cell r="D23">
            <v>0</v>
          </cell>
          <cell r="E23">
            <v>19</v>
          </cell>
          <cell r="F23">
            <v>0</v>
          </cell>
          <cell r="G23">
            <v>0.01</v>
          </cell>
          <cell r="I23">
            <v>2.9000000000000001E-2</v>
          </cell>
        </row>
        <row r="24">
          <cell r="A24">
            <v>31047</v>
          </cell>
          <cell r="B24">
            <v>0.13</v>
          </cell>
          <cell r="C24">
            <v>1750.91</v>
          </cell>
          <cell r="D24">
            <v>0</v>
          </cell>
          <cell r="E24">
            <v>17.100000000000001</v>
          </cell>
          <cell r="F24">
            <v>0</v>
          </cell>
          <cell r="G24">
            <v>0.01</v>
          </cell>
          <cell r="I24">
            <v>3.7999999999999999E-2</v>
          </cell>
        </row>
        <row r="25">
          <cell r="A25">
            <v>31412</v>
          </cell>
          <cell r="B25">
            <v>9.8199999999999996E-2</v>
          </cell>
          <cell r="C25">
            <v>1359.07</v>
          </cell>
          <cell r="D25">
            <v>0</v>
          </cell>
          <cell r="E25">
            <v>19.100000000000001</v>
          </cell>
          <cell r="F25">
            <v>0</v>
          </cell>
          <cell r="G25">
            <v>0.01</v>
          </cell>
          <cell r="I25">
            <v>4.3999999999999997E-2</v>
          </cell>
        </row>
        <row r="26">
          <cell r="A26">
            <v>31777</v>
          </cell>
          <cell r="B26">
            <v>0.18079999999999999</v>
          </cell>
          <cell r="C26">
            <v>2578.27</v>
          </cell>
          <cell r="D26">
            <v>0</v>
          </cell>
          <cell r="E26">
            <v>16.8</v>
          </cell>
          <cell r="F26">
            <v>0</v>
          </cell>
          <cell r="G26">
            <v>0.01</v>
          </cell>
          <cell r="I26">
            <v>5.0999999999999997E-2</v>
          </cell>
        </row>
        <row r="27">
          <cell r="A27">
            <v>32142</v>
          </cell>
          <cell r="B27">
            <v>0.375</v>
          </cell>
          <cell r="C27">
            <v>5273.73</v>
          </cell>
          <cell r="D27">
            <v>0.76</v>
          </cell>
          <cell r="E27">
            <v>19.899999999999999</v>
          </cell>
          <cell r="F27">
            <v>0</v>
          </cell>
          <cell r="G27">
            <v>0.02</v>
          </cell>
          <cell r="I27">
            <v>5.8999999999999997E-2</v>
          </cell>
        </row>
        <row r="28">
          <cell r="A28">
            <v>32507</v>
          </cell>
          <cell r="B28">
            <v>0.3594</v>
          </cell>
          <cell r="C28">
            <v>4951.63</v>
          </cell>
          <cell r="D28">
            <v>0.99</v>
          </cell>
          <cell r="E28">
            <v>13.1</v>
          </cell>
          <cell r="F28">
            <v>0</v>
          </cell>
          <cell r="G28">
            <v>0.03</v>
          </cell>
          <cell r="I28">
            <v>0.08</v>
          </cell>
        </row>
        <row r="29">
          <cell r="A29">
            <v>32871</v>
          </cell>
          <cell r="B29">
            <v>0.31469999999999998</v>
          </cell>
          <cell r="C29">
            <v>4430.25</v>
          </cell>
          <cell r="D29">
            <v>1.25</v>
          </cell>
          <cell r="E29">
            <v>10</v>
          </cell>
          <cell r="F29">
            <v>0</v>
          </cell>
          <cell r="G29">
            <v>0.03</v>
          </cell>
          <cell r="I29">
            <v>0.105</v>
          </cell>
        </row>
        <row r="30">
          <cell r="A30">
            <v>33238</v>
          </cell>
          <cell r="B30">
            <v>0.38390000000000002</v>
          </cell>
          <cell r="C30">
            <v>5150.96</v>
          </cell>
          <cell r="D30">
            <v>1.1200000000000001</v>
          </cell>
          <cell r="E30">
            <v>11.4</v>
          </cell>
          <cell r="F30">
            <v>0</v>
          </cell>
          <cell r="G30">
            <v>0.03</v>
          </cell>
          <cell r="I30">
            <v>0.121</v>
          </cell>
        </row>
        <row r="31">
          <cell r="A31">
            <v>33603</v>
          </cell>
          <cell r="B31">
            <v>0.50329999999999997</v>
          </cell>
          <cell r="C31">
            <v>6649.94</v>
          </cell>
          <cell r="D31">
            <v>0.85</v>
          </cell>
          <cell r="E31">
            <v>21.9</v>
          </cell>
          <cell r="F31">
            <v>0</v>
          </cell>
          <cell r="G31">
            <v>0.02</v>
          </cell>
          <cell r="I31">
            <v>0.13900000000000001</v>
          </cell>
        </row>
        <row r="32">
          <cell r="A32">
            <v>33969</v>
          </cell>
          <cell r="B32">
            <v>0.53349999999999997</v>
          </cell>
          <cell r="C32">
            <v>7066.51</v>
          </cell>
          <cell r="D32">
            <v>0.8</v>
          </cell>
          <cell r="E32">
            <v>13.8</v>
          </cell>
          <cell r="F32">
            <v>0</v>
          </cell>
          <cell r="G32">
            <v>0.04</v>
          </cell>
          <cell r="I32">
            <v>0.16800000000000001</v>
          </cell>
        </row>
        <row r="33">
          <cell r="A33">
            <v>34334</v>
          </cell>
          <cell r="B33">
            <v>0.26119999999999999</v>
          </cell>
          <cell r="C33">
            <v>3396.74</v>
          </cell>
          <cell r="D33">
            <v>1.64</v>
          </cell>
          <cell r="E33">
            <v>40.1</v>
          </cell>
          <cell r="F33">
            <v>0</v>
          </cell>
          <cell r="G33">
            <v>0.01</v>
          </cell>
          <cell r="I33">
            <v>0.157</v>
          </cell>
        </row>
        <row r="34">
          <cell r="A34">
            <v>34698</v>
          </cell>
          <cell r="B34">
            <v>0.34820000000000001</v>
          </cell>
          <cell r="C34">
            <v>4675.75</v>
          </cell>
          <cell r="D34">
            <v>1.23</v>
          </cell>
          <cell r="E34">
            <v>14.9</v>
          </cell>
          <cell r="F34">
            <v>0</v>
          </cell>
          <cell r="G34">
            <v>0.02</v>
          </cell>
          <cell r="I34">
            <v>0.191</v>
          </cell>
        </row>
        <row r="35">
          <cell r="A35">
            <v>35062</v>
          </cell>
          <cell r="B35">
            <v>0.28460000000000002</v>
          </cell>
          <cell r="C35">
            <v>3910.77</v>
          </cell>
          <cell r="D35">
            <v>1.51</v>
          </cell>
          <cell r="E35">
            <v>9.1999999999999993</v>
          </cell>
          <cell r="F35">
            <v>0</v>
          </cell>
          <cell r="G35">
            <v>0.03</v>
          </cell>
          <cell r="I35">
            <v>0.20300000000000001</v>
          </cell>
        </row>
        <row r="36">
          <cell r="A36">
            <v>35430</v>
          </cell>
          <cell r="B36">
            <v>0.18640000000000001</v>
          </cell>
          <cell r="C36">
            <v>2598.48</v>
          </cell>
          <cell r="D36">
            <v>2.2999999999999998</v>
          </cell>
          <cell r="F36">
            <v>0</v>
          </cell>
          <cell r="G36">
            <v>0</v>
          </cell>
          <cell r="I36">
            <v>0.13900000000000001</v>
          </cell>
        </row>
        <row r="37">
          <cell r="A37">
            <v>35795</v>
          </cell>
          <cell r="B37">
            <v>0.1172</v>
          </cell>
          <cell r="C37">
            <v>1671.21</v>
          </cell>
          <cell r="D37">
            <v>0</v>
          </cell>
          <cell r="F37">
            <v>0</v>
          </cell>
          <cell r="G37">
            <v>0</v>
          </cell>
          <cell r="I37">
            <v>8.5000000000000006E-2</v>
          </cell>
        </row>
        <row r="38">
          <cell r="A38">
            <v>36160</v>
          </cell>
          <cell r="B38">
            <v>0.36549999999999999</v>
          </cell>
          <cell r="C38">
            <v>5539.66</v>
          </cell>
          <cell r="D38">
            <v>0</v>
          </cell>
          <cell r="E38">
            <v>17.5</v>
          </cell>
          <cell r="F38">
            <v>0</v>
          </cell>
          <cell r="G38">
            <v>0.02</v>
          </cell>
          <cell r="I38">
            <v>0.115</v>
          </cell>
        </row>
        <row r="39">
          <cell r="A39">
            <v>36525</v>
          </cell>
          <cell r="B39">
            <v>0.91800000000000004</v>
          </cell>
          <cell r="C39">
            <v>16540.47</v>
          </cell>
          <cell r="D39">
            <v>0</v>
          </cell>
          <cell r="E39">
            <v>24.5</v>
          </cell>
          <cell r="F39">
            <v>0</v>
          </cell>
          <cell r="G39">
            <v>0.04</v>
          </cell>
          <cell r="I39">
            <v>0.221</v>
          </cell>
        </row>
        <row r="40">
          <cell r="A40">
            <v>36889</v>
          </cell>
          <cell r="B40">
            <v>0.2656</v>
          </cell>
          <cell r="C40">
            <v>4996.24</v>
          </cell>
          <cell r="D40">
            <v>0</v>
          </cell>
          <cell r="E40">
            <v>6.1</v>
          </cell>
          <cell r="F40">
            <v>0</v>
          </cell>
          <cell r="G40">
            <v>0.04</v>
          </cell>
          <cell r="I40">
            <v>0.192</v>
          </cell>
        </row>
        <row r="41">
          <cell r="A41">
            <v>37256</v>
          </cell>
          <cell r="B41">
            <v>0.3911</v>
          </cell>
          <cell r="C41">
            <v>7702.73</v>
          </cell>
          <cell r="D41">
            <v>0</v>
          </cell>
          <cell r="F41">
            <v>0</v>
          </cell>
          <cell r="G41">
            <v>0</v>
          </cell>
          <cell r="I41">
            <v>0.2</v>
          </cell>
        </row>
        <row r="42">
          <cell r="A42">
            <v>37621</v>
          </cell>
          <cell r="B42">
            <v>0.25590000000000002</v>
          </cell>
          <cell r="C42">
            <v>5146.41</v>
          </cell>
          <cell r="D42">
            <v>0</v>
          </cell>
          <cell r="E42">
            <v>79.599999999999994</v>
          </cell>
          <cell r="F42">
            <v>0</v>
          </cell>
          <cell r="G42">
            <v>0</v>
          </cell>
          <cell r="I42">
            <v>0.20399999999999999</v>
          </cell>
        </row>
        <row r="43">
          <cell r="A43">
            <v>37986</v>
          </cell>
          <cell r="B43">
            <v>0.38159999999999999</v>
          </cell>
          <cell r="C43">
            <v>7858.49</v>
          </cell>
          <cell r="D43">
            <v>0</v>
          </cell>
          <cell r="E43">
            <v>112.5</v>
          </cell>
          <cell r="F43">
            <v>0</v>
          </cell>
          <cell r="G43">
            <v>0</v>
          </cell>
          <cell r="I43">
            <v>0.21</v>
          </cell>
        </row>
        <row r="44">
          <cell r="A44">
            <v>38352</v>
          </cell>
          <cell r="B44">
            <v>1.1499999999999999</v>
          </cell>
          <cell r="C44">
            <v>25892.52</v>
          </cell>
          <cell r="D44">
            <v>0</v>
          </cell>
          <cell r="E44">
            <v>90.7</v>
          </cell>
          <cell r="F44">
            <v>0</v>
          </cell>
          <cell r="G44">
            <v>0.01</v>
          </cell>
          <cell r="I44">
            <v>0.23400000000000001</v>
          </cell>
        </row>
        <row r="45">
          <cell r="A45">
            <v>38716</v>
          </cell>
          <cell r="B45">
            <v>2.5674999999999999</v>
          </cell>
          <cell r="C45">
            <v>60586.55</v>
          </cell>
          <cell r="D45">
            <v>0</v>
          </cell>
          <cell r="E45">
            <v>46.1</v>
          </cell>
          <cell r="F45">
            <v>0</v>
          </cell>
          <cell r="G45">
            <v>0.06</v>
          </cell>
          <cell r="I45">
            <v>0.33100000000000002</v>
          </cell>
        </row>
        <row r="46">
          <cell r="A46">
            <v>39080</v>
          </cell>
          <cell r="B46">
            <v>3.03</v>
          </cell>
          <cell r="C46">
            <v>72900.75</v>
          </cell>
          <cell r="D46">
            <v>0</v>
          </cell>
          <cell r="E46">
            <v>37.4</v>
          </cell>
          <cell r="F46">
            <v>0</v>
          </cell>
          <cell r="G46">
            <v>0.08</v>
          </cell>
          <cell r="I46">
            <v>0.442</v>
          </cell>
        </row>
        <row r="47">
          <cell r="A47">
            <v>39447</v>
          </cell>
          <cell r="B47">
            <v>7.0743</v>
          </cell>
          <cell r="C47">
            <v>173426.9</v>
          </cell>
          <cell r="D47">
            <v>0</v>
          </cell>
          <cell r="E47">
            <v>50.4</v>
          </cell>
          <cell r="F47">
            <v>0</v>
          </cell>
          <cell r="G47">
            <v>0.14000000000000001</v>
          </cell>
          <cell r="I47">
            <v>0.68300000000000005</v>
          </cell>
        </row>
        <row r="48">
          <cell r="A48">
            <v>39813</v>
          </cell>
          <cell r="B48">
            <v>3.0482</v>
          </cell>
          <cell r="C48">
            <v>75870.559999999998</v>
          </cell>
          <cell r="D48">
            <v>0</v>
          </cell>
          <cell r="E48">
            <v>15.9</v>
          </cell>
          <cell r="F48">
            <v>0</v>
          </cell>
          <cell r="G48">
            <v>0.19</v>
          </cell>
          <cell r="I48">
            <v>0.90100000000000002</v>
          </cell>
        </row>
        <row r="49">
          <cell r="A49">
            <v>40178</v>
          </cell>
          <cell r="B49">
            <v>7.5260999999999996</v>
          </cell>
          <cell r="C49">
            <v>191004.5</v>
          </cell>
          <cell r="D49">
            <v>0</v>
          </cell>
          <cell r="E49">
            <v>33.5</v>
          </cell>
          <cell r="F49">
            <v>0</v>
          </cell>
          <cell r="G49">
            <v>0.22</v>
          </cell>
          <cell r="I49">
            <v>1.3839999999999999</v>
          </cell>
        </row>
        <row r="50">
          <cell r="A50">
            <v>40543</v>
          </cell>
          <cell r="B50">
            <v>11.52</v>
          </cell>
          <cell r="C50">
            <v>295886.3</v>
          </cell>
          <cell r="D50">
            <v>0</v>
          </cell>
          <cell r="E50">
            <v>21.3</v>
          </cell>
          <cell r="F50">
            <v>0</v>
          </cell>
          <cell r="G50">
            <v>0.54</v>
          </cell>
          <cell r="I50">
            <v>2.0779999999999998</v>
          </cell>
        </row>
        <row r="51">
          <cell r="A51">
            <v>40907</v>
          </cell>
          <cell r="B51">
            <v>14.4643</v>
          </cell>
          <cell r="C51">
            <v>377518.8</v>
          </cell>
          <cell r="D51">
            <v>0</v>
          </cell>
          <cell r="E51">
            <v>14.6</v>
          </cell>
          <cell r="F51">
            <v>0</v>
          </cell>
          <cell r="G51">
            <v>0.99</v>
          </cell>
          <cell r="I51">
            <v>3.45</v>
          </cell>
        </row>
        <row r="52">
          <cell r="A52">
            <v>41274</v>
          </cell>
          <cell r="B52">
            <v>19.0062</v>
          </cell>
          <cell r="C52">
            <v>499695.9</v>
          </cell>
          <cell r="D52">
            <v>1.99</v>
          </cell>
          <cell r="E52">
            <v>12.1</v>
          </cell>
          <cell r="F52">
            <v>0.38</v>
          </cell>
          <cell r="G52">
            <v>1.58</v>
          </cell>
          <cell r="I52">
            <v>4.8440000000000003</v>
          </cell>
        </row>
        <row r="53">
          <cell r="A53">
            <v>41639</v>
          </cell>
          <cell r="B53">
            <v>20.0364</v>
          </cell>
          <cell r="C53">
            <v>500740.4</v>
          </cell>
          <cell r="D53">
            <v>2.17</v>
          </cell>
          <cell r="E53">
            <v>14.1</v>
          </cell>
          <cell r="F53">
            <v>0.44</v>
          </cell>
          <cell r="G53">
            <v>1.42</v>
          </cell>
          <cell r="I53">
            <v>5.19</v>
          </cell>
        </row>
        <row r="54">
          <cell r="A54">
            <v>42004</v>
          </cell>
          <cell r="B54">
            <v>27.594999999999999</v>
          </cell>
          <cell r="C54">
            <v>647361</v>
          </cell>
          <cell r="D54">
            <v>1.7</v>
          </cell>
          <cell r="E54">
            <v>17.100000000000001</v>
          </cell>
          <cell r="F54">
            <v>0.47</v>
          </cell>
          <cell r="G54">
            <v>1.61</v>
          </cell>
          <cell r="I54">
            <v>5.2919999999999998</v>
          </cell>
        </row>
        <row r="55">
          <cell r="A55">
            <v>42369</v>
          </cell>
          <cell r="B55">
            <v>26.315000000000001</v>
          </cell>
          <cell r="C55">
            <v>583612.6</v>
          </cell>
          <cell r="D55">
            <v>1.98</v>
          </cell>
          <cell r="E55">
            <v>11.4</v>
          </cell>
          <cell r="F55">
            <v>0.52</v>
          </cell>
          <cell r="G55">
            <v>2.2999999999999998</v>
          </cell>
          <cell r="I55">
            <v>5.7839999999999998</v>
          </cell>
        </row>
        <row r="56">
          <cell r="A56">
            <v>42734</v>
          </cell>
          <cell r="B56">
            <v>28.954999999999998</v>
          </cell>
          <cell r="C56">
            <v>608960.1</v>
          </cell>
          <cell r="D56">
            <v>1.97</v>
          </cell>
          <cell r="E56">
            <v>13.9</v>
          </cell>
          <cell r="F56">
            <v>0.56999999999999995</v>
          </cell>
          <cell r="G56">
            <v>2.08</v>
          </cell>
          <cell r="I56">
            <v>6.298</v>
          </cell>
        </row>
        <row r="57">
          <cell r="A57">
            <v>43098</v>
          </cell>
          <cell r="B57">
            <v>42.307499999999997</v>
          </cell>
          <cell r="C57">
            <v>868878.9</v>
          </cell>
          <cell r="D57">
            <v>1.49</v>
          </cell>
          <cell r="E57">
            <v>18.399999999999999</v>
          </cell>
          <cell r="F57">
            <v>0.63</v>
          </cell>
          <cell r="G57">
            <v>2.2999999999999998</v>
          </cell>
          <cell r="I57">
            <v>6.8970000000000002</v>
          </cell>
        </row>
        <row r="58">
          <cell r="A58">
            <v>43465</v>
          </cell>
          <cell r="B58">
            <v>39.435000000000002</v>
          </cell>
          <cell r="C58">
            <v>748538.4</v>
          </cell>
          <cell r="D58">
            <v>1.85</v>
          </cell>
          <cell r="E58">
            <v>12.9</v>
          </cell>
          <cell r="F58">
            <v>0.73</v>
          </cell>
          <cell r="G58">
            <v>3.05</v>
          </cell>
          <cell r="I58">
            <v>6.2309999999999999</v>
          </cell>
        </row>
        <row r="59">
          <cell r="A59">
            <v>43830</v>
          </cell>
          <cell r="B59">
            <v>73.412499999999994</v>
          </cell>
          <cell r="C59">
            <v>1304763</v>
          </cell>
          <cell r="D59">
            <v>1.05</v>
          </cell>
          <cell r="E59">
            <v>24.7</v>
          </cell>
          <cell r="F59">
            <v>0.77</v>
          </cell>
          <cell r="G59">
            <v>2.97</v>
          </cell>
          <cell r="I59">
            <v>5.1040000000000001</v>
          </cell>
        </row>
        <row r="60">
          <cell r="A60">
            <v>44196</v>
          </cell>
          <cell r="B60">
            <v>132.69</v>
          </cell>
          <cell r="C60">
            <v>2232280</v>
          </cell>
          <cell r="D60">
            <v>0.62</v>
          </cell>
          <cell r="E60">
            <v>40.5</v>
          </cell>
          <cell r="F60">
            <v>0.82</v>
          </cell>
          <cell r="G60">
            <v>3.27</v>
          </cell>
          <cell r="I60">
            <v>3.9359999999999999</v>
          </cell>
        </row>
        <row r="61">
          <cell r="A61">
            <v>44561</v>
          </cell>
          <cell r="B61">
            <v>177.57</v>
          </cell>
          <cell r="C61">
            <v>2901644</v>
          </cell>
          <cell r="D61">
            <v>0.5</v>
          </cell>
          <cell r="E61">
            <v>31.6</v>
          </cell>
          <cell r="F61">
            <v>0.88</v>
          </cell>
          <cell r="G61">
            <v>5.61</v>
          </cell>
          <cell r="I61">
            <v>4.4020000000000001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51B90-C329-418B-8CCC-2B68B7022C20}">
  <dimension ref="A1:O187"/>
  <sheetViews>
    <sheetView tabSelected="1" workbookViewId="0">
      <pane xSplit="1" ySplit="1" topLeftCell="B151" activePane="bottomRight" state="frozen"/>
      <selection pane="topRight" activeCell="B1" sqref="B1"/>
      <selection pane="bottomLeft" activeCell="A2" sqref="A2"/>
      <selection pane="bottomRight" activeCell="F154" sqref="F154"/>
    </sheetView>
  </sheetViews>
  <sheetFormatPr defaultRowHeight="14.4" x14ac:dyDescent="0.3"/>
  <cols>
    <col min="1" max="1" width="10.109375" bestFit="1" customWidth="1"/>
    <col min="2" max="2" width="10.109375" customWidth="1"/>
    <col min="3" max="3" width="8" bestFit="1" customWidth="1"/>
    <col min="4" max="4" width="12" bestFit="1" customWidth="1"/>
    <col min="5" max="5" width="11.88671875" hidden="1" customWidth="1"/>
    <col min="6" max="6" width="8" bestFit="1" customWidth="1"/>
    <col min="7" max="7" width="10.5546875" bestFit="1" customWidth="1"/>
    <col min="8" max="8" width="12.33203125" bestFit="1" customWidth="1"/>
    <col min="9" max="9" width="7.77734375" bestFit="1" customWidth="1"/>
    <col min="10" max="10" width="9.5546875" bestFit="1" customWidth="1"/>
    <col min="11" max="11" width="10.5546875" bestFit="1" customWidth="1"/>
    <col min="12" max="12" width="10.21875" bestFit="1" customWidth="1"/>
    <col min="13" max="13" width="13.44140625" bestFit="1" customWidth="1"/>
    <col min="14" max="14" width="6" bestFit="1" customWidth="1"/>
    <col min="15" max="15" width="14.77734375" bestFit="1" customWidth="1"/>
  </cols>
  <sheetData>
    <row r="1" spans="1:15" x14ac:dyDescent="0.3">
      <c r="C1" t="s">
        <v>33</v>
      </c>
      <c r="D1" t="s">
        <v>34</v>
      </c>
      <c r="E1" t="s">
        <v>25</v>
      </c>
      <c r="F1" t="s">
        <v>27</v>
      </c>
      <c r="G1" t="s">
        <v>35</v>
      </c>
      <c r="H1" t="s">
        <v>26</v>
      </c>
      <c r="I1" t="s">
        <v>28</v>
      </c>
      <c r="J1" t="s">
        <v>36</v>
      </c>
      <c r="K1" t="s">
        <v>39</v>
      </c>
      <c r="L1" t="s">
        <v>29</v>
      </c>
      <c r="M1" t="s">
        <v>38</v>
      </c>
      <c r="N1" t="s">
        <v>14</v>
      </c>
      <c r="O1" t="s">
        <v>37</v>
      </c>
    </row>
    <row r="2" spans="1:15" x14ac:dyDescent="0.3">
      <c r="A2" s="3">
        <v>29126</v>
      </c>
      <c r="B2" s="4">
        <v>74.599999999999994</v>
      </c>
      <c r="D2">
        <f>C2*$B$171/B2</f>
        <v>0</v>
      </c>
      <c r="G2">
        <f>F2*$B$171/B2</f>
        <v>0</v>
      </c>
      <c r="L2">
        <v>2E-3</v>
      </c>
      <c r="M2">
        <f>L2*$B$171/B2</f>
        <v>7.4745844504021464E-3</v>
      </c>
      <c r="O2" t="str">
        <f>IFERROR(VLOOKUP(A2,'[1]info stocks ann'!A$14:I$61,9,FALSE),"")</f>
        <v/>
      </c>
    </row>
    <row r="3" spans="1:15" x14ac:dyDescent="0.3">
      <c r="A3" s="3">
        <v>29220</v>
      </c>
      <c r="B3" s="4">
        <v>76.7</v>
      </c>
      <c r="D3">
        <f t="shared" ref="D3:D66" si="0">C3*$B$171/B3</f>
        <v>0</v>
      </c>
      <c r="G3">
        <f t="shared" ref="G3:G66" si="1">F3*$B$171/B3</f>
        <v>0</v>
      </c>
      <c r="L3">
        <v>2E-3</v>
      </c>
      <c r="M3">
        <f t="shared" ref="M3:M66" si="2">L3*$B$171/B3</f>
        <v>7.2699348109517611E-3</v>
      </c>
      <c r="O3">
        <f>IFERROR(VLOOKUP(A3,'[1]info stocks ann'!A$14:I$61,9,FALSE),"")</f>
        <v>0</v>
      </c>
    </row>
    <row r="4" spans="1:15" x14ac:dyDescent="0.3">
      <c r="A4" s="3">
        <v>29311</v>
      </c>
      <c r="B4" s="4">
        <v>80.099999999999994</v>
      </c>
      <c r="D4">
        <f t="shared" si="0"/>
        <v>0</v>
      </c>
      <c r="G4">
        <f t="shared" si="1"/>
        <v>0</v>
      </c>
      <c r="L4" s="7">
        <f t="shared" ref="L4:L67" si="3">L5-J5+F5/4</f>
        <v>2.0146024999999979</v>
      </c>
      <c r="M4">
        <f t="shared" si="2"/>
        <v>7.0121748589887574</v>
      </c>
      <c r="O4" t="str">
        <f>IFERROR(VLOOKUP(A4,'[1]info stocks ann'!A$14:I$61,9,FALSE),"")</f>
        <v/>
      </c>
    </row>
    <row r="5" spans="1:15" x14ac:dyDescent="0.3">
      <c r="A5" s="3">
        <v>29402</v>
      </c>
      <c r="B5" s="4">
        <v>82.7</v>
      </c>
      <c r="D5">
        <f t="shared" si="0"/>
        <v>0</v>
      </c>
      <c r="G5">
        <f t="shared" si="1"/>
        <v>0</v>
      </c>
      <c r="L5" s="7">
        <f t="shared" si="3"/>
        <v>2.0146024999999979</v>
      </c>
      <c r="M5">
        <f t="shared" si="2"/>
        <v>6.7917195429866917</v>
      </c>
      <c r="O5" t="str">
        <f>IFERROR(VLOOKUP(A5,'[1]info stocks ann'!A$14:I$61,9,FALSE),"")</f>
        <v/>
      </c>
    </row>
    <row r="6" spans="1:15" x14ac:dyDescent="0.3">
      <c r="A6" s="3">
        <v>29494</v>
      </c>
      <c r="B6" s="4">
        <v>84</v>
      </c>
      <c r="D6">
        <f t="shared" si="0"/>
        <v>0</v>
      </c>
      <c r="G6">
        <f t="shared" si="1"/>
        <v>0</v>
      </c>
      <c r="L6" s="7">
        <f t="shared" si="3"/>
        <v>2.0146024999999979</v>
      </c>
      <c r="M6">
        <f t="shared" si="2"/>
        <v>6.6866095976785642</v>
      </c>
      <c r="O6" t="str">
        <f>IFERROR(VLOOKUP(A6,'[1]info stocks ann'!A$14:I$61,9,FALSE),"")</f>
        <v/>
      </c>
    </row>
    <row r="7" spans="1:15" x14ac:dyDescent="0.3">
      <c r="A7" s="3">
        <v>29586</v>
      </c>
      <c r="B7" s="4">
        <v>86.3</v>
      </c>
      <c r="C7">
        <v>0.15229999999999999</v>
      </c>
      <c r="D7">
        <f t="shared" si="0"/>
        <v>0.4920225330243338</v>
      </c>
      <c r="E7">
        <v>1850.09</v>
      </c>
      <c r="F7">
        <v>0</v>
      </c>
      <c r="G7">
        <f t="shared" si="1"/>
        <v>0</v>
      </c>
      <c r="H7">
        <v>0</v>
      </c>
      <c r="I7">
        <v>0</v>
      </c>
      <c r="J7">
        <v>0</v>
      </c>
      <c r="L7" s="7">
        <f t="shared" si="3"/>
        <v>2.0146024999999979</v>
      </c>
      <c r="M7">
        <f t="shared" si="2"/>
        <v>6.5084033163962856</v>
      </c>
      <c r="N7">
        <v>106.6</v>
      </c>
      <c r="O7">
        <f>IFERROR(VLOOKUP(A7,'[1]info stocks ann'!A$14:I$61,9,FALSE),"")</f>
        <v>8.9999999999999993E-3</v>
      </c>
    </row>
    <row r="8" spans="1:15" x14ac:dyDescent="0.3">
      <c r="A8" s="3">
        <v>29676</v>
      </c>
      <c r="B8" s="4">
        <v>88.5</v>
      </c>
      <c r="C8">
        <v>0.1094</v>
      </c>
      <c r="D8">
        <f t="shared" si="0"/>
        <v>0.34464337627118646</v>
      </c>
      <c r="E8">
        <v>1338.24</v>
      </c>
      <c r="F8">
        <v>0</v>
      </c>
      <c r="G8">
        <f t="shared" si="1"/>
        <v>0</v>
      </c>
      <c r="H8">
        <v>0</v>
      </c>
      <c r="I8">
        <v>0</v>
      </c>
      <c r="J8" s="6">
        <f>(O11-O7)/4</f>
        <v>1.5E-3</v>
      </c>
      <c r="K8">
        <f>J8*$B$171/B8</f>
        <v>4.725457627118645E-3</v>
      </c>
      <c r="L8" s="7">
        <f t="shared" si="3"/>
        <v>2.0161024999999979</v>
      </c>
      <c r="M8">
        <f t="shared" si="2"/>
        <v>6.3513379571186386</v>
      </c>
      <c r="N8">
        <v>58.3</v>
      </c>
      <c r="O8" t="str">
        <f>IFERROR(VLOOKUP(A8,'[1]info stocks ann'!A$14:I$61,9,FALSE),"")</f>
        <v/>
      </c>
    </row>
    <row r="9" spans="1:15" x14ac:dyDescent="0.3">
      <c r="A9" s="3">
        <v>29767</v>
      </c>
      <c r="B9" s="4">
        <v>90.6</v>
      </c>
      <c r="C9">
        <v>0.11609999999999999</v>
      </c>
      <c r="D9">
        <f t="shared" si="0"/>
        <v>0.35727276158940402</v>
      </c>
      <c r="E9">
        <v>1436.16</v>
      </c>
      <c r="F9">
        <v>0</v>
      </c>
      <c r="G9">
        <f t="shared" si="1"/>
        <v>0</v>
      </c>
      <c r="H9">
        <v>0</v>
      </c>
      <c r="I9">
        <v>0</v>
      </c>
      <c r="J9" s="6">
        <f>(O11-O7)/4</f>
        <v>1.5E-3</v>
      </c>
      <c r="K9">
        <f t="shared" ref="K9:K72" si="4">J9*$B$171/B9</f>
        <v>4.615927152317882E-3</v>
      </c>
      <c r="L9" s="7">
        <f t="shared" si="3"/>
        <v>2.017602499999998</v>
      </c>
      <c r="M9">
        <f t="shared" si="2"/>
        <v>6.2087374415562859</v>
      </c>
      <c r="N9">
        <v>45.6</v>
      </c>
      <c r="O9" t="str">
        <f>IFERROR(VLOOKUP(A9,'[1]info stocks ann'!A$14:I$61,9,FALSE),"")</f>
        <v/>
      </c>
    </row>
    <row r="10" spans="1:15" x14ac:dyDescent="0.3">
      <c r="A10" s="3">
        <v>29859</v>
      </c>
      <c r="B10" s="4">
        <v>93.2</v>
      </c>
      <c r="C10">
        <v>6.8099999999999994E-2</v>
      </c>
      <c r="D10">
        <f t="shared" si="0"/>
        <v>0.20371691201716738</v>
      </c>
      <c r="E10">
        <v>840.79</v>
      </c>
      <c r="F10">
        <v>0</v>
      </c>
      <c r="G10">
        <f t="shared" si="1"/>
        <v>0</v>
      </c>
      <c r="H10">
        <v>0</v>
      </c>
      <c r="I10">
        <v>0</v>
      </c>
      <c r="J10" s="6">
        <f>(O11-O7)/4</f>
        <v>1.5E-3</v>
      </c>
      <c r="K10">
        <f t="shared" si="4"/>
        <v>4.4871566523605154E-3</v>
      </c>
      <c r="L10" s="7">
        <f t="shared" si="3"/>
        <v>2.019102499999998</v>
      </c>
      <c r="M10">
        <f t="shared" si="2"/>
        <v>6.0400194764484922</v>
      </c>
      <c r="N10">
        <v>21.8</v>
      </c>
      <c r="O10" t="str">
        <f>IFERROR(VLOOKUP(A10,'[1]info stocks ann'!A$14:I$61,9,FALSE),"")</f>
        <v/>
      </c>
    </row>
    <row r="11" spans="1:15" x14ac:dyDescent="0.3">
      <c r="A11" s="3">
        <v>29951</v>
      </c>
      <c r="B11" s="4">
        <v>94</v>
      </c>
      <c r="C11">
        <v>9.8799999999999999E-2</v>
      </c>
      <c r="D11">
        <f t="shared" si="0"/>
        <v>0.29303869787234044</v>
      </c>
      <c r="E11">
        <v>1223.71</v>
      </c>
      <c r="F11">
        <v>0</v>
      </c>
      <c r="G11">
        <f t="shared" si="1"/>
        <v>0</v>
      </c>
      <c r="H11">
        <v>0</v>
      </c>
      <c r="I11">
        <v>0</v>
      </c>
      <c r="J11" s="6">
        <f>(O11-O7)/4</f>
        <v>1.5E-3</v>
      </c>
      <c r="K11">
        <f t="shared" si="4"/>
        <v>4.4489680851063831E-3</v>
      </c>
      <c r="L11" s="7">
        <f t="shared" si="3"/>
        <v>2.0206024999999981</v>
      </c>
      <c r="M11">
        <f t="shared" si="2"/>
        <v>5.9930640234574417</v>
      </c>
      <c r="N11">
        <v>27.7</v>
      </c>
      <c r="O11">
        <f>IFERROR(VLOOKUP(A11,'[1]info stocks ann'!A$14:I$61,9,FALSE),"")</f>
        <v>1.4999999999999999E-2</v>
      </c>
    </row>
    <row r="12" spans="1:15" x14ac:dyDescent="0.3">
      <c r="A12" s="3">
        <v>30041</v>
      </c>
      <c r="B12" s="4">
        <v>94.5</v>
      </c>
      <c r="C12">
        <v>7.5300000000000006E-2</v>
      </c>
      <c r="D12">
        <f t="shared" si="0"/>
        <v>0.22215651428571434</v>
      </c>
      <c r="E12">
        <v>935.23</v>
      </c>
      <c r="F12">
        <v>0</v>
      </c>
      <c r="G12">
        <f t="shared" si="1"/>
        <v>0</v>
      </c>
      <c r="H12">
        <v>0</v>
      </c>
      <c r="I12">
        <v>0</v>
      </c>
      <c r="J12" s="6">
        <f>(O15-O11)/4</f>
        <v>1.5000000000000005E-3</v>
      </c>
      <c r="K12">
        <f t="shared" si="4"/>
        <v>4.4254285714285732E-3</v>
      </c>
      <c r="L12" s="7">
        <f t="shared" si="3"/>
        <v>2.0221024999999981</v>
      </c>
      <c r="M12">
        <f t="shared" si="2"/>
        <v>5.9657801185714234</v>
      </c>
      <c r="N12">
        <v>19.2</v>
      </c>
      <c r="O12" t="str">
        <f>IFERROR(VLOOKUP(A12,'[1]info stocks ann'!A$14:I$61,9,FALSE),"")</f>
        <v/>
      </c>
    </row>
    <row r="13" spans="1:15" x14ac:dyDescent="0.3">
      <c r="A13" s="3">
        <v>30132</v>
      </c>
      <c r="B13" s="4">
        <v>97</v>
      </c>
      <c r="C13">
        <v>5.6899999999999999E-2</v>
      </c>
      <c r="D13">
        <f t="shared" si="0"/>
        <v>0.16354467835051548</v>
      </c>
      <c r="E13">
        <v>720.22</v>
      </c>
      <c r="F13">
        <v>0</v>
      </c>
      <c r="G13">
        <f t="shared" si="1"/>
        <v>0</v>
      </c>
      <c r="H13">
        <v>0</v>
      </c>
      <c r="I13">
        <v>0</v>
      </c>
      <c r="J13" s="6">
        <f>(O15-O11)/4</f>
        <v>1.5000000000000005E-3</v>
      </c>
      <c r="K13">
        <f t="shared" si="4"/>
        <v>4.3113711340206206E-3</v>
      </c>
      <c r="L13" s="7">
        <f t="shared" si="3"/>
        <v>2.0236024999999982</v>
      </c>
      <c r="M13">
        <f t="shared" si="2"/>
        <v>5.816334270154635</v>
      </c>
      <c r="N13">
        <v>13.7</v>
      </c>
      <c r="O13" t="str">
        <f>IFERROR(VLOOKUP(A13,'[1]info stocks ann'!A$14:I$61,9,FALSE),"")</f>
        <v/>
      </c>
    </row>
    <row r="14" spans="1:15" x14ac:dyDescent="0.3">
      <c r="A14" s="3">
        <v>30224</v>
      </c>
      <c r="B14" s="4">
        <v>97.9</v>
      </c>
      <c r="C14">
        <v>7.9799999999999996E-2</v>
      </c>
      <c r="D14">
        <f t="shared" si="0"/>
        <v>0.22725637997957096</v>
      </c>
      <c r="E14">
        <v>1014.28</v>
      </c>
      <c r="F14">
        <v>0</v>
      </c>
      <c r="G14">
        <f t="shared" si="1"/>
        <v>0</v>
      </c>
      <c r="H14">
        <v>0</v>
      </c>
      <c r="I14">
        <v>0</v>
      </c>
      <c r="J14" s="6">
        <f>(O15-O11)/4</f>
        <v>1.5000000000000005E-3</v>
      </c>
      <c r="K14">
        <f t="shared" si="4"/>
        <v>4.2717364657814108E-3</v>
      </c>
      <c r="L14" s="7">
        <f t="shared" si="3"/>
        <v>2.0251024999999983</v>
      </c>
      <c r="M14">
        <f t="shared" si="2"/>
        <v>5.7671361307967262</v>
      </c>
      <c r="N14">
        <v>16.899999999999999</v>
      </c>
      <c r="O14" t="str">
        <f>IFERROR(VLOOKUP(A14,'[1]info stocks ann'!A$14:I$61,9,FALSE),"")</f>
        <v/>
      </c>
    </row>
    <row r="15" spans="1:15" x14ac:dyDescent="0.3">
      <c r="A15" s="3">
        <v>30316</v>
      </c>
      <c r="B15" s="4">
        <v>97.6</v>
      </c>
      <c r="C15">
        <v>0.13339999999999999</v>
      </c>
      <c r="D15">
        <f t="shared" si="0"/>
        <v>0.38106748770491805</v>
      </c>
      <c r="E15">
        <v>1706.55</v>
      </c>
      <c r="F15">
        <v>0</v>
      </c>
      <c r="G15">
        <f t="shared" si="1"/>
        <v>0</v>
      </c>
      <c r="H15">
        <v>0</v>
      </c>
      <c r="I15">
        <v>0.01</v>
      </c>
      <c r="J15" s="6">
        <f>(O15-O11)/4</f>
        <v>1.5000000000000005E-3</v>
      </c>
      <c r="K15">
        <f t="shared" si="4"/>
        <v>4.2848668032786901E-3</v>
      </c>
      <c r="L15" s="7">
        <f t="shared" si="3"/>
        <v>2.0266024999999983</v>
      </c>
      <c r="M15">
        <f t="shared" si="2"/>
        <v>5.7891478504610614</v>
      </c>
      <c r="N15">
        <v>24.5</v>
      </c>
      <c r="O15">
        <f>IFERROR(VLOOKUP(A15,'[1]info stocks ann'!A$14:I$61,9,FALSE),"")</f>
        <v>2.1000000000000001E-2</v>
      </c>
    </row>
    <row r="16" spans="1:15" x14ac:dyDescent="0.3">
      <c r="A16" s="3">
        <v>30406</v>
      </c>
      <c r="B16" s="4">
        <v>97.9</v>
      </c>
      <c r="C16">
        <v>0.18859999999999999</v>
      </c>
      <c r="D16">
        <f t="shared" si="0"/>
        <v>0.53709966496424921</v>
      </c>
      <c r="E16">
        <v>2435.63</v>
      </c>
      <c r="F16">
        <v>0</v>
      </c>
      <c r="G16">
        <f t="shared" si="1"/>
        <v>0</v>
      </c>
      <c r="H16">
        <v>0</v>
      </c>
      <c r="I16">
        <v>0.01</v>
      </c>
      <c r="J16" s="6">
        <f>(O19-O15)/4</f>
        <v>2E-3</v>
      </c>
      <c r="K16">
        <f t="shared" si="4"/>
        <v>5.6956486210418805E-3</v>
      </c>
      <c r="L16" s="7">
        <f t="shared" si="3"/>
        <v>2.0286024999999981</v>
      </c>
      <c r="M16">
        <f t="shared" si="2"/>
        <v>5.7771035158835495</v>
      </c>
      <c r="N16">
        <v>30.6</v>
      </c>
      <c r="O16" t="str">
        <f>IFERROR(VLOOKUP(A16,'[1]info stocks ann'!A$14:I$61,9,FALSE),"")</f>
        <v/>
      </c>
    </row>
    <row r="17" spans="1:15" x14ac:dyDescent="0.3">
      <c r="A17" s="3">
        <v>30497</v>
      </c>
      <c r="B17" s="4">
        <v>99.5</v>
      </c>
      <c r="C17">
        <v>0.21820000000000001</v>
      </c>
      <c r="D17">
        <f t="shared" si="0"/>
        <v>0.61140297889447248</v>
      </c>
      <c r="E17">
        <v>2849.17</v>
      </c>
      <c r="F17">
        <v>0</v>
      </c>
      <c r="G17">
        <f t="shared" si="1"/>
        <v>0</v>
      </c>
      <c r="H17">
        <v>0</v>
      </c>
      <c r="I17">
        <v>0.01</v>
      </c>
      <c r="J17" s="6">
        <f>(O19-O15)/4</f>
        <v>2E-3</v>
      </c>
      <c r="K17">
        <f t="shared" si="4"/>
        <v>5.6040603015075387E-3</v>
      </c>
      <c r="L17" s="7">
        <f t="shared" si="3"/>
        <v>2.0306024999999979</v>
      </c>
      <c r="M17">
        <f t="shared" si="2"/>
        <v>5.6898094291959742</v>
      </c>
      <c r="N17">
        <v>32.200000000000003</v>
      </c>
      <c r="O17" t="str">
        <f>IFERROR(VLOOKUP(A17,'[1]info stocks ann'!A$14:I$61,9,FALSE),"")</f>
        <v/>
      </c>
    </row>
    <row r="18" spans="1:15" x14ac:dyDescent="0.3">
      <c r="A18" s="3">
        <v>30589</v>
      </c>
      <c r="B18" s="4">
        <v>100.7</v>
      </c>
      <c r="C18">
        <v>0.1032</v>
      </c>
      <c r="D18">
        <f t="shared" si="0"/>
        <v>0.28572359880834164</v>
      </c>
      <c r="E18">
        <v>1358.85</v>
      </c>
      <c r="F18">
        <v>0</v>
      </c>
      <c r="G18">
        <f t="shared" si="1"/>
        <v>0</v>
      </c>
      <c r="H18">
        <v>0</v>
      </c>
      <c r="I18">
        <v>0.01</v>
      </c>
      <c r="J18" s="6">
        <f>(O19-O15)/4</f>
        <v>2E-3</v>
      </c>
      <c r="K18">
        <f t="shared" si="4"/>
        <v>5.5372790466732876E-3</v>
      </c>
      <c r="L18" s="7">
        <f t="shared" si="3"/>
        <v>2.0326024999999976</v>
      </c>
      <c r="M18">
        <f t="shared" si="2"/>
        <v>5.6275436167328632</v>
      </c>
      <c r="N18">
        <v>18.100000000000001</v>
      </c>
      <c r="O18" t="str">
        <f>IFERROR(VLOOKUP(A18,'[1]info stocks ann'!A$14:I$61,9,FALSE),"")</f>
        <v/>
      </c>
    </row>
    <row r="19" spans="1:15" x14ac:dyDescent="0.3">
      <c r="A19" s="3">
        <v>30680</v>
      </c>
      <c r="B19" s="4">
        <v>101.3</v>
      </c>
      <c r="C19">
        <v>0.10879999999999999</v>
      </c>
      <c r="D19">
        <f t="shared" si="0"/>
        <v>0.29944380651530111</v>
      </c>
      <c r="E19">
        <v>1432.3</v>
      </c>
      <c r="F19">
        <v>0</v>
      </c>
      <c r="G19">
        <f t="shared" si="1"/>
        <v>0</v>
      </c>
      <c r="H19">
        <v>0</v>
      </c>
      <c r="I19">
        <v>0.01</v>
      </c>
      <c r="J19" s="6">
        <f>(O19-O15)/4</f>
        <v>2E-3</v>
      </c>
      <c r="K19">
        <f t="shared" si="4"/>
        <v>5.5044817374136244E-3</v>
      </c>
      <c r="L19" s="7">
        <f t="shared" si="3"/>
        <v>2.0346024999999974</v>
      </c>
      <c r="M19">
        <f t="shared" si="2"/>
        <v>5.5997161520730439</v>
      </c>
      <c r="N19">
        <v>19</v>
      </c>
      <c r="O19">
        <f>IFERROR(VLOOKUP(A19,'[1]info stocks ann'!A$14:I$61,9,FALSE),"")</f>
        <v>2.9000000000000001E-2</v>
      </c>
    </row>
    <row r="20" spans="1:15" x14ac:dyDescent="0.3">
      <c r="A20" s="3">
        <v>30771</v>
      </c>
      <c r="B20" s="4">
        <v>102.6</v>
      </c>
      <c r="C20">
        <v>0.1105</v>
      </c>
      <c r="D20">
        <f t="shared" si="0"/>
        <v>0.30026921052631583</v>
      </c>
      <c r="E20">
        <v>1465.15</v>
      </c>
      <c r="F20">
        <v>0</v>
      </c>
      <c r="G20">
        <f t="shared" si="1"/>
        <v>0</v>
      </c>
      <c r="H20">
        <v>0</v>
      </c>
      <c r="I20">
        <v>0</v>
      </c>
      <c r="J20" s="6">
        <f>(O23-O19)/4</f>
        <v>2.2499999999999994E-3</v>
      </c>
      <c r="K20">
        <f t="shared" si="4"/>
        <v>6.1140789473684209E-3</v>
      </c>
      <c r="L20" s="7">
        <f t="shared" si="3"/>
        <v>2.0368524999999975</v>
      </c>
      <c r="M20">
        <f t="shared" si="2"/>
        <v>5.5348786618420993</v>
      </c>
      <c r="N20">
        <v>25.3</v>
      </c>
      <c r="O20" t="str">
        <f>IFERROR(VLOOKUP(A20,'[1]info stocks ann'!A$14:I$61,9,FALSE),"")</f>
        <v/>
      </c>
    </row>
    <row r="21" spans="1:15" x14ac:dyDescent="0.3">
      <c r="A21" s="3">
        <v>30862</v>
      </c>
      <c r="B21" s="4">
        <v>103.7</v>
      </c>
      <c r="C21">
        <v>0.1183</v>
      </c>
      <c r="D21">
        <f t="shared" si="0"/>
        <v>0.31805474059787853</v>
      </c>
      <c r="E21">
        <v>1574.36</v>
      </c>
      <c r="F21">
        <v>0</v>
      </c>
      <c r="G21">
        <f t="shared" si="1"/>
        <v>0</v>
      </c>
      <c r="H21">
        <v>0</v>
      </c>
      <c r="I21">
        <v>0</v>
      </c>
      <c r="J21" s="6">
        <f>(O23-O19)/4</f>
        <v>2.2499999999999994E-3</v>
      </c>
      <c r="K21">
        <f t="shared" si="4"/>
        <v>6.049223722275795E-3</v>
      </c>
      <c r="L21" s="7">
        <f t="shared" si="3"/>
        <v>2.0391024999999976</v>
      </c>
      <c r="M21">
        <f t="shared" si="2"/>
        <v>5.4822165400674967</v>
      </c>
      <c r="N21">
        <v>36.299999999999997</v>
      </c>
      <c r="O21" t="str">
        <f>IFERROR(VLOOKUP(A21,'[1]info stocks ann'!A$14:I$61,9,FALSE),"")</f>
        <v/>
      </c>
    </row>
    <row r="22" spans="1:15" x14ac:dyDescent="0.3">
      <c r="A22" s="3">
        <v>30953</v>
      </c>
      <c r="B22" s="4">
        <v>105</v>
      </c>
      <c r="C22">
        <v>0.11219999999999999</v>
      </c>
      <c r="D22">
        <f t="shared" si="0"/>
        <v>0.29791985142857141</v>
      </c>
      <c r="E22">
        <v>1510.44</v>
      </c>
      <c r="F22">
        <v>0</v>
      </c>
      <c r="G22">
        <f t="shared" si="1"/>
        <v>0</v>
      </c>
      <c r="H22">
        <v>0</v>
      </c>
      <c r="I22">
        <v>0</v>
      </c>
      <c r="J22" s="6">
        <f>(O23-O19)/4</f>
        <v>2.2499999999999994E-3</v>
      </c>
      <c r="K22">
        <f t="shared" si="4"/>
        <v>5.9743285714285704E-3</v>
      </c>
      <c r="L22" s="7">
        <f t="shared" si="3"/>
        <v>2.0413524999999977</v>
      </c>
      <c r="M22">
        <f t="shared" si="2"/>
        <v>5.4203158067142798</v>
      </c>
      <c r="N22">
        <v>39.9</v>
      </c>
      <c r="O22" t="str">
        <f>IFERROR(VLOOKUP(A22,'[1]info stocks ann'!A$14:I$61,9,FALSE),"")</f>
        <v/>
      </c>
    </row>
    <row r="23" spans="1:15" x14ac:dyDescent="0.3">
      <c r="A23" s="3">
        <v>31047</v>
      </c>
      <c r="B23" s="4">
        <v>105.3</v>
      </c>
      <c r="C23">
        <v>0.13</v>
      </c>
      <c r="D23">
        <f t="shared" si="0"/>
        <v>0.34420000000000006</v>
      </c>
      <c r="E23">
        <v>1750.91</v>
      </c>
      <c r="F23">
        <v>0</v>
      </c>
      <c r="G23">
        <f t="shared" si="1"/>
        <v>0</v>
      </c>
      <c r="H23">
        <v>0</v>
      </c>
      <c r="I23">
        <v>0.01</v>
      </c>
      <c r="J23" s="6">
        <f>(O23-O19)/4</f>
        <v>2.2499999999999994E-3</v>
      </c>
      <c r="K23">
        <f t="shared" si="4"/>
        <v>5.9573076923076914E-3</v>
      </c>
      <c r="L23" s="7">
        <f t="shared" si="3"/>
        <v>2.0436024999999978</v>
      </c>
      <c r="M23">
        <f t="shared" si="2"/>
        <v>5.4108306192307634</v>
      </c>
      <c r="N23">
        <v>17.100000000000001</v>
      </c>
      <c r="O23">
        <f>IFERROR(VLOOKUP(A23,'[1]info stocks ann'!A$14:I$61,9,FALSE),"")</f>
        <v>3.7999999999999999E-2</v>
      </c>
    </row>
    <row r="24" spans="1:15" x14ac:dyDescent="0.3">
      <c r="A24" s="3">
        <v>31135</v>
      </c>
      <c r="B24" s="4">
        <v>106.4</v>
      </c>
      <c r="C24">
        <v>9.8799999999999999E-2</v>
      </c>
      <c r="D24">
        <f t="shared" si="0"/>
        <v>0.25888757142857144</v>
      </c>
      <c r="E24">
        <v>1339.34</v>
      </c>
      <c r="F24">
        <v>0</v>
      </c>
      <c r="G24">
        <f t="shared" si="1"/>
        <v>0</v>
      </c>
      <c r="H24">
        <v>0</v>
      </c>
      <c r="I24">
        <v>0.01</v>
      </c>
      <c r="J24" s="6">
        <f>(O27-O23)/4</f>
        <v>1.4999999999999996E-3</v>
      </c>
      <c r="K24">
        <f t="shared" si="4"/>
        <v>3.9304793233082697E-3</v>
      </c>
      <c r="L24" s="7">
        <f t="shared" si="3"/>
        <v>2.0451024999999978</v>
      </c>
      <c r="M24">
        <f t="shared" si="2"/>
        <v>5.3588220601973626</v>
      </c>
      <c r="N24">
        <v>13</v>
      </c>
      <c r="O24" t="str">
        <f>IFERROR(VLOOKUP(A24,'[1]info stocks ann'!A$14:I$61,9,FALSE),"")</f>
        <v/>
      </c>
    </row>
    <row r="25" spans="1:15" x14ac:dyDescent="0.3">
      <c r="A25" s="3">
        <v>31226</v>
      </c>
      <c r="B25" s="4">
        <v>107.6</v>
      </c>
      <c r="C25">
        <v>8.0399999999999999E-2</v>
      </c>
      <c r="D25">
        <f t="shared" si="0"/>
        <v>0.2083241710037175</v>
      </c>
      <c r="E25">
        <v>1093.03</v>
      </c>
      <c r="F25">
        <v>0</v>
      </c>
      <c r="G25">
        <f t="shared" si="1"/>
        <v>0</v>
      </c>
      <c r="H25">
        <v>0</v>
      </c>
      <c r="I25">
        <v>0.01</v>
      </c>
      <c r="J25" s="6">
        <f>(O27-O23)/4</f>
        <v>1.4999999999999996E-3</v>
      </c>
      <c r="K25">
        <f t="shared" si="4"/>
        <v>3.886644981412639E-3</v>
      </c>
      <c r="L25" s="7">
        <f t="shared" si="3"/>
        <v>2.0466024999999979</v>
      </c>
      <c r="M25">
        <f t="shared" si="2"/>
        <v>5.3029448903810366</v>
      </c>
      <c r="N25">
        <v>10.5</v>
      </c>
      <c r="O25" t="str">
        <f>IFERROR(VLOOKUP(A25,'[1]info stocks ann'!A$14:I$61,9,FALSE),"")</f>
        <v/>
      </c>
    </row>
    <row r="26" spans="1:15" x14ac:dyDescent="0.3">
      <c r="A26" s="3">
        <v>31320</v>
      </c>
      <c r="B26" s="4">
        <v>108.3</v>
      </c>
      <c r="C26">
        <v>7.0300000000000001E-2</v>
      </c>
      <c r="D26">
        <f t="shared" si="0"/>
        <v>0.1809767368421053</v>
      </c>
      <c r="E26">
        <v>972.97</v>
      </c>
      <c r="F26">
        <v>0</v>
      </c>
      <c r="G26">
        <f t="shared" si="1"/>
        <v>0</v>
      </c>
      <c r="H26">
        <v>0</v>
      </c>
      <c r="I26">
        <v>0</v>
      </c>
      <c r="J26" s="6">
        <f>(O27-O23)/4</f>
        <v>1.4999999999999996E-3</v>
      </c>
      <c r="K26">
        <f t="shared" si="4"/>
        <v>3.8615235457063707E-3</v>
      </c>
      <c r="L26" s="7">
        <f t="shared" si="3"/>
        <v>2.0481024999999979</v>
      </c>
      <c r="M26">
        <f t="shared" si="2"/>
        <v>5.2725306851800502</v>
      </c>
      <c r="N26">
        <v>15.9</v>
      </c>
      <c r="O26" t="str">
        <f>IFERROR(VLOOKUP(A26,'[1]info stocks ann'!A$14:I$61,9,FALSE),"")</f>
        <v/>
      </c>
    </row>
    <row r="27" spans="1:15" x14ac:dyDescent="0.3">
      <c r="A27" s="3">
        <v>31412</v>
      </c>
      <c r="B27" s="4">
        <v>109.3</v>
      </c>
      <c r="C27">
        <v>9.8199999999999996E-2</v>
      </c>
      <c r="D27">
        <f t="shared" si="0"/>
        <v>0.25048816468435503</v>
      </c>
      <c r="E27">
        <v>1359.07</v>
      </c>
      <c r="F27">
        <v>0</v>
      </c>
      <c r="G27">
        <f t="shared" si="1"/>
        <v>0</v>
      </c>
      <c r="H27">
        <v>0</v>
      </c>
      <c r="I27">
        <v>0.01</v>
      </c>
      <c r="J27" s="6">
        <f>(O27-O23)/4</f>
        <v>1.4999999999999996E-3</v>
      </c>
      <c r="K27">
        <f t="shared" si="4"/>
        <v>3.82619396157365E-3</v>
      </c>
      <c r="L27" s="7">
        <f t="shared" si="3"/>
        <v>2.049602499999998</v>
      </c>
      <c r="M27">
        <f t="shared" si="2"/>
        <v>5.2281178060841675</v>
      </c>
      <c r="N27">
        <v>19.100000000000001</v>
      </c>
      <c r="O27">
        <f>IFERROR(VLOOKUP(A27,'[1]info stocks ann'!A$14:I$61,9,FALSE),"")</f>
        <v>4.3999999999999997E-2</v>
      </c>
    </row>
    <row r="28" spans="1:15" x14ac:dyDescent="0.3">
      <c r="A28" s="3">
        <v>31502</v>
      </c>
      <c r="B28" s="4">
        <v>108.8</v>
      </c>
      <c r="C28">
        <v>0.12609999999999999</v>
      </c>
      <c r="D28">
        <f t="shared" si="0"/>
        <v>0.32313356801470589</v>
      </c>
      <c r="E28">
        <v>1769.86</v>
      </c>
      <c r="F28">
        <v>0</v>
      </c>
      <c r="G28">
        <f t="shared" si="1"/>
        <v>0</v>
      </c>
      <c r="H28">
        <v>0</v>
      </c>
      <c r="I28">
        <v>0.01</v>
      </c>
      <c r="J28" s="6">
        <f>(O31-O27)/4</f>
        <v>1.7499999999999998E-3</v>
      </c>
      <c r="K28">
        <f t="shared" si="4"/>
        <v>4.4844071691176471E-3</v>
      </c>
      <c r="L28" s="7">
        <f t="shared" si="3"/>
        <v>2.0513524999999979</v>
      </c>
      <c r="M28">
        <f t="shared" si="2"/>
        <v>5.2566284899356566</v>
      </c>
      <c r="N28">
        <v>19</v>
      </c>
      <c r="O28" t="str">
        <f>IFERROR(VLOOKUP(A28,'[1]info stocks ann'!A$14:I$61,9,FALSE),"")</f>
        <v/>
      </c>
    </row>
    <row r="29" spans="1:15" x14ac:dyDescent="0.3">
      <c r="A29" s="3">
        <v>31593</v>
      </c>
      <c r="B29" s="4">
        <v>109.5</v>
      </c>
      <c r="C29">
        <v>0.16020000000000001</v>
      </c>
      <c r="D29">
        <f t="shared" si="0"/>
        <v>0.40789114520547948</v>
      </c>
      <c r="E29">
        <v>2283.84</v>
      </c>
      <c r="F29">
        <v>0</v>
      </c>
      <c r="G29">
        <f t="shared" si="1"/>
        <v>0</v>
      </c>
      <c r="H29">
        <v>0</v>
      </c>
      <c r="I29">
        <v>0.01</v>
      </c>
      <c r="J29" s="6">
        <f>(O31-O27)/4</f>
        <v>1.7499999999999998E-3</v>
      </c>
      <c r="K29">
        <f t="shared" si="4"/>
        <v>4.4557397260273973E-3</v>
      </c>
      <c r="L29" s="7">
        <f t="shared" si="3"/>
        <v>2.0531024999999978</v>
      </c>
      <c r="M29">
        <f t="shared" si="2"/>
        <v>5.2274802119178032</v>
      </c>
      <c r="N29">
        <v>15.9</v>
      </c>
      <c r="O29" t="str">
        <f>IFERROR(VLOOKUP(A29,'[1]info stocks ann'!A$14:I$61,9,FALSE),"")</f>
        <v/>
      </c>
    </row>
    <row r="30" spans="1:15" x14ac:dyDescent="0.3">
      <c r="A30" s="3">
        <v>31685</v>
      </c>
      <c r="B30" s="4">
        <v>110.2</v>
      </c>
      <c r="C30">
        <v>0.14960000000000001</v>
      </c>
      <c r="D30">
        <f t="shared" si="0"/>
        <v>0.37848256987295831</v>
      </c>
      <c r="E30">
        <v>2132.64</v>
      </c>
      <c r="F30">
        <v>0</v>
      </c>
      <c r="G30">
        <f t="shared" si="1"/>
        <v>0</v>
      </c>
      <c r="H30">
        <v>0</v>
      </c>
      <c r="I30">
        <v>0.01</v>
      </c>
      <c r="J30" s="6">
        <f>(O31-O27)/4</f>
        <v>1.7499999999999998E-3</v>
      </c>
      <c r="K30">
        <f t="shared" si="4"/>
        <v>4.4274364791288563E-3</v>
      </c>
      <c r="L30" s="7">
        <f t="shared" si="3"/>
        <v>2.0548524999999978</v>
      </c>
      <c r="M30">
        <f t="shared" si="2"/>
        <v>5.1987022387023538</v>
      </c>
      <c r="N30">
        <v>13.9</v>
      </c>
      <c r="O30" t="str">
        <f>IFERROR(VLOOKUP(A30,'[1]info stocks ann'!A$14:I$61,9,FALSE),"")</f>
        <v/>
      </c>
    </row>
    <row r="31" spans="1:15" x14ac:dyDescent="0.3">
      <c r="A31" s="3">
        <v>31777</v>
      </c>
      <c r="B31" s="4">
        <v>110.5</v>
      </c>
      <c r="C31">
        <v>0.18079999999999999</v>
      </c>
      <c r="D31">
        <f t="shared" si="0"/>
        <v>0.45617558009049775</v>
      </c>
      <c r="E31">
        <v>2578.27</v>
      </c>
      <c r="F31">
        <v>0</v>
      </c>
      <c r="G31">
        <f t="shared" si="1"/>
        <v>0</v>
      </c>
      <c r="H31">
        <v>0</v>
      </c>
      <c r="I31">
        <v>0.01</v>
      </c>
      <c r="J31" s="6">
        <f>(O31-O27)/4</f>
        <v>1.7499999999999998E-3</v>
      </c>
      <c r="K31">
        <f t="shared" si="4"/>
        <v>4.4154162895927605E-3</v>
      </c>
      <c r="L31" s="7">
        <f t="shared" si="3"/>
        <v>2.0566024999999977</v>
      </c>
      <c r="M31">
        <f t="shared" si="2"/>
        <v>5.1890035312669625</v>
      </c>
      <c r="N31">
        <v>16.8</v>
      </c>
      <c r="O31">
        <f>IFERROR(VLOOKUP(A31,'[1]info stocks ann'!A$14:I$61,9,FALSE),"")</f>
        <v>5.0999999999999997E-2</v>
      </c>
    </row>
    <row r="32" spans="1:15" x14ac:dyDescent="0.3">
      <c r="A32" s="3">
        <v>31867</v>
      </c>
      <c r="B32" s="4">
        <v>112.1</v>
      </c>
      <c r="C32">
        <v>0.28789999999999999</v>
      </c>
      <c r="D32">
        <f t="shared" si="0"/>
        <v>0.7160311846565568</v>
      </c>
      <c r="E32">
        <v>4039.51</v>
      </c>
      <c r="F32">
        <v>0</v>
      </c>
      <c r="G32">
        <f t="shared" si="1"/>
        <v>0</v>
      </c>
      <c r="H32">
        <v>0</v>
      </c>
      <c r="I32">
        <v>0.01</v>
      </c>
      <c r="J32" s="6">
        <f>(O35-O31)/4</f>
        <v>2E-3</v>
      </c>
      <c r="K32">
        <f t="shared" si="4"/>
        <v>4.9741659232827844E-3</v>
      </c>
      <c r="L32" s="7">
        <f t="shared" si="3"/>
        <v>2.0586024999999974</v>
      </c>
      <c r="M32">
        <f t="shared" si="2"/>
        <v>5.1199152025423667</v>
      </c>
      <c r="N32">
        <v>26.7</v>
      </c>
      <c r="O32" t="str">
        <f>IFERROR(VLOOKUP(A32,'[1]info stocks ann'!A$14:I$61,9,FALSE),"")</f>
        <v/>
      </c>
    </row>
    <row r="33" spans="1:15" x14ac:dyDescent="0.3">
      <c r="A33" s="3">
        <v>31958</v>
      </c>
      <c r="B33" s="4">
        <v>113.5</v>
      </c>
      <c r="C33">
        <v>0.36159999999999998</v>
      </c>
      <c r="D33">
        <f t="shared" si="0"/>
        <v>0.88823615154185021</v>
      </c>
      <c r="E33">
        <v>5072.87</v>
      </c>
      <c r="F33">
        <f>H33*B33/100</f>
        <v>0.66965000000000008</v>
      </c>
      <c r="G33">
        <f t="shared" si="1"/>
        <v>1.6449318000000004</v>
      </c>
      <c r="H33">
        <v>0.59</v>
      </c>
      <c r="I33">
        <v>0.01</v>
      </c>
      <c r="J33" s="6">
        <f>(O35-O31)/4</f>
        <v>2E-3</v>
      </c>
      <c r="K33">
        <f t="shared" si="4"/>
        <v>4.9128105726872259E-3</v>
      </c>
      <c r="L33" s="7">
        <f t="shared" si="3"/>
        <v>1.8931899999999973</v>
      </c>
      <c r="M33">
        <f t="shared" si="2"/>
        <v>4.6504419240528572</v>
      </c>
      <c r="N33">
        <v>29.7</v>
      </c>
      <c r="O33" t="str">
        <f>IFERROR(VLOOKUP(A33,'[1]info stocks ann'!A$14:I$61,9,FALSE),"")</f>
        <v/>
      </c>
    </row>
    <row r="34" spans="1:15" x14ac:dyDescent="0.3">
      <c r="A34" s="3">
        <v>32050</v>
      </c>
      <c r="B34" s="4">
        <v>115</v>
      </c>
      <c r="C34">
        <v>0.50449999999999995</v>
      </c>
      <c r="D34">
        <f t="shared" si="0"/>
        <v>1.2230922521739129</v>
      </c>
      <c r="E34">
        <v>7094.42</v>
      </c>
      <c r="F34">
        <f>H34*B34/100</f>
        <v>0.48299999999999998</v>
      </c>
      <c r="G34">
        <f t="shared" si="1"/>
        <v>1.1709684000000002</v>
      </c>
      <c r="H34">
        <v>0.42</v>
      </c>
      <c r="I34">
        <v>0.01</v>
      </c>
      <c r="J34" s="6">
        <f>(O35-O31)/4</f>
        <v>2E-3</v>
      </c>
      <c r="K34">
        <f t="shared" si="4"/>
        <v>4.84873043478261E-3</v>
      </c>
      <c r="L34" s="7">
        <f t="shared" si="3"/>
        <v>1.7744399999999974</v>
      </c>
      <c r="M34">
        <f t="shared" si="2"/>
        <v>4.3018906163478201</v>
      </c>
      <c r="N34">
        <v>34.200000000000003</v>
      </c>
      <c r="O34" t="str">
        <f>IFERROR(VLOOKUP(A34,'[1]info stocks ann'!A$14:I$61,9,FALSE),"")</f>
        <v/>
      </c>
    </row>
    <row r="35" spans="1:15" x14ac:dyDescent="0.3">
      <c r="A35" s="3">
        <v>32142</v>
      </c>
      <c r="B35" s="4">
        <v>115.4</v>
      </c>
      <c r="C35">
        <v>0.375</v>
      </c>
      <c r="D35">
        <f t="shared" si="0"/>
        <v>0.90598570190641248</v>
      </c>
      <c r="E35">
        <v>5273.73</v>
      </c>
      <c r="F35">
        <f>H35*B35/100</f>
        <v>0.87704000000000004</v>
      </c>
      <c r="G35">
        <f t="shared" si="1"/>
        <v>2.1188951999999999</v>
      </c>
      <c r="H35">
        <v>0.76</v>
      </c>
      <c r="I35">
        <v>0.02</v>
      </c>
      <c r="J35" s="6">
        <f>(O35-O31)/4</f>
        <v>2E-3</v>
      </c>
      <c r="K35">
        <f t="shared" si="4"/>
        <v>4.8319237435008669E-3</v>
      </c>
      <c r="L35" s="7">
        <f t="shared" si="3"/>
        <v>1.5571799999999973</v>
      </c>
      <c r="M35">
        <f t="shared" si="2"/>
        <v>3.7620875074523332</v>
      </c>
      <c r="N35">
        <v>19.899999999999999</v>
      </c>
      <c r="O35">
        <f>IFERROR(VLOOKUP(A35,'[1]info stocks ann'!A$14:I$61,9,FALSE),"")</f>
        <v>5.8999999999999997E-2</v>
      </c>
    </row>
    <row r="36" spans="1:15" x14ac:dyDescent="0.3">
      <c r="A36" s="3">
        <v>32233</v>
      </c>
      <c r="B36" s="4">
        <v>116.5</v>
      </c>
      <c r="C36">
        <v>0.35709999999999997</v>
      </c>
      <c r="D36">
        <f t="shared" si="0"/>
        <v>0.8545939416309013</v>
      </c>
      <c r="E36">
        <v>4980.84</v>
      </c>
      <c r="F36">
        <f>H36*B36/100</f>
        <v>0.93200000000000005</v>
      </c>
      <c r="G36">
        <f t="shared" si="1"/>
        <v>2.2304160000000004</v>
      </c>
      <c r="H36">
        <v>0.8</v>
      </c>
      <c r="I36">
        <v>0.02</v>
      </c>
      <c r="J36" s="6">
        <f>(O39-O35)/4</f>
        <v>5.2500000000000012E-3</v>
      </c>
      <c r="K36">
        <f t="shared" si="4"/>
        <v>1.2564038626609444E-2</v>
      </c>
      <c r="L36" s="7">
        <f t="shared" si="3"/>
        <v>1.3294299999999972</v>
      </c>
      <c r="M36">
        <f t="shared" si="2"/>
        <v>3.1815256897854014</v>
      </c>
      <c r="N36">
        <v>16.2</v>
      </c>
      <c r="O36" t="str">
        <f>IFERROR(VLOOKUP(A36,'[1]info stocks ann'!A$14:I$61,9,FALSE),"")</f>
        <v/>
      </c>
    </row>
    <row r="37" spans="1:15" x14ac:dyDescent="0.3">
      <c r="A37" s="3">
        <v>32324</v>
      </c>
      <c r="B37" s="4">
        <v>118</v>
      </c>
      <c r="C37">
        <v>0.41289999999999999</v>
      </c>
      <c r="D37">
        <f t="shared" si="0"/>
        <v>0.97557072711864412</v>
      </c>
      <c r="E37">
        <v>5732.36</v>
      </c>
      <c r="F37">
        <f>H37*B37/100</f>
        <v>0.81419999999999992</v>
      </c>
      <c r="G37">
        <f t="shared" si="1"/>
        <v>1.9237337999999999</v>
      </c>
      <c r="H37">
        <v>0.69</v>
      </c>
      <c r="I37">
        <v>0.02</v>
      </c>
      <c r="J37" s="6">
        <f>(O39-O35)/4</f>
        <v>5.2500000000000012E-3</v>
      </c>
      <c r="K37">
        <f t="shared" si="4"/>
        <v>1.2404326271186443E-2</v>
      </c>
      <c r="L37" s="7">
        <f t="shared" si="3"/>
        <v>1.1311299999999973</v>
      </c>
      <c r="M37">
        <f t="shared" si="2"/>
        <v>2.6725534428813496</v>
      </c>
      <c r="N37">
        <v>16.600000000000001</v>
      </c>
      <c r="O37" t="str">
        <f>IFERROR(VLOOKUP(A37,'[1]info stocks ann'!A$14:I$61,9,FALSE),"")</f>
        <v/>
      </c>
    </row>
    <row r="38" spans="1:15" x14ac:dyDescent="0.3">
      <c r="A38" s="3">
        <v>32416</v>
      </c>
      <c r="B38" s="4">
        <v>119.8</v>
      </c>
      <c r="C38">
        <v>0.38619999999999999</v>
      </c>
      <c r="D38">
        <f t="shared" si="0"/>
        <v>0.89877572954924878</v>
      </c>
      <c r="E38">
        <v>5320.7</v>
      </c>
      <c r="F38">
        <f t="shared" ref="F38:F73" si="5">H38*B38/100</f>
        <v>0.88651999999999997</v>
      </c>
      <c r="G38">
        <f t="shared" si="1"/>
        <v>2.0631348000000003</v>
      </c>
      <c r="H38">
        <v>0.74</v>
      </c>
      <c r="I38">
        <v>0.03</v>
      </c>
      <c r="J38" s="6">
        <f>(O39-O35)/4</f>
        <v>5.2500000000000012E-3</v>
      </c>
      <c r="K38">
        <f t="shared" si="4"/>
        <v>1.221795075125209E-2</v>
      </c>
      <c r="L38" s="7">
        <f t="shared" si="3"/>
        <v>0.91474999999999729</v>
      </c>
      <c r="M38">
        <f t="shared" si="2"/>
        <v>2.1288324666110121</v>
      </c>
      <c r="N38">
        <v>14</v>
      </c>
      <c r="O38" t="str">
        <f>IFERROR(VLOOKUP(A38,'[1]info stocks ann'!A$14:I$61,9,FALSE),"")</f>
        <v/>
      </c>
    </row>
    <row r="39" spans="1:15" x14ac:dyDescent="0.3">
      <c r="A39" s="3">
        <v>32507</v>
      </c>
      <c r="B39" s="4">
        <v>120.5</v>
      </c>
      <c r="C39">
        <v>0.3594</v>
      </c>
      <c r="D39">
        <f t="shared" si="0"/>
        <v>0.83154720995850628</v>
      </c>
      <c r="E39">
        <v>4951.63</v>
      </c>
      <c r="F39">
        <v>0.1</v>
      </c>
      <c r="G39">
        <f t="shared" si="1"/>
        <v>0.23137095435684649</v>
      </c>
      <c r="H39">
        <v>0.99</v>
      </c>
      <c r="I39">
        <v>0.03</v>
      </c>
      <c r="J39" s="6">
        <f>(O39-O35)/4</f>
        <v>5.2500000000000012E-3</v>
      </c>
      <c r="K39">
        <f t="shared" si="4"/>
        <v>1.2146975103734442E-2</v>
      </c>
      <c r="L39" s="7">
        <f t="shared" si="3"/>
        <v>0.89499999999999724</v>
      </c>
      <c r="M39">
        <f t="shared" si="2"/>
        <v>2.0707700414937698</v>
      </c>
      <c r="N39">
        <v>13.1</v>
      </c>
      <c r="O39">
        <f>IFERROR(VLOOKUP(A39,'[1]info stocks ann'!A$14:I$61,9,FALSE),"")</f>
        <v>0.08</v>
      </c>
    </row>
    <row r="40" spans="1:15" x14ac:dyDescent="0.3">
      <c r="A40" s="3">
        <v>32598</v>
      </c>
      <c r="B40" s="4">
        <v>122.3</v>
      </c>
      <c r="C40">
        <v>0.31809999999999999</v>
      </c>
      <c r="D40">
        <f t="shared" si="0"/>
        <v>0.72515875878986102</v>
      </c>
      <c r="E40">
        <v>4418.07</v>
      </c>
      <c r="F40">
        <v>0.1</v>
      </c>
      <c r="G40">
        <f t="shared" si="1"/>
        <v>0.22796565821749798</v>
      </c>
      <c r="H40">
        <v>1.1200000000000001</v>
      </c>
      <c r="I40">
        <v>0.03</v>
      </c>
      <c r="J40" s="6">
        <f>(O43-O39)/4</f>
        <v>6.2499999999999986E-3</v>
      </c>
      <c r="K40">
        <f t="shared" si="4"/>
        <v>1.424785363859362E-2</v>
      </c>
      <c r="L40" s="7">
        <f t="shared" si="3"/>
        <v>0.8762499999999972</v>
      </c>
      <c r="M40">
        <f t="shared" si="2"/>
        <v>1.9975490801308196</v>
      </c>
      <c r="N40">
        <v>10.9</v>
      </c>
      <c r="O40" t="str">
        <f>IFERROR(VLOOKUP(A40,'[1]info stocks ann'!A$14:I$61,9,FALSE),"")</f>
        <v/>
      </c>
    </row>
    <row r="41" spans="1:15" x14ac:dyDescent="0.3">
      <c r="A41" s="3">
        <v>32689</v>
      </c>
      <c r="B41" s="4">
        <v>124.1</v>
      </c>
      <c r="C41">
        <v>0.36830000000000002</v>
      </c>
      <c r="D41">
        <f t="shared" si="0"/>
        <v>0.82741963416599529</v>
      </c>
      <c r="E41">
        <v>5115.66</v>
      </c>
      <c r="F41">
        <v>0.1</v>
      </c>
      <c r="G41">
        <f t="shared" si="1"/>
        <v>0.22465914585012089</v>
      </c>
      <c r="H41">
        <v>0.97</v>
      </c>
      <c r="I41">
        <v>0.03</v>
      </c>
      <c r="J41" s="6">
        <f>(O43-O39)/4</f>
        <v>6.2499999999999986E-3</v>
      </c>
      <c r="K41">
        <f t="shared" si="4"/>
        <v>1.4041196615632552E-2</v>
      </c>
      <c r="L41" s="7">
        <f t="shared" si="3"/>
        <v>0.85749999999999715</v>
      </c>
      <c r="M41">
        <f t="shared" si="2"/>
        <v>1.9264521756647803</v>
      </c>
      <c r="N41">
        <v>13.3</v>
      </c>
      <c r="O41" t="str">
        <f>IFERROR(VLOOKUP(A41,'[1]info stocks ann'!A$14:I$61,9,FALSE),"")</f>
        <v/>
      </c>
    </row>
    <row r="42" spans="1:15" x14ac:dyDescent="0.3">
      <c r="A42" s="3">
        <v>32780</v>
      </c>
      <c r="B42" s="4">
        <v>125</v>
      </c>
      <c r="C42">
        <v>0.39729999999999999</v>
      </c>
      <c r="D42">
        <f t="shared" si="0"/>
        <v>0.88614427680000007</v>
      </c>
      <c r="E42">
        <v>5518.71</v>
      </c>
      <c r="F42">
        <v>0.1</v>
      </c>
      <c r="G42">
        <f t="shared" si="1"/>
        <v>0.22304160000000001</v>
      </c>
      <c r="H42">
        <v>0.9</v>
      </c>
      <c r="I42">
        <v>0.03</v>
      </c>
      <c r="J42" s="6">
        <f>(O43-O39)/4</f>
        <v>6.2499999999999986E-3</v>
      </c>
      <c r="K42">
        <f t="shared" si="4"/>
        <v>1.3940099999999997E-2</v>
      </c>
      <c r="L42" s="7">
        <f t="shared" si="3"/>
        <v>0.83874999999999711</v>
      </c>
      <c r="M42">
        <f t="shared" si="2"/>
        <v>1.8707614199999936</v>
      </c>
      <c r="N42">
        <v>14.3</v>
      </c>
      <c r="O42" t="str">
        <f>IFERROR(VLOOKUP(A42,'[1]info stocks ann'!A$14:I$61,9,FALSE),"")</f>
        <v/>
      </c>
    </row>
    <row r="43" spans="1:15" x14ac:dyDescent="0.3">
      <c r="A43" s="3">
        <v>32871</v>
      </c>
      <c r="B43" s="4">
        <v>126.1</v>
      </c>
      <c r="C43">
        <v>0.31469999999999998</v>
      </c>
      <c r="D43">
        <f t="shared" si="0"/>
        <v>0.69578897224425063</v>
      </c>
      <c r="E43">
        <v>4430.25</v>
      </c>
      <c r="F43">
        <v>0.11</v>
      </c>
      <c r="G43">
        <f t="shared" si="1"/>
        <v>0.24320555114988107</v>
      </c>
      <c r="H43">
        <v>1.25</v>
      </c>
      <c r="I43">
        <v>0.03</v>
      </c>
      <c r="J43" s="6">
        <f>(O43-O39)/4</f>
        <v>6.2499999999999986E-3</v>
      </c>
      <c r="K43">
        <f t="shared" si="4"/>
        <v>1.3818497224425057E-2</v>
      </c>
      <c r="L43" s="7">
        <f t="shared" si="3"/>
        <v>0.81749999999999712</v>
      </c>
      <c r="M43">
        <f t="shared" si="2"/>
        <v>1.8074594369547916</v>
      </c>
      <c r="N43">
        <v>10</v>
      </c>
      <c r="O43">
        <f>IFERROR(VLOOKUP(A43,'[1]info stocks ann'!A$14:I$61,9,FALSE),"")</f>
        <v>0.105</v>
      </c>
    </row>
    <row r="44" spans="1:15" x14ac:dyDescent="0.3">
      <c r="A44" s="3">
        <v>32962</v>
      </c>
      <c r="B44" s="4">
        <v>128.69999999999999</v>
      </c>
      <c r="C44">
        <v>0.3594</v>
      </c>
      <c r="D44">
        <f t="shared" si="0"/>
        <v>0.77856595804195816</v>
      </c>
      <c r="E44">
        <v>5037.04</v>
      </c>
      <c r="F44">
        <v>0.11</v>
      </c>
      <c r="G44">
        <f t="shared" si="1"/>
        <v>0.23829230769230772</v>
      </c>
      <c r="H44">
        <v>1.0900000000000001</v>
      </c>
      <c r="I44">
        <v>0.03</v>
      </c>
      <c r="J44" s="6">
        <f>(O47-O43)/4</f>
        <v>4.0000000000000001E-3</v>
      </c>
      <c r="K44">
        <f t="shared" si="4"/>
        <v>8.6651748251748272E-3</v>
      </c>
      <c r="L44" s="7">
        <f t="shared" si="3"/>
        <v>0.79399999999999715</v>
      </c>
      <c r="M44">
        <f t="shared" si="2"/>
        <v>1.7200372027971969</v>
      </c>
      <c r="N44">
        <v>11.3</v>
      </c>
      <c r="O44" t="str">
        <f>IFERROR(VLOOKUP(A44,'[1]info stocks ann'!A$14:I$61,9,FALSE),"")</f>
        <v/>
      </c>
    </row>
    <row r="45" spans="1:15" x14ac:dyDescent="0.3">
      <c r="A45" s="3">
        <v>33053</v>
      </c>
      <c r="B45" s="4">
        <v>129.9</v>
      </c>
      <c r="C45">
        <v>0.39960000000000001</v>
      </c>
      <c r="D45">
        <f t="shared" si="0"/>
        <v>0.85765418937644344</v>
      </c>
      <c r="E45">
        <v>5449.79</v>
      </c>
      <c r="F45">
        <v>0.11</v>
      </c>
      <c r="G45">
        <f t="shared" si="1"/>
        <v>0.23609099307159354</v>
      </c>
      <c r="H45">
        <v>0.98</v>
      </c>
      <c r="I45">
        <v>0.04</v>
      </c>
      <c r="J45" s="6">
        <f>(O47-O43)/4</f>
        <v>4.0000000000000001E-3</v>
      </c>
      <c r="K45">
        <f t="shared" si="4"/>
        <v>8.5851270207852205E-3</v>
      </c>
      <c r="L45" s="7">
        <f t="shared" si="3"/>
        <v>0.77049999999999719</v>
      </c>
      <c r="M45">
        <f t="shared" si="2"/>
        <v>1.6537100923787469</v>
      </c>
      <c r="N45">
        <v>11.2</v>
      </c>
      <c r="O45" t="str">
        <f>IFERROR(VLOOKUP(A45,'[1]info stocks ann'!A$14:I$61,9,FALSE),"")</f>
        <v/>
      </c>
    </row>
    <row r="46" spans="1:15" x14ac:dyDescent="0.3">
      <c r="A46" s="3">
        <v>33144</v>
      </c>
      <c r="B46" s="4">
        <v>132.69999999999999</v>
      </c>
      <c r="C46">
        <v>0.25890000000000002</v>
      </c>
      <c r="D46">
        <f t="shared" si="0"/>
        <v>0.54394753428786746</v>
      </c>
      <c r="E46">
        <v>3473.91</v>
      </c>
      <c r="F46">
        <v>0.11</v>
      </c>
      <c r="G46">
        <f t="shared" si="1"/>
        <v>0.23110941974378299</v>
      </c>
      <c r="H46">
        <v>1.52</v>
      </c>
      <c r="I46">
        <v>0.04</v>
      </c>
      <c r="J46" s="6">
        <f>(O47-O43)/4</f>
        <v>4.0000000000000001E-3</v>
      </c>
      <c r="K46">
        <f t="shared" si="4"/>
        <v>8.4039788997739284E-3</v>
      </c>
      <c r="L46" s="7">
        <f t="shared" si="3"/>
        <v>0.74699999999999722</v>
      </c>
      <c r="M46">
        <f t="shared" si="2"/>
        <v>1.5694430595327751</v>
      </c>
      <c r="N46">
        <v>6.9</v>
      </c>
      <c r="O46" t="str">
        <f>IFERROR(VLOOKUP(A46,'[1]info stocks ann'!A$14:I$61,9,FALSE),"")</f>
        <v/>
      </c>
    </row>
    <row r="47" spans="1:15" x14ac:dyDescent="0.3">
      <c r="A47" s="3">
        <v>33238</v>
      </c>
      <c r="B47" s="4">
        <v>133.80000000000001</v>
      </c>
      <c r="C47">
        <v>0.38390000000000002</v>
      </c>
      <c r="D47">
        <f t="shared" si="0"/>
        <v>0.79994086547085208</v>
      </c>
      <c r="E47">
        <v>5150.96</v>
      </c>
      <c r="F47">
        <v>0.12</v>
      </c>
      <c r="G47">
        <f t="shared" si="1"/>
        <v>0.25004663677130046</v>
      </c>
      <c r="H47">
        <v>1.1200000000000001</v>
      </c>
      <c r="I47">
        <v>0.03</v>
      </c>
      <c r="J47" s="6">
        <f>(O47-O43)/4</f>
        <v>4.0000000000000001E-3</v>
      </c>
      <c r="K47">
        <f t="shared" si="4"/>
        <v>8.3348878923766821E-3</v>
      </c>
      <c r="L47" s="7">
        <f t="shared" si="3"/>
        <v>0.7209999999999972</v>
      </c>
      <c r="M47">
        <f t="shared" si="2"/>
        <v>1.502363542600891</v>
      </c>
      <c r="N47">
        <v>11.4</v>
      </c>
      <c r="O47">
        <f>IFERROR(VLOOKUP(A47,'[1]info stocks ann'!A$14:I$61,9,FALSE),"")</f>
        <v>0.121</v>
      </c>
    </row>
    <row r="48" spans="1:15" x14ac:dyDescent="0.3">
      <c r="A48" s="3">
        <v>33326</v>
      </c>
      <c r="B48" s="4">
        <v>135</v>
      </c>
      <c r="C48">
        <v>0.60709999999999997</v>
      </c>
      <c r="D48">
        <f t="shared" si="0"/>
        <v>1.2537829200000001</v>
      </c>
      <c r="E48">
        <v>7944.44</v>
      </c>
      <c r="F48">
        <v>0.12</v>
      </c>
      <c r="G48">
        <f t="shared" si="1"/>
        <v>0.24782400000000002</v>
      </c>
      <c r="H48">
        <v>0.71</v>
      </c>
      <c r="I48">
        <v>0.04</v>
      </c>
      <c r="J48" s="6">
        <f>(O51-O47)/4</f>
        <v>4.500000000000004E-3</v>
      </c>
      <c r="K48">
        <f t="shared" si="4"/>
        <v>9.2934000000000089E-3</v>
      </c>
      <c r="L48" s="7">
        <f t="shared" si="3"/>
        <v>0.69549999999999712</v>
      </c>
      <c r="M48">
        <f t="shared" si="2"/>
        <v>1.436346599999994</v>
      </c>
      <c r="N48">
        <v>16.7</v>
      </c>
      <c r="O48" t="str">
        <f>IFERROR(VLOOKUP(A48,'[1]info stocks ann'!A$14:I$61,9,FALSE),"")</f>
        <v/>
      </c>
    </row>
    <row r="49" spans="1:15" x14ac:dyDescent="0.3">
      <c r="A49" s="3">
        <v>33417</v>
      </c>
      <c r="B49" s="4">
        <v>136</v>
      </c>
      <c r="C49">
        <v>0.3705</v>
      </c>
      <c r="D49">
        <f t="shared" si="0"/>
        <v>0.75953044852941176</v>
      </c>
      <c r="E49">
        <v>4949.99</v>
      </c>
      <c r="F49">
        <v>0.12</v>
      </c>
      <c r="G49">
        <f t="shared" si="1"/>
        <v>0.24600176470588236</v>
      </c>
      <c r="H49">
        <v>1.1599999999999999</v>
      </c>
      <c r="I49">
        <v>0.04</v>
      </c>
      <c r="J49" s="6">
        <f>(O51-O47)/4</f>
        <v>4.500000000000004E-3</v>
      </c>
      <c r="K49">
        <f t="shared" si="4"/>
        <v>9.2250661764705973E-3</v>
      </c>
      <c r="L49" s="7">
        <f t="shared" si="3"/>
        <v>0.66999999999999704</v>
      </c>
      <c r="M49">
        <f t="shared" si="2"/>
        <v>1.3735098529411705</v>
      </c>
      <c r="N49">
        <v>10.1</v>
      </c>
      <c r="O49" t="str">
        <f>IFERROR(VLOOKUP(A49,'[1]info stocks ann'!A$14:I$61,9,FALSE),"")</f>
        <v/>
      </c>
    </row>
    <row r="50" spans="1:15" x14ac:dyDescent="0.3">
      <c r="A50" s="3">
        <v>33511</v>
      </c>
      <c r="B50" s="4">
        <v>137.19999999999999</v>
      </c>
      <c r="C50">
        <v>0.442</v>
      </c>
      <c r="D50">
        <f t="shared" si="0"/>
        <v>0.89818137026239075</v>
      </c>
      <c r="E50">
        <v>5904.21</v>
      </c>
      <c r="F50">
        <v>0.12</v>
      </c>
      <c r="G50">
        <f t="shared" si="1"/>
        <v>0.24385014577259478</v>
      </c>
      <c r="H50">
        <v>0.97</v>
      </c>
      <c r="I50">
        <v>0.02</v>
      </c>
      <c r="J50" s="6">
        <f>(O51-O47)/4</f>
        <v>4.500000000000004E-3</v>
      </c>
      <c r="K50">
        <f t="shared" si="4"/>
        <v>9.1443804664723127E-3</v>
      </c>
      <c r="L50" s="7">
        <f t="shared" si="3"/>
        <v>0.64449999999999696</v>
      </c>
      <c r="M50">
        <f t="shared" si="2"/>
        <v>1.3096784912536383</v>
      </c>
      <c r="N50">
        <v>18.2</v>
      </c>
      <c r="O50" t="str">
        <f>IFERROR(VLOOKUP(A50,'[1]info stocks ann'!A$14:I$61,9,FALSE),"")</f>
        <v/>
      </c>
    </row>
    <row r="51" spans="1:15" x14ac:dyDescent="0.3">
      <c r="A51" s="3">
        <v>33603</v>
      </c>
      <c r="B51" s="4">
        <v>137.9</v>
      </c>
      <c r="C51">
        <v>0.50329999999999997</v>
      </c>
      <c r="D51">
        <f t="shared" si="0"/>
        <v>1.0175565380710658</v>
      </c>
      <c r="E51">
        <v>6649.94</v>
      </c>
      <c r="F51">
        <v>0.12</v>
      </c>
      <c r="G51">
        <f t="shared" si="1"/>
        <v>0.24261232777374908</v>
      </c>
      <c r="H51">
        <v>0.85</v>
      </c>
      <c r="I51">
        <v>0.02</v>
      </c>
      <c r="J51" s="6">
        <f>(O51-O47)/4</f>
        <v>4.500000000000004E-3</v>
      </c>
      <c r="K51">
        <f t="shared" si="4"/>
        <v>9.0979622915155992E-3</v>
      </c>
      <c r="L51" s="7">
        <f t="shared" si="3"/>
        <v>0.618999999999997</v>
      </c>
      <c r="M51">
        <f t="shared" si="2"/>
        <v>1.2514752574329164</v>
      </c>
      <c r="N51">
        <v>21.9</v>
      </c>
      <c r="O51">
        <f>IFERROR(VLOOKUP(A51,'[1]info stocks ann'!A$14:I$61,9,FALSE),"")</f>
        <v>0.13900000000000001</v>
      </c>
    </row>
    <row r="52" spans="1:15" x14ac:dyDescent="0.3">
      <c r="A52" s="3">
        <v>33694</v>
      </c>
      <c r="B52" s="4">
        <v>139.30000000000001</v>
      </c>
      <c r="C52">
        <v>0.52010000000000001</v>
      </c>
      <c r="D52">
        <f t="shared" si="0"/>
        <v>1.0409542010050252</v>
      </c>
      <c r="E52">
        <v>6970.77</v>
      </c>
      <c r="F52">
        <v>0.12</v>
      </c>
      <c r="G52">
        <f t="shared" si="1"/>
        <v>0.24017401292175161</v>
      </c>
      <c r="H52">
        <v>0.82</v>
      </c>
      <c r="I52">
        <v>0.02</v>
      </c>
      <c r="J52" s="6">
        <f>(O55-O51)/4</f>
        <v>7.2499999999999995E-3</v>
      </c>
      <c r="K52">
        <f t="shared" si="4"/>
        <v>1.4510513280689159E-2</v>
      </c>
      <c r="L52" s="7">
        <f t="shared" si="3"/>
        <v>0.59624999999999695</v>
      </c>
      <c r="M52">
        <f t="shared" si="2"/>
        <v>1.1933646267049474</v>
      </c>
      <c r="N52">
        <v>21.9</v>
      </c>
      <c r="O52" t="str">
        <f>IFERROR(VLOOKUP(A52,'[1]info stocks ann'!A$14:I$61,9,FALSE),"")</f>
        <v/>
      </c>
    </row>
    <row r="53" spans="1:15" x14ac:dyDescent="0.3">
      <c r="A53" s="3">
        <v>33785</v>
      </c>
      <c r="B53" s="4">
        <v>140.19999999999999</v>
      </c>
      <c r="C53">
        <v>0.42859999999999998</v>
      </c>
      <c r="D53">
        <f t="shared" si="0"/>
        <v>0.85231481597717562</v>
      </c>
      <c r="E53">
        <v>5772.96</v>
      </c>
      <c r="F53">
        <v>0.12</v>
      </c>
      <c r="G53">
        <f t="shared" si="1"/>
        <v>0.23863223965763197</v>
      </c>
      <c r="H53">
        <v>1</v>
      </c>
      <c r="I53">
        <v>0.02</v>
      </c>
      <c r="J53" s="6">
        <f>(O55-O51)/4</f>
        <v>7.2499999999999995E-3</v>
      </c>
      <c r="K53">
        <f t="shared" si="4"/>
        <v>1.4417364479315265E-2</v>
      </c>
      <c r="L53" s="7">
        <f t="shared" si="3"/>
        <v>0.5734999999999969</v>
      </c>
      <c r="M53">
        <f t="shared" si="2"/>
        <v>1.14046324536376</v>
      </c>
      <c r="N53">
        <v>17.899999999999999</v>
      </c>
      <c r="O53" t="str">
        <f>IFERROR(VLOOKUP(A53,'[1]info stocks ann'!A$14:I$61,9,FALSE),"")</f>
        <v/>
      </c>
    </row>
    <row r="54" spans="1:15" x14ac:dyDescent="0.3">
      <c r="A54" s="3">
        <v>33877</v>
      </c>
      <c r="B54" s="4">
        <v>141.30000000000001</v>
      </c>
      <c r="C54">
        <v>0.40289999999999998</v>
      </c>
      <c r="D54">
        <f t="shared" si="0"/>
        <v>0.79497045859872606</v>
      </c>
      <c r="E54">
        <v>5427.18</v>
      </c>
      <c r="F54">
        <v>0.12</v>
      </c>
      <c r="G54">
        <f t="shared" si="1"/>
        <v>0.23677452229299362</v>
      </c>
      <c r="H54">
        <v>1.06</v>
      </c>
      <c r="I54">
        <v>0.04</v>
      </c>
      <c r="J54" s="6">
        <f>(O55-O51)/4</f>
        <v>7.2499999999999995E-3</v>
      </c>
      <c r="K54">
        <f t="shared" si="4"/>
        <v>1.430512738853503E-2</v>
      </c>
      <c r="L54" s="7">
        <f t="shared" si="3"/>
        <v>0.55074999999999685</v>
      </c>
      <c r="M54">
        <f t="shared" si="2"/>
        <v>1.0866964012738791</v>
      </c>
      <c r="N54">
        <v>10.8</v>
      </c>
      <c r="O54" t="str">
        <f>IFERROR(VLOOKUP(A54,'[1]info stocks ann'!A$14:I$61,9,FALSE),"")</f>
        <v/>
      </c>
    </row>
    <row r="55" spans="1:15" x14ac:dyDescent="0.3">
      <c r="A55" s="3">
        <v>33969</v>
      </c>
      <c r="B55" s="4">
        <v>141.9</v>
      </c>
      <c r="C55">
        <v>0.53349999999999997</v>
      </c>
      <c r="D55">
        <f t="shared" si="0"/>
        <v>1.0482090697674418</v>
      </c>
      <c r="E55">
        <v>7066.51</v>
      </c>
      <c r="F55">
        <v>0.12</v>
      </c>
      <c r="G55">
        <f t="shared" si="1"/>
        <v>0.23577336152219874</v>
      </c>
      <c r="H55">
        <v>0.8</v>
      </c>
      <c r="I55">
        <v>0.04</v>
      </c>
      <c r="J55" s="6">
        <f>(O55-O51)/4</f>
        <v>7.2499999999999995E-3</v>
      </c>
      <c r="K55">
        <f t="shared" si="4"/>
        <v>1.4244640591966172E-2</v>
      </c>
      <c r="L55" s="7">
        <f t="shared" si="3"/>
        <v>0.52799999999999681</v>
      </c>
      <c r="M55">
        <f t="shared" si="2"/>
        <v>1.0374027906976682</v>
      </c>
      <c r="N55">
        <v>13.8</v>
      </c>
      <c r="O55">
        <f>IFERROR(VLOOKUP(A55,'[1]info stocks ann'!A$14:I$61,9,FALSE),"")</f>
        <v>0.16800000000000001</v>
      </c>
    </row>
    <row r="56" spans="1:15" x14ac:dyDescent="0.3">
      <c r="A56" s="3">
        <v>34059</v>
      </c>
      <c r="B56" s="4">
        <v>143.6</v>
      </c>
      <c r="C56">
        <v>0.45979999999999999</v>
      </c>
      <c r="D56">
        <f t="shared" si="0"/>
        <v>0.89271002506963792</v>
      </c>
      <c r="E56">
        <v>6094.82</v>
      </c>
      <c r="F56">
        <v>0.12</v>
      </c>
      <c r="G56">
        <f t="shared" si="1"/>
        <v>0.23298217270194987</v>
      </c>
      <c r="H56">
        <v>0.93</v>
      </c>
      <c r="I56">
        <v>0.04</v>
      </c>
      <c r="J56" s="6">
        <f>(O59-O55)/4</f>
        <v>-2.7500000000000024E-3</v>
      </c>
      <c r="K56">
        <f t="shared" si="4"/>
        <v>-5.3391747910863565E-3</v>
      </c>
      <c r="L56" s="7">
        <f t="shared" si="3"/>
        <v>0.49524999999999675</v>
      </c>
      <c r="M56">
        <f t="shared" si="2"/>
        <v>0.9615368419219994</v>
      </c>
      <c r="N56">
        <v>12</v>
      </c>
      <c r="O56" t="str">
        <f>IFERROR(VLOOKUP(A56,'[1]info stocks ann'!A$14:I$61,9,FALSE),"")</f>
        <v/>
      </c>
    </row>
    <row r="57" spans="1:15" x14ac:dyDescent="0.3">
      <c r="A57" s="3">
        <v>34150</v>
      </c>
      <c r="B57" s="4">
        <v>144.4</v>
      </c>
      <c r="C57">
        <v>0.35270000000000001</v>
      </c>
      <c r="D57">
        <f t="shared" si="0"/>
        <v>0.68097967728531861</v>
      </c>
      <c r="E57">
        <v>4552.6499999999996</v>
      </c>
      <c r="F57">
        <v>0.12</v>
      </c>
      <c r="G57">
        <f t="shared" si="1"/>
        <v>0.23169141274238228</v>
      </c>
      <c r="H57">
        <v>1.22</v>
      </c>
      <c r="I57">
        <v>0.04</v>
      </c>
      <c r="J57" s="6">
        <f>(O59-O55)/4</f>
        <v>-2.7500000000000024E-3</v>
      </c>
      <c r="K57">
        <f t="shared" si="4"/>
        <v>-5.309594875346265E-3</v>
      </c>
      <c r="L57" s="7">
        <f t="shared" si="3"/>
        <v>0.46249999999999669</v>
      </c>
      <c r="M57">
        <f t="shared" si="2"/>
        <v>0.89297731994459195</v>
      </c>
      <c r="N57">
        <v>9.6</v>
      </c>
      <c r="O57" t="str">
        <f>IFERROR(VLOOKUP(A57,'[1]info stocks ann'!A$14:I$61,9,FALSE),"")</f>
        <v/>
      </c>
    </row>
    <row r="58" spans="1:15" x14ac:dyDescent="0.3">
      <c r="A58" s="3">
        <v>34242</v>
      </c>
      <c r="B58" s="4">
        <v>145.1</v>
      </c>
      <c r="C58">
        <v>0.2087</v>
      </c>
      <c r="D58">
        <f t="shared" si="0"/>
        <v>0.40100604686423164</v>
      </c>
      <c r="E58">
        <v>2714.49</v>
      </c>
      <c r="F58">
        <v>0.12</v>
      </c>
      <c r="G58">
        <f t="shared" si="1"/>
        <v>0.23057367332873882</v>
      </c>
      <c r="H58">
        <v>2.0499999999999998</v>
      </c>
      <c r="I58">
        <v>0.01</v>
      </c>
      <c r="J58" s="6">
        <f>(O59-O55)/4</f>
        <v>-2.7500000000000024E-3</v>
      </c>
      <c r="K58">
        <f t="shared" si="4"/>
        <v>-5.2839800137836025E-3</v>
      </c>
      <c r="L58" s="7">
        <f t="shared" si="3"/>
        <v>0.42974999999999663</v>
      </c>
      <c r="M58">
        <f t="shared" si="2"/>
        <v>0.82574196760853946</v>
      </c>
      <c r="N58">
        <v>15.5</v>
      </c>
      <c r="O58" t="str">
        <f>IFERROR(VLOOKUP(A58,'[1]info stocks ann'!A$14:I$61,9,FALSE),"")</f>
        <v/>
      </c>
    </row>
    <row r="59" spans="1:15" x14ac:dyDescent="0.3">
      <c r="A59" s="3">
        <v>34334</v>
      </c>
      <c r="B59" s="4">
        <v>145.80000000000001</v>
      </c>
      <c r="C59">
        <v>0.26119999999999999</v>
      </c>
      <c r="D59">
        <f t="shared" si="0"/>
        <v>0.49947244444444444</v>
      </c>
      <c r="E59">
        <v>3396.74</v>
      </c>
      <c r="F59">
        <v>0.12</v>
      </c>
      <c r="G59">
        <f t="shared" si="1"/>
        <v>0.22946666666666665</v>
      </c>
      <c r="H59">
        <v>1.64</v>
      </c>
      <c r="I59">
        <v>0.01</v>
      </c>
      <c r="J59" s="6">
        <f>(O59-O55)/4</f>
        <v>-2.7500000000000024E-3</v>
      </c>
      <c r="K59">
        <f t="shared" si="4"/>
        <v>-5.2586111111111158E-3</v>
      </c>
      <c r="L59" s="7">
        <f t="shared" si="3"/>
        <v>0.39699999999999658</v>
      </c>
      <c r="M59">
        <f t="shared" si="2"/>
        <v>0.75915222222221568</v>
      </c>
      <c r="N59">
        <v>40.1</v>
      </c>
      <c r="O59">
        <f>IFERROR(VLOOKUP(A59,'[1]info stocks ann'!A$14:I$61,9,FALSE),"")</f>
        <v>0.157</v>
      </c>
    </row>
    <row r="60" spans="1:15" x14ac:dyDescent="0.3">
      <c r="A60" s="3">
        <v>34424</v>
      </c>
      <c r="B60" s="4">
        <v>147.19999999999999</v>
      </c>
      <c r="C60">
        <v>0.2969</v>
      </c>
      <c r="D60">
        <f t="shared" si="0"/>
        <v>0.56233908831521751</v>
      </c>
      <c r="E60">
        <v>3898.33</v>
      </c>
      <c r="F60">
        <v>0.12</v>
      </c>
      <c r="G60">
        <f t="shared" si="1"/>
        <v>0.2272842391304348</v>
      </c>
      <c r="H60">
        <v>1.44</v>
      </c>
      <c r="I60">
        <v>0</v>
      </c>
      <c r="J60" s="6">
        <f>(O63-O59)/4</f>
        <v>8.5000000000000006E-3</v>
      </c>
      <c r="K60">
        <f t="shared" si="4"/>
        <v>1.6099300271739135E-2</v>
      </c>
      <c r="L60" s="7">
        <f t="shared" si="3"/>
        <v>0.37549999999999661</v>
      </c>
      <c r="M60">
        <f t="shared" si="2"/>
        <v>0.71121026494564588</v>
      </c>
      <c r="O60" t="str">
        <f>IFERROR(VLOOKUP(A60,'[1]info stocks ann'!A$14:I$61,9,FALSE),"")</f>
        <v/>
      </c>
    </row>
    <row r="61" spans="1:15" x14ac:dyDescent="0.3">
      <c r="A61" s="3">
        <v>34515</v>
      </c>
      <c r="B61" s="4">
        <v>148</v>
      </c>
      <c r="C61">
        <v>0.2366</v>
      </c>
      <c r="D61">
        <f t="shared" si="0"/>
        <v>0.44570644054054059</v>
      </c>
      <c r="E61">
        <v>3106.94</v>
      </c>
      <c r="F61">
        <v>0.12</v>
      </c>
      <c r="G61">
        <f t="shared" si="1"/>
        <v>0.22605567567567569</v>
      </c>
      <c r="H61">
        <v>1.81</v>
      </c>
      <c r="I61">
        <v>0</v>
      </c>
      <c r="J61" s="6">
        <f>(O63-O59)/4</f>
        <v>8.5000000000000006E-3</v>
      </c>
      <c r="K61">
        <f t="shared" si="4"/>
        <v>1.6012277027027028E-2</v>
      </c>
      <c r="L61" s="7">
        <f t="shared" si="3"/>
        <v>0.35399999999999665</v>
      </c>
      <c r="M61">
        <f t="shared" si="2"/>
        <v>0.66686424324323701</v>
      </c>
      <c r="O61" t="str">
        <f>IFERROR(VLOOKUP(A61,'[1]info stocks ann'!A$14:I$61,9,FALSE),"")</f>
        <v/>
      </c>
    </row>
    <row r="62" spans="1:15" x14ac:dyDescent="0.3">
      <c r="A62" s="3">
        <v>34607</v>
      </c>
      <c r="B62" s="4">
        <v>149.4</v>
      </c>
      <c r="C62">
        <v>0.30080000000000001</v>
      </c>
      <c r="D62">
        <f t="shared" si="0"/>
        <v>0.56133628915662659</v>
      </c>
      <c r="E62">
        <v>4006.96</v>
      </c>
      <c r="F62">
        <v>0.12</v>
      </c>
      <c r="G62">
        <f t="shared" si="1"/>
        <v>0.22393734939759036</v>
      </c>
      <c r="H62">
        <v>1.42</v>
      </c>
      <c r="I62">
        <v>0</v>
      </c>
      <c r="J62" s="6">
        <f>(O63-O59)/4</f>
        <v>8.5000000000000006E-3</v>
      </c>
      <c r="K62">
        <f t="shared" si="4"/>
        <v>1.5862228915662652E-2</v>
      </c>
      <c r="L62" s="7">
        <f t="shared" si="3"/>
        <v>0.33249999999999669</v>
      </c>
      <c r="M62">
        <f t="shared" si="2"/>
        <v>0.6204930722891504</v>
      </c>
      <c r="O62" t="str">
        <f>IFERROR(VLOOKUP(A62,'[1]info stocks ann'!A$14:I$61,9,FALSE),"")</f>
        <v/>
      </c>
    </row>
    <row r="63" spans="1:15" x14ac:dyDescent="0.3">
      <c r="A63" s="3">
        <v>34698</v>
      </c>
      <c r="B63" s="4">
        <v>149.69999999999999</v>
      </c>
      <c r="C63">
        <v>0.34820000000000001</v>
      </c>
      <c r="D63">
        <f t="shared" si="0"/>
        <v>0.64848935470941893</v>
      </c>
      <c r="E63">
        <v>4675.75</v>
      </c>
      <c r="F63">
        <v>0.12</v>
      </c>
      <c r="G63">
        <f t="shared" si="1"/>
        <v>0.22348857715430864</v>
      </c>
      <c r="H63">
        <v>1.23</v>
      </c>
      <c r="I63">
        <v>0.02</v>
      </c>
      <c r="J63" s="6">
        <f>(O63-O59)/4</f>
        <v>8.5000000000000006E-3</v>
      </c>
      <c r="K63">
        <f t="shared" si="4"/>
        <v>1.5830440881763531E-2</v>
      </c>
      <c r="L63" s="7">
        <f t="shared" si="3"/>
        <v>0.31099999999999672</v>
      </c>
      <c r="M63">
        <f t="shared" si="2"/>
        <v>0.57920789579157717</v>
      </c>
      <c r="N63">
        <v>14.9</v>
      </c>
      <c r="O63">
        <f>IFERROR(VLOOKUP(A63,'[1]info stocks ann'!A$14:I$61,9,FALSE),"")</f>
        <v>0.191</v>
      </c>
    </row>
    <row r="64" spans="1:15" x14ac:dyDescent="0.3">
      <c r="A64" s="3">
        <v>34789</v>
      </c>
      <c r="B64" s="4">
        <v>151.4</v>
      </c>
      <c r="C64">
        <v>0.31469999999999998</v>
      </c>
      <c r="D64">
        <f t="shared" si="0"/>
        <v>0.57951776354029061</v>
      </c>
      <c r="E64">
        <v>4256.8599999999997</v>
      </c>
      <c r="F64">
        <v>0.12</v>
      </c>
      <c r="G64">
        <f t="shared" si="1"/>
        <v>0.22097912813738441</v>
      </c>
      <c r="H64">
        <v>1.36</v>
      </c>
      <c r="I64">
        <v>0.03</v>
      </c>
      <c r="J64" s="6">
        <f>(O67-O63)/4</f>
        <v>3.0000000000000027E-3</v>
      </c>
      <c r="K64">
        <f t="shared" si="4"/>
        <v>5.5244782034346148E-3</v>
      </c>
      <c r="L64" s="7">
        <f t="shared" si="3"/>
        <v>0.2839999999999967</v>
      </c>
      <c r="M64">
        <f t="shared" si="2"/>
        <v>0.52298393659180376</v>
      </c>
      <c r="N64">
        <v>9.1999999999999993</v>
      </c>
      <c r="O64" t="str">
        <f>IFERROR(VLOOKUP(A64,'[1]info stocks ann'!A$14:I$61,9,FALSE),"")</f>
        <v/>
      </c>
    </row>
    <row r="65" spans="1:15" x14ac:dyDescent="0.3">
      <c r="A65" s="3">
        <v>34880</v>
      </c>
      <c r="B65" s="4">
        <v>152.5</v>
      </c>
      <c r="C65">
        <v>0.41460000000000002</v>
      </c>
      <c r="D65">
        <f t="shared" si="0"/>
        <v>0.75797579803278692</v>
      </c>
      <c r="E65">
        <v>5626.27</v>
      </c>
      <c r="F65">
        <v>0.12</v>
      </c>
      <c r="G65">
        <f t="shared" si="1"/>
        <v>0.21938518032786886</v>
      </c>
      <c r="H65">
        <v>1.03</v>
      </c>
      <c r="I65">
        <v>0.04</v>
      </c>
      <c r="J65" s="6">
        <f>(O67-O63)/4</f>
        <v>3.0000000000000027E-3</v>
      </c>
      <c r="K65">
        <f t="shared" si="4"/>
        <v>5.4846295081967264E-3</v>
      </c>
      <c r="L65" s="7">
        <f t="shared" si="3"/>
        <v>0.25699999999999668</v>
      </c>
      <c r="M65">
        <f t="shared" si="2"/>
        <v>0.46984992786884638</v>
      </c>
      <c r="N65">
        <v>10.9</v>
      </c>
      <c r="O65" t="str">
        <f>IFERROR(VLOOKUP(A65,'[1]info stocks ann'!A$14:I$61,9,FALSE),"")</f>
        <v/>
      </c>
    </row>
    <row r="66" spans="1:15" x14ac:dyDescent="0.3">
      <c r="A66" s="3">
        <v>34971</v>
      </c>
      <c r="B66" s="4">
        <v>153.19999999999999</v>
      </c>
      <c r="C66">
        <v>0.33260000000000001</v>
      </c>
      <c r="D66">
        <f t="shared" si="0"/>
        <v>0.60528423759791128</v>
      </c>
      <c r="E66">
        <v>4570.2299999999996</v>
      </c>
      <c r="F66">
        <v>0.12</v>
      </c>
      <c r="G66">
        <f t="shared" si="1"/>
        <v>0.21838276762402092</v>
      </c>
      <c r="H66">
        <v>1.29</v>
      </c>
      <c r="I66">
        <v>0.04</v>
      </c>
      <c r="J66" s="6">
        <f>(O67-O63)/4</f>
        <v>3.0000000000000027E-3</v>
      </c>
      <c r="K66">
        <f t="shared" si="4"/>
        <v>5.4595691906005276E-3</v>
      </c>
      <c r="L66" s="7">
        <f t="shared" si="3"/>
        <v>0.22999999999999668</v>
      </c>
      <c r="M66">
        <f t="shared" si="2"/>
        <v>0.41856697127936737</v>
      </c>
      <c r="N66">
        <v>9.5</v>
      </c>
      <c r="O66" t="str">
        <f>IFERROR(VLOOKUP(A66,'[1]info stocks ann'!A$14:I$61,9,FALSE),"")</f>
        <v/>
      </c>
    </row>
    <row r="67" spans="1:15" x14ac:dyDescent="0.3">
      <c r="A67" s="3">
        <v>35062</v>
      </c>
      <c r="B67" s="4">
        <v>153.5</v>
      </c>
      <c r="C67">
        <v>0.28460000000000002</v>
      </c>
      <c r="D67">
        <f t="shared" ref="D67:D130" si="6">C67*$B$171/B67</f>
        <v>0.516918887296417</v>
      </c>
      <c r="E67">
        <v>3910.77</v>
      </c>
      <c r="F67">
        <v>0.12</v>
      </c>
      <c r="G67">
        <f t="shared" ref="G67:G130" si="7">F67*$B$171/B67</f>
        <v>0.21795596091205213</v>
      </c>
      <c r="H67">
        <v>1.51</v>
      </c>
      <c r="I67">
        <v>0.03</v>
      </c>
      <c r="J67" s="6">
        <f>(O67-O63)/4</f>
        <v>3.0000000000000027E-3</v>
      </c>
      <c r="K67">
        <f t="shared" si="4"/>
        <v>5.4488990228013078E-3</v>
      </c>
      <c r="L67" s="7">
        <f t="shared" si="3"/>
        <v>0.20299999999999668</v>
      </c>
      <c r="M67">
        <f t="shared" ref="M67:M130" si="8">L67*$B$171/B67</f>
        <v>0.3687088338762155</v>
      </c>
      <c r="N67">
        <v>9.1999999999999993</v>
      </c>
      <c r="O67">
        <f>IFERROR(VLOOKUP(A67,'[1]info stocks ann'!A$14:I$61,9,FALSE),"")</f>
        <v>0.20300000000000001</v>
      </c>
    </row>
    <row r="68" spans="1:15" x14ac:dyDescent="0.3">
      <c r="A68" s="3">
        <v>35153</v>
      </c>
      <c r="B68" s="4">
        <v>155.69999999999999</v>
      </c>
      <c r="C68">
        <v>0.21929999999999999</v>
      </c>
      <c r="D68">
        <f t="shared" si="6"/>
        <v>0.39268643930635838</v>
      </c>
      <c r="E68">
        <v>3037.3</v>
      </c>
      <c r="F68">
        <v>0</v>
      </c>
      <c r="G68">
        <f t="shared" si="7"/>
        <v>0</v>
      </c>
      <c r="H68">
        <v>1.95</v>
      </c>
      <c r="I68">
        <v>0.01</v>
      </c>
      <c r="J68" s="6">
        <f>(O71-O67)/4</f>
        <v>-1.6E-2</v>
      </c>
      <c r="K68">
        <f t="shared" si="4"/>
        <v>-2.8650173410404631E-2</v>
      </c>
      <c r="L68" s="7">
        <f t="shared" ref="L68:L131" si="9">L69-J69+F69/4</f>
        <v>0.18699999999999667</v>
      </c>
      <c r="M68">
        <f t="shared" si="8"/>
        <v>0.33484890173409815</v>
      </c>
      <c r="N68">
        <v>18.3</v>
      </c>
      <c r="O68" t="str">
        <f>IFERROR(VLOOKUP(A68,'[1]info stocks ann'!A$14:I$61,9,FALSE),"")</f>
        <v/>
      </c>
    </row>
    <row r="69" spans="1:15" x14ac:dyDescent="0.3">
      <c r="A69" s="3">
        <v>35244</v>
      </c>
      <c r="B69" s="4">
        <v>156.69999999999999</v>
      </c>
      <c r="C69">
        <v>0.1875</v>
      </c>
      <c r="D69">
        <f t="shared" si="6"/>
        <v>0.33360162731333765</v>
      </c>
      <c r="E69">
        <v>2596.7800000000002</v>
      </c>
      <c r="F69">
        <v>0</v>
      </c>
      <c r="G69">
        <f t="shared" si="7"/>
        <v>0</v>
      </c>
      <c r="H69">
        <v>2.29</v>
      </c>
      <c r="I69">
        <v>0</v>
      </c>
      <c r="J69" s="6">
        <f>(O71-O67)/4</f>
        <v>-1.6E-2</v>
      </c>
      <c r="K69">
        <f t="shared" si="4"/>
        <v>-2.8467338864071483E-2</v>
      </c>
      <c r="L69" s="7">
        <f t="shared" si="9"/>
        <v>0.17099999999999665</v>
      </c>
      <c r="M69">
        <f t="shared" si="8"/>
        <v>0.30424468410975797</v>
      </c>
      <c r="O69" t="str">
        <f>IFERROR(VLOOKUP(A69,'[1]info stocks ann'!A$14:I$61,9,FALSE),"")</f>
        <v/>
      </c>
    </row>
    <row r="70" spans="1:15" x14ac:dyDescent="0.3">
      <c r="A70" s="3">
        <v>35338</v>
      </c>
      <c r="B70" s="4">
        <v>157.80000000000001</v>
      </c>
      <c r="C70">
        <v>0.1981</v>
      </c>
      <c r="D70">
        <f t="shared" si="6"/>
        <v>0.35000428517110266</v>
      </c>
      <c r="E70">
        <v>2761.85</v>
      </c>
      <c r="F70">
        <v>0</v>
      </c>
      <c r="G70">
        <f t="shared" si="7"/>
        <v>0</v>
      </c>
      <c r="H70">
        <v>2.16</v>
      </c>
      <c r="I70">
        <v>0</v>
      </c>
      <c r="J70" s="6">
        <f>(O71-O67)/4</f>
        <v>-1.6E-2</v>
      </c>
      <c r="K70">
        <f t="shared" si="4"/>
        <v>-2.8268897338403046E-2</v>
      </c>
      <c r="L70" s="7">
        <f t="shared" si="9"/>
        <v>0.15499999999999664</v>
      </c>
      <c r="M70">
        <f t="shared" si="8"/>
        <v>0.27385494296577351</v>
      </c>
      <c r="O70" t="str">
        <f>IFERROR(VLOOKUP(A70,'[1]info stocks ann'!A$14:I$61,9,FALSE),"")</f>
        <v/>
      </c>
    </row>
    <row r="71" spans="1:15" x14ac:dyDescent="0.3">
      <c r="A71" s="3">
        <v>35430</v>
      </c>
      <c r="B71" s="4">
        <v>158.6</v>
      </c>
      <c r="C71">
        <v>0.18640000000000001</v>
      </c>
      <c r="D71">
        <f t="shared" si="6"/>
        <v>0.32767145523329133</v>
      </c>
      <c r="E71">
        <v>2598.48</v>
      </c>
      <c r="F71">
        <v>0</v>
      </c>
      <c r="G71">
        <f t="shared" si="7"/>
        <v>0</v>
      </c>
      <c r="H71">
        <v>2.2999999999999998</v>
      </c>
      <c r="I71">
        <v>0</v>
      </c>
      <c r="J71" s="6">
        <f>(O71-O67)/4</f>
        <v>-1.6E-2</v>
      </c>
      <c r="K71">
        <f t="shared" si="4"/>
        <v>-2.8126305170239601E-2</v>
      </c>
      <c r="L71" s="7">
        <f t="shared" si="9"/>
        <v>0.13899999999999665</v>
      </c>
      <c r="M71">
        <f t="shared" si="8"/>
        <v>0.24434727616645063</v>
      </c>
      <c r="O71">
        <f>IFERROR(VLOOKUP(A71,'[1]info stocks ann'!A$14:I$61,9,FALSE),"")</f>
        <v>0.13900000000000001</v>
      </c>
    </row>
    <row r="72" spans="1:15" x14ac:dyDescent="0.3">
      <c r="A72" s="3">
        <v>35520</v>
      </c>
      <c r="B72" s="4">
        <v>160</v>
      </c>
      <c r="C72">
        <v>0.16289999999999999</v>
      </c>
      <c r="D72">
        <f t="shared" si="6"/>
        <v>0.28385528625000001</v>
      </c>
      <c r="E72">
        <v>2275.21</v>
      </c>
      <c r="F72">
        <v>0</v>
      </c>
      <c r="G72">
        <f t="shared" si="7"/>
        <v>0</v>
      </c>
      <c r="H72">
        <v>2.63</v>
      </c>
      <c r="I72">
        <v>0</v>
      </c>
      <c r="J72" s="6">
        <f>(O75-O71)/4</f>
        <v>-1.3500000000000002E-2</v>
      </c>
      <c r="K72">
        <f t="shared" si="4"/>
        <v>-2.3523918750000004E-2</v>
      </c>
      <c r="L72" s="7">
        <f t="shared" si="9"/>
        <v>0.12549999999999664</v>
      </c>
      <c r="M72">
        <f t="shared" si="8"/>
        <v>0.21868531874999414</v>
      </c>
      <c r="O72" t="str">
        <f>IFERROR(VLOOKUP(A72,'[1]info stocks ann'!A$14:I$61,9,FALSE),"")</f>
        <v/>
      </c>
    </row>
    <row r="73" spans="1:15" x14ac:dyDescent="0.3">
      <c r="A73" s="3">
        <v>35611</v>
      </c>
      <c r="B73" s="4">
        <v>160.30000000000001</v>
      </c>
      <c r="C73">
        <v>0.12720000000000001</v>
      </c>
      <c r="D73">
        <f t="shared" si="6"/>
        <v>0.22123277854023707</v>
      </c>
      <c r="E73">
        <v>1800.54</v>
      </c>
      <c r="F73">
        <v>0</v>
      </c>
      <c r="G73">
        <f t="shared" si="7"/>
        <v>0</v>
      </c>
      <c r="H73">
        <v>3.37</v>
      </c>
      <c r="I73">
        <v>0</v>
      </c>
      <c r="J73" s="6">
        <f>(O75-O71)/4</f>
        <v>-1.3500000000000002E-2</v>
      </c>
      <c r="K73">
        <f t="shared" ref="K73:K136" si="10">J73*$B$171/B73</f>
        <v>-2.3479893948845917E-2</v>
      </c>
      <c r="L73" s="7">
        <f t="shared" si="9"/>
        <v>0.11199999999999663</v>
      </c>
      <c r="M73">
        <f t="shared" si="8"/>
        <v>0.1947961572052343</v>
      </c>
      <c r="O73" t="str">
        <f>IFERROR(VLOOKUP(A73,'[1]info stocks ann'!A$14:I$61,9,FALSE),"")</f>
        <v/>
      </c>
    </row>
    <row r="74" spans="1:15" x14ac:dyDescent="0.3">
      <c r="A74" s="3">
        <v>35703</v>
      </c>
      <c r="B74" s="4">
        <v>161.19999999999999</v>
      </c>
      <c r="C74">
        <v>0.19359999999999999</v>
      </c>
      <c r="D74">
        <f t="shared" si="6"/>
        <v>0.3348391265508685</v>
      </c>
      <c r="E74">
        <v>2761.47</v>
      </c>
      <c r="F74">
        <v>0</v>
      </c>
      <c r="G74">
        <f t="shared" si="7"/>
        <v>0</v>
      </c>
      <c r="H74">
        <v>0</v>
      </c>
      <c r="I74">
        <v>0</v>
      </c>
      <c r="J74" s="6">
        <f>(O75-O71)/4</f>
        <v>-1.3500000000000002E-2</v>
      </c>
      <c r="K74">
        <f t="shared" si="10"/>
        <v>-2.3348802729528544E-2</v>
      </c>
      <c r="L74" s="7">
        <f t="shared" si="9"/>
        <v>9.8499999999996632E-2</v>
      </c>
      <c r="M74">
        <f t="shared" si="8"/>
        <v>0.17035978287840611</v>
      </c>
      <c r="O74" t="str">
        <f>IFERROR(VLOOKUP(A74,'[1]info stocks ann'!A$14:I$61,9,FALSE),"")</f>
        <v/>
      </c>
    </row>
    <row r="75" spans="1:15" x14ac:dyDescent="0.3">
      <c r="A75" s="3">
        <v>35795</v>
      </c>
      <c r="B75" s="4">
        <v>161.30000000000001</v>
      </c>
      <c r="C75">
        <v>0.1172</v>
      </c>
      <c r="D75">
        <f t="shared" si="6"/>
        <v>0.2025765306881587</v>
      </c>
      <c r="E75">
        <v>1671.21</v>
      </c>
      <c r="F75">
        <v>0</v>
      </c>
      <c r="G75">
        <f t="shared" si="7"/>
        <v>0</v>
      </c>
      <c r="H75">
        <v>0</v>
      </c>
      <c r="I75">
        <v>0</v>
      </c>
      <c r="J75" s="6">
        <f>(O75-O71)/4</f>
        <v>-1.3500000000000002E-2</v>
      </c>
      <c r="K75">
        <f t="shared" si="10"/>
        <v>-2.3334327340359583E-2</v>
      </c>
      <c r="L75" s="7">
        <f t="shared" si="9"/>
        <v>8.4999999999996634E-2</v>
      </c>
      <c r="M75">
        <f t="shared" si="8"/>
        <v>0.14691983880966561</v>
      </c>
      <c r="O75">
        <f>IFERROR(VLOOKUP(A75,'[1]info stocks ann'!A$14:I$61,9,FALSE),"")</f>
        <v>8.5000000000000006E-2</v>
      </c>
    </row>
    <row r="76" spans="1:15" x14ac:dyDescent="0.3">
      <c r="A76" s="3">
        <v>35885</v>
      </c>
      <c r="B76" s="4">
        <v>162.19999999999999</v>
      </c>
      <c r="C76">
        <v>0.2455</v>
      </c>
      <c r="D76">
        <f t="shared" si="6"/>
        <v>0.4219845314426634</v>
      </c>
      <c r="E76">
        <v>3650.95</v>
      </c>
      <c r="F76">
        <v>0</v>
      </c>
      <c r="G76">
        <f t="shared" si="7"/>
        <v>0</v>
      </c>
      <c r="H76">
        <v>0</v>
      </c>
      <c r="I76">
        <v>0</v>
      </c>
      <c r="J76" s="6">
        <f>(O79-O75)/4</f>
        <v>7.4999999999999997E-3</v>
      </c>
      <c r="K76">
        <f t="shared" si="10"/>
        <v>1.2891584463625155E-2</v>
      </c>
      <c r="L76" s="7">
        <f t="shared" si="9"/>
        <v>9.249999999999664E-2</v>
      </c>
      <c r="M76">
        <f t="shared" si="8"/>
        <v>0.15899620838470449</v>
      </c>
      <c r="O76" t="str">
        <f>IFERROR(VLOOKUP(A76,'[1]info stocks ann'!A$14:I$61,9,FALSE),"")</f>
        <v/>
      </c>
    </row>
    <row r="77" spans="1:15" x14ac:dyDescent="0.3">
      <c r="A77" s="3">
        <v>35976</v>
      </c>
      <c r="B77" s="4">
        <v>163</v>
      </c>
      <c r="C77">
        <v>0.25609999999999999</v>
      </c>
      <c r="D77">
        <f t="shared" si="6"/>
        <v>0.43804412392638037</v>
      </c>
      <c r="E77">
        <v>3816.61</v>
      </c>
      <c r="F77">
        <v>0</v>
      </c>
      <c r="G77">
        <f t="shared" si="7"/>
        <v>0</v>
      </c>
      <c r="H77">
        <v>0</v>
      </c>
      <c r="I77">
        <v>0</v>
      </c>
      <c r="J77" s="6">
        <f>(O79-O75)/4</f>
        <v>7.4999999999999997E-3</v>
      </c>
      <c r="K77">
        <f t="shared" si="10"/>
        <v>1.2828312883435583E-2</v>
      </c>
      <c r="L77" s="7">
        <f t="shared" si="9"/>
        <v>9.9999999999996647E-2</v>
      </c>
      <c r="M77">
        <f t="shared" si="8"/>
        <v>0.17104417177913539</v>
      </c>
      <c r="O77" t="str">
        <f>IFERROR(VLOOKUP(A77,'[1]info stocks ann'!A$14:I$61,9,FALSE),"")</f>
        <v/>
      </c>
    </row>
    <row r="78" spans="1:15" x14ac:dyDescent="0.3">
      <c r="A78" s="3">
        <v>36068</v>
      </c>
      <c r="B78" s="4">
        <v>163.6</v>
      </c>
      <c r="C78">
        <v>0.34039999999999998</v>
      </c>
      <c r="D78">
        <f t="shared" si="6"/>
        <v>0.58009902689486559</v>
      </c>
      <c r="E78">
        <v>5133.1099999999997</v>
      </c>
      <c r="F78">
        <v>0</v>
      </c>
      <c r="G78">
        <f t="shared" si="7"/>
        <v>0</v>
      </c>
      <c r="H78">
        <v>0</v>
      </c>
      <c r="I78">
        <v>0</v>
      </c>
      <c r="J78" s="6">
        <f>(O79-O75)/4</f>
        <v>7.4999999999999997E-3</v>
      </c>
      <c r="K78">
        <f t="shared" si="10"/>
        <v>1.2781265281173595E-2</v>
      </c>
      <c r="L78" s="7">
        <f t="shared" si="9"/>
        <v>0.10749999999999665</v>
      </c>
      <c r="M78">
        <f t="shared" si="8"/>
        <v>0.18319813569681584</v>
      </c>
      <c r="N78">
        <v>127.1</v>
      </c>
      <c r="O78" t="str">
        <f>IFERROR(VLOOKUP(A78,'[1]info stocks ann'!A$14:I$61,9,FALSE),"")</f>
        <v/>
      </c>
    </row>
    <row r="79" spans="1:15" x14ac:dyDescent="0.3">
      <c r="A79" s="3">
        <v>36160</v>
      </c>
      <c r="B79" s="4">
        <v>163.9</v>
      </c>
      <c r="C79">
        <v>0.36549999999999999</v>
      </c>
      <c r="D79">
        <f t="shared" si="6"/>
        <v>0.62173356314826123</v>
      </c>
      <c r="E79">
        <v>5539.66</v>
      </c>
      <c r="F79">
        <v>0</v>
      </c>
      <c r="G79">
        <f t="shared" si="7"/>
        <v>0</v>
      </c>
      <c r="H79">
        <v>0</v>
      </c>
      <c r="I79">
        <v>0.02</v>
      </c>
      <c r="J79" s="6">
        <f>(O79-O75)/4</f>
        <v>7.4999999999999997E-3</v>
      </c>
      <c r="K79">
        <f t="shared" si="10"/>
        <v>1.2757870652837096E-2</v>
      </c>
      <c r="L79" s="7">
        <f t="shared" si="9"/>
        <v>0.11499999999999666</v>
      </c>
      <c r="M79">
        <f t="shared" si="8"/>
        <v>0.19562068334349644</v>
      </c>
      <c r="N79">
        <v>17.5</v>
      </c>
      <c r="O79">
        <f>IFERROR(VLOOKUP(A79,'[1]info stocks ann'!A$14:I$61,9,FALSE),"")</f>
        <v>0.115</v>
      </c>
    </row>
    <row r="80" spans="1:15" x14ac:dyDescent="0.3">
      <c r="A80" s="3">
        <v>36250</v>
      </c>
      <c r="B80" s="4">
        <v>165</v>
      </c>
      <c r="C80">
        <v>0.32090000000000002</v>
      </c>
      <c r="D80">
        <f t="shared" si="6"/>
        <v>0.54222764727272732</v>
      </c>
      <c r="E80">
        <v>4902.4799999999996</v>
      </c>
      <c r="F80">
        <v>0</v>
      </c>
      <c r="G80">
        <f t="shared" si="7"/>
        <v>0</v>
      </c>
      <c r="H80">
        <v>0</v>
      </c>
      <c r="I80">
        <v>0.03</v>
      </c>
      <c r="J80" s="6">
        <f>(O83-O79)/4</f>
        <v>2.6499999999999999E-2</v>
      </c>
      <c r="K80">
        <f t="shared" si="10"/>
        <v>4.4777290909090911E-2</v>
      </c>
      <c r="L80" s="7">
        <f t="shared" si="9"/>
        <v>0.14149999999999666</v>
      </c>
      <c r="M80">
        <f t="shared" si="8"/>
        <v>0.23909383636363071</v>
      </c>
      <c r="N80">
        <v>11.6</v>
      </c>
      <c r="O80" t="str">
        <f>IFERROR(VLOOKUP(A80,'[1]info stocks ann'!A$14:I$61,9,FALSE),"")</f>
        <v/>
      </c>
    </row>
    <row r="81" spans="1:15" x14ac:dyDescent="0.3">
      <c r="A81" s="3">
        <v>36341</v>
      </c>
      <c r="B81" s="4">
        <v>166.2</v>
      </c>
      <c r="C81">
        <v>0.41349999999999998</v>
      </c>
      <c r="D81">
        <f t="shared" si="6"/>
        <v>0.69364998194945848</v>
      </c>
      <c r="E81">
        <v>7364.47</v>
      </c>
      <c r="F81">
        <v>0</v>
      </c>
      <c r="G81">
        <f t="shared" si="7"/>
        <v>0</v>
      </c>
      <c r="H81">
        <v>0</v>
      </c>
      <c r="I81">
        <v>0.03</v>
      </c>
      <c r="J81" s="6">
        <f>(O83-O79)/4</f>
        <v>2.6499999999999999E-2</v>
      </c>
      <c r="K81">
        <f t="shared" si="10"/>
        <v>4.44539891696751E-2</v>
      </c>
      <c r="L81" s="7">
        <f t="shared" si="9"/>
        <v>0.16799999999999665</v>
      </c>
      <c r="M81">
        <f t="shared" si="8"/>
        <v>0.2818215162454818</v>
      </c>
      <c r="N81">
        <v>12.6</v>
      </c>
      <c r="O81" t="str">
        <f>IFERROR(VLOOKUP(A81,'[1]info stocks ann'!A$14:I$61,9,FALSE),"")</f>
        <v/>
      </c>
    </row>
    <row r="82" spans="1:15" x14ac:dyDescent="0.3">
      <c r="A82" s="3">
        <v>36433</v>
      </c>
      <c r="B82" s="4">
        <v>167.9</v>
      </c>
      <c r="C82">
        <v>0.56530000000000002</v>
      </c>
      <c r="D82">
        <f t="shared" si="6"/>
        <v>0.93869428588445525</v>
      </c>
      <c r="E82">
        <v>10185.709999999999</v>
      </c>
      <c r="F82">
        <v>0</v>
      </c>
      <c r="G82">
        <f t="shared" si="7"/>
        <v>0</v>
      </c>
      <c r="H82">
        <v>0</v>
      </c>
      <c r="I82">
        <v>0.04</v>
      </c>
      <c r="J82" s="6">
        <f>(O83-O79)/4</f>
        <v>2.6499999999999999E-2</v>
      </c>
      <c r="K82">
        <f t="shared" si="10"/>
        <v>4.4003889219773676E-2</v>
      </c>
      <c r="L82" s="7">
        <f t="shared" si="9"/>
        <v>0.19449999999999665</v>
      </c>
      <c r="M82">
        <f t="shared" si="8"/>
        <v>0.32297194163191822</v>
      </c>
      <c r="N82">
        <v>14.6</v>
      </c>
      <c r="O82" t="str">
        <f>IFERROR(VLOOKUP(A82,'[1]info stocks ann'!A$14:I$61,9,FALSE),"")</f>
        <v/>
      </c>
    </row>
    <row r="83" spans="1:15" x14ac:dyDescent="0.3">
      <c r="A83" s="3">
        <v>36525</v>
      </c>
      <c r="B83" s="4">
        <v>168.3</v>
      </c>
      <c r="C83">
        <v>0.91800000000000004</v>
      </c>
      <c r="D83">
        <f t="shared" si="6"/>
        <v>1.5207381818181818</v>
      </c>
      <c r="E83">
        <v>16540.47</v>
      </c>
      <c r="F83">
        <v>0</v>
      </c>
      <c r="G83">
        <f t="shared" si="7"/>
        <v>0</v>
      </c>
      <c r="H83">
        <v>0</v>
      </c>
      <c r="I83">
        <v>0.04</v>
      </c>
      <c r="J83" s="6">
        <f>(O83-O79)/4</f>
        <v>2.6499999999999999E-2</v>
      </c>
      <c r="K83">
        <f t="shared" si="10"/>
        <v>4.3899304812834224E-2</v>
      </c>
      <c r="L83" s="7">
        <f t="shared" si="9"/>
        <v>0.22099999999999664</v>
      </c>
      <c r="M83">
        <f t="shared" si="8"/>
        <v>0.3661036363636308</v>
      </c>
      <c r="N83">
        <v>24.5</v>
      </c>
      <c r="O83">
        <f>IFERROR(VLOOKUP(A83,'[1]info stocks ann'!A$14:I$61,9,FALSE),"")</f>
        <v>0.221</v>
      </c>
    </row>
    <row r="84" spans="1:15" x14ac:dyDescent="0.3">
      <c r="A84" s="3">
        <v>36616</v>
      </c>
      <c r="B84" s="4">
        <v>171.2</v>
      </c>
      <c r="C84">
        <v>1.2125999999999999</v>
      </c>
      <c r="D84">
        <f t="shared" si="6"/>
        <v>1.9747389322429909</v>
      </c>
      <c r="E84">
        <v>22041.82</v>
      </c>
      <c r="F84">
        <v>0</v>
      </c>
      <c r="G84">
        <f t="shared" si="7"/>
        <v>0</v>
      </c>
      <c r="H84">
        <v>0</v>
      </c>
      <c r="I84">
        <v>0.04</v>
      </c>
      <c r="J84" s="6">
        <f>(O87-O83)/4</f>
        <v>-7.2499999999999995E-3</v>
      </c>
      <c r="K84">
        <f t="shared" si="10"/>
        <v>-1.1806743574766356E-2</v>
      </c>
      <c r="L84" s="7">
        <f t="shared" si="9"/>
        <v>0.21374999999999664</v>
      </c>
      <c r="M84">
        <f t="shared" si="8"/>
        <v>0.34809537091120951</v>
      </c>
      <c r="N84">
        <v>32.200000000000003</v>
      </c>
      <c r="O84" t="str">
        <f>IFERROR(VLOOKUP(A84,'[1]info stocks ann'!A$14:I$61,9,FALSE),"")</f>
        <v/>
      </c>
    </row>
    <row r="85" spans="1:15" x14ac:dyDescent="0.3">
      <c r="A85" s="3">
        <v>36707</v>
      </c>
      <c r="B85" s="4">
        <v>172.4</v>
      </c>
      <c r="C85">
        <v>0.93530000000000002</v>
      </c>
      <c r="D85">
        <f t="shared" si="6"/>
        <v>1.5125493654292343</v>
      </c>
      <c r="E85">
        <v>17047.43</v>
      </c>
      <c r="F85">
        <v>0</v>
      </c>
      <c r="G85">
        <f t="shared" si="7"/>
        <v>0</v>
      </c>
      <c r="H85">
        <v>0</v>
      </c>
      <c r="I85">
        <v>0.04</v>
      </c>
      <c r="J85" s="6">
        <f>(O87-O83)/4</f>
        <v>-7.2499999999999995E-3</v>
      </c>
      <c r="K85">
        <f t="shared" si="10"/>
        <v>-1.1724562064965196E-2</v>
      </c>
      <c r="L85" s="7">
        <f t="shared" si="9"/>
        <v>0.20649999999999663</v>
      </c>
      <c r="M85">
        <f t="shared" si="8"/>
        <v>0.33394787122969294</v>
      </c>
      <c r="N85">
        <v>22.5</v>
      </c>
      <c r="O85" t="str">
        <f>IFERROR(VLOOKUP(A85,'[1]info stocks ann'!A$14:I$61,9,FALSE),"")</f>
        <v/>
      </c>
    </row>
    <row r="86" spans="1:15" x14ac:dyDescent="0.3">
      <c r="A86" s="3">
        <v>36798</v>
      </c>
      <c r="B86" s="4">
        <v>173.7</v>
      </c>
      <c r="C86">
        <v>0.45979999999999999</v>
      </c>
      <c r="D86">
        <f t="shared" si="6"/>
        <v>0.73801473575129539</v>
      </c>
      <c r="E86">
        <v>8381.31</v>
      </c>
      <c r="F86">
        <v>0</v>
      </c>
      <c r="G86">
        <f t="shared" si="7"/>
        <v>0</v>
      </c>
      <c r="H86">
        <v>0</v>
      </c>
      <c r="I86">
        <v>0.04</v>
      </c>
      <c r="J86" s="6">
        <f>(O87-O83)/4</f>
        <v>-7.2499999999999995E-3</v>
      </c>
      <c r="K86">
        <f t="shared" si="10"/>
        <v>-1.1636813471502592E-2</v>
      </c>
      <c r="L86" s="7">
        <f t="shared" si="9"/>
        <v>0.19924999999999662</v>
      </c>
      <c r="M86">
        <f t="shared" si="8"/>
        <v>0.31981173575128996</v>
      </c>
      <c r="N86">
        <v>11.5</v>
      </c>
      <c r="O86" t="str">
        <f>IFERROR(VLOOKUP(A86,'[1]info stocks ann'!A$14:I$61,9,FALSE),"")</f>
        <v/>
      </c>
    </row>
    <row r="87" spans="1:15" x14ac:dyDescent="0.3">
      <c r="A87" s="3">
        <v>36889</v>
      </c>
      <c r="B87" s="4">
        <v>174</v>
      </c>
      <c r="C87">
        <v>0.2656</v>
      </c>
      <c r="D87">
        <f t="shared" si="6"/>
        <v>0.42557362758620693</v>
      </c>
      <c r="E87">
        <v>4996.24</v>
      </c>
      <c r="F87">
        <v>0</v>
      </c>
      <c r="G87">
        <f t="shared" si="7"/>
        <v>0</v>
      </c>
      <c r="H87">
        <v>0</v>
      </c>
      <c r="I87">
        <v>0.04</v>
      </c>
      <c r="J87" s="6">
        <f>(O87-O83)/4</f>
        <v>-7.2499999999999995E-3</v>
      </c>
      <c r="K87">
        <f t="shared" si="10"/>
        <v>-1.1616749999999999E-2</v>
      </c>
      <c r="L87" s="7">
        <f t="shared" si="9"/>
        <v>0.19199999999999662</v>
      </c>
      <c r="M87">
        <f t="shared" si="8"/>
        <v>0.30764358620689114</v>
      </c>
      <c r="N87">
        <v>6.1</v>
      </c>
      <c r="O87">
        <f>IFERROR(VLOOKUP(A87,'[1]info stocks ann'!A$14:I$61,9,FALSE),"")</f>
        <v>0.192</v>
      </c>
    </row>
    <row r="88" spans="1:15" x14ac:dyDescent="0.3">
      <c r="A88" s="3">
        <v>36980</v>
      </c>
      <c r="B88" s="4">
        <v>176.2</v>
      </c>
      <c r="C88">
        <v>0.39410000000000001</v>
      </c>
      <c r="D88">
        <f t="shared" si="6"/>
        <v>0.6235860851305336</v>
      </c>
      <c r="E88">
        <v>7637.73</v>
      </c>
      <c r="F88">
        <v>0</v>
      </c>
      <c r="G88">
        <f t="shared" si="7"/>
        <v>0</v>
      </c>
      <c r="H88">
        <v>0</v>
      </c>
      <c r="I88">
        <v>0.02</v>
      </c>
      <c r="J88" s="6">
        <f>(O91-O87)/4</f>
        <v>2.0000000000000018E-3</v>
      </c>
      <c r="K88">
        <f t="shared" si="10"/>
        <v>3.1646083995459737E-3</v>
      </c>
      <c r="L88" s="7">
        <f t="shared" si="9"/>
        <v>0.19399999999999662</v>
      </c>
      <c r="M88">
        <f t="shared" si="8"/>
        <v>0.30696701475595384</v>
      </c>
      <c r="N88">
        <v>17.399999999999999</v>
      </c>
      <c r="O88" t="str">
        <f>IFERROR(VLOOKUP(A88,'[1]info stocks ann'!A$14:I$61,9,FALSE),"")</f>
        <v/>
      </c>
    </row>
    <row r="89" spans="1:15" x14ac:dyDescent="0.3">
      <c r="A89" s="3">
        <v>37071</v>
      </c>
      <c r="B89" s="4">
        <v>178</v>
      </c>
      <c r="C89">
        <v>0.41520000000000001</v>
      </c>
      <c r="D89">
        <f t="shared" si="6"/>
        <v>0.65032915955056192</v>
      </c>
      <c r="E89">
        <v>8114.78</v>
      </c>
      <c r="F89">
        <v>0</v>
      </c>
      <c r="G89">
        <f t="shared" si="7"/>
        <v>0</v>
      </c>
      <c r="H89">
        <v>0</v>
      </c>
      <c r="I89">
        <v>0.01</v>
      </c>
      <c r="J89" s="6">
        <f>(O91-O87)/4</f>
        <v>2.0000000000000018E-3</v>
      </c>
      <c r="K89">
        <f t="shared" si="10"/>
        <v>3.1326067415730369E-3</v>
      </c>
      <c r="L89" s="7">
        <f t="shared" si="9"/>
        <v>0.19599999999999662</v>
      </c>
      <c r="M89">
        <f t="shared" si="8"/>
        <v>0.30699546067415207</v>
      </c>
      <c r="N89">
        <v>35.799999999999997</v>
      </c>
      <c r="O89" t="str">
        <f>IFERROR(VLOOKUP(A89,'[1]info stocks ann'!A$14:I$61,9,FALSE),"")</f>
        <v/>
      </c>
    </row>
    <row r="90" spans="1:15" x14ac:dyDescent="0.3">
      <c r="A90" s="3">
        <v>37162</v>
      </c>
      <c r="B90" s="4">
        <v>178.3</v>
      </c>
      <c r="C90">
        <v>0.27700000000000002</v>
      </c>
      <c r="D90">
        <f t="shared" si="6"/>
        <v>0.43313602916432986</v>
      </c>
      <c r="E90">
        <v>5441.09</v>
      </c>
      <c r="F90">
        <v>0</v>
      </c>
      <c r="G90">
        <f t="shared" si="7"/>
        <v>0</v>
      </c>
      <c r="H90">
        <v>0</v>
      </c>
      <c r="I90">
        <v>0</v>
      </c>
      <c r="J90" s="6">
        <f>(O91-O87)/4</f>
        <v>2.0000000000000018E-3</v>
      </c>
      <c r="K90">
        <f t="shared" si="10"/>
        <v>3.1273359506449831E-3</v>
      </c>
      <c r="L90" s="7">
        <f t="shared" si="9"/>
        <v>0.19799999999999662</v>
      </c>
      <c r="M90">
        <f t="shared" si="8"/>
        <v>0.30960625911384776</v>
      </c>
      <c r="N90">
        <v>91.2</v>
      </c>
      <c r="O90" t="str">
        <f>IFERROR(VLOOKUP(A90,'[1]info stocks ann'!A$14:I$61,9,FALSE),"")</f>
        <v/>
      </c>
    </row>
    <row r="91" spans="1:15" x14ac:dyDescent="0.3">
      <c r="A91" s="3">
        <v>37256</v>
      </c>
      <c r="B91" s="4">
        <v>176.7</v>
      </c>
      <c r="C91">
        <v>0.3911</v>
      </c>
      <c r="D91">
        <f t="shared" si="6"/>
        <v>0.61708807130730059</v>
      </c>
      <c r="E91">
        <v>7702.73</v>
      </c>
      <c r="F91">
        <v>0</v>
      </c>
      <c r="G91">
        <f t="shared" si="7"/>
        <v>0</v>
      </c>
      <c r="H91">
        <v>0</v>
      </c>
      <c r="I91">
        <v>0</v>
      </c>
      <c r="J91" s="6">
        <f>(O91-O87)/4</f>
        <v>2.0000000000000018E-3</v>
      </c>
      <c r="K91">
        <f t="shared" si="10"/>
        <v>3.1556536502546722E-3</v>
      </c>
      <c r="L91" s="7">
        <f t="shared" si="9"/>
        <v>0.19999999999999662</v>
      </c>
      <c r="M91">
        <f t="shared" si="8"/>
        <v>0.31556536502546162</v>
      </c>
      <c r="O91">
        <f>IFERROR(VLOOKUP(A91,'[1]info stocks ann'!A$14:I$61,9,FALSE),"")</f>
        <v>0.2</v>
      </c>
    </row>
    <row r="92" spans="1:15" x14ac:dyDescent="0.3">
      <c r="A92" s="3">
        <v>37344</v>
      </c>
      <c r="B92" s="4">
        <v>178.8</v>
      </c>
      <c r="C92">
        <v>0.42270000000000002</v>
      </c>
      <c r="D92">
        <f t="shared" si="6"/>
        <v>0.65911412416107384</v>
      </c>
      <c r="E92">
        <v>8364.57</v>
      </c>
      <c r="F92">
        <v>0</v>
      </c>
      <c r="G92">
        <f t="shared" si="7"/>
        <v>0</v>
      </c>
      <c r="H92">
        <v>0</v>
      </c>
      <c r="I92">
        <v>0.01</v>
      </c>
      <c r="J92" s="6">
        <f>(O95-O91)/4</f>
        <v>9.9999999999999395E-4</v>
      </c>
      <c r="K92">
        <f t="shared" si="10"/>
        <v>1.5592953020134134E-3</v>
      </c>
      <c r="L92" s="7">
        <f t="shared" si="9"/>
        <v>0.20099999999999663</v>
      </c>
      <c r="M92">
        <f t="shared" si="8"/>
        <v>0.31341835570469273</v>
      </c>
      <c r="N92">
        <v>39.4</v>
      </c>
      <c r="O92" t="str">
        <f>IFERROR(VLOOKUP(A92,'[1]info stocks ann'!A$14:I$61,9,FALSE),"")</f>
        <v/>
      </c>
    </row>
    <row r="93" spans="1:15" x14ac:dyDescent="0.3">
      <c r="A93" s="3">
        <v>37435</v>
      </c>
      <c r="B93" s="4">
        <v>179.9</v>
      </c>
      <c r="C93">
        <v>0.31640000000000001</v>
      </c>
      <c r="D93">
        <f t="shared" si="6"/>
        <v>0.49034437354085608</v>
      </c>
      <c r="E93">
        <v>6303</v>
      </c>
      <c r="F93">
        <v>0</v>
      </c>
      <c r="G93">
        <f t="shared" si="7"/>
        <v>0</v>
      </c>
      <c r="H93">
        <v>0</v>
      </c>
      <c r="I93">
        <v>0.01</v>
      </c>
      <c r="J93" s="6">
        <f>(O95-O91)/4</f>
        <v>9.9999999999999395E-4</v>
      </c>
      <c r="K93">
        <f t="shared" si="10"/>
        <v>1.5497609783212802E-3</v>
      </c>
      <c r="L93" s="7">
        <f t="shared" si="9"/>
        <v>0.20199999999999663</v>
      </c>
      <c r="M93">
        <f t="shared" si="8"/>
        <v>0.31305171762089529</v>
      </c>
      <c r="N93">
        <v>30</v>
      </c>
      <c r="O93" t="str">
        <f>IFERROR(VLOOKUP(A93,'[1]info stocks ann'!A$14:I$61,9,FALSE),"")</f>
        <v/>
      </c>
    </row>
    <row r="94" spans="1:15" x14ac:dyDescent="0.3">
      <c r="A94" s="3">
        <v>37529</v>
      </c>
      <c r="B94" s="4">
        <v>181</v>
      </c>
      <c r="C94">
        <v>0.25890000000000002</v>
      </c>
      <c r="D94">
        <f t="shared" si="6"/>
        <v>0.39879468397790063</v>
      </c>
      <c r="E94">
        <v>5203.84</v>
      </c>
      <c r="F94">
        <v>0</v>
      </c>
      <c r="G94">
        <f t="shared" si="7"/>
        <v>0</v>
      </c>
      <c r="H94">
        <v>0</v>
      </c>
      <c r="I94">
        <v>0.01</v>
      </c>
      <c r="J94" s="6">
        <f>(O95-O91)/4</f>
        <v>9.9999999999999395E-4</v>
      </c>
      <c r="K94">
        <f t="shared" si="10"/>
        <v>1.5403425414364548E-3</v>
      </c>
      <c r="L94" s="7">
        <f t="shared" si="9"/>
        <v>0.20299999999999663</v>
      </c>
      <c r="M94">
        <f t="shared" si="8"/>
        <v>0.31268953591159704</v>
      </c>
      <c r="N94">
        <v>29.6</v>
      </c>
      <c r="O94" t="str">
        <f>IFERROR(VLOOKUP(A94,'[1]info stocks ann'!A$14:I$61,9,FALSE),"")</f>
        <v/>
      </c>
    </row>
    <row r="95" spans="1:15" x14ac:dyDescent="0.3">
      <c r="A95" s="3">
        <v>37621</v>
      </c>
      <c r="B95" s="4">
        <v>180.9</v>
      </c>
      <c r="C95">
        <v>0.25590000000000002</v>
      </c>
      <c r="D95">
        <f t="shared" si="6"/>
        <v>0.39439155223880601</v>
      </c>
      <c r="E95">
        <v>5146.41</v>
      </c>
      <c r="F95">
        <v>0</v>
      </c>
      <c r="G95">
        <f t="shared" si="7"/>
        <v>0</v>
      </c>
      <c r="H95">
        <v>0</v>
      </c>
      <c r="I95">
        <v>0</v>
      </c>
      <c r="J95" s="6">
        <f>(O95-O91)/4</f>
        <v>9.9999999999999395E-4</v>
      </c>
      <c r="K95">
        <f t="shared" si="10"/>
        <v>1.541194029850737E-3</v>
      </c>
      <c r="L95" s="7">
        <f t="shared" si="9"/>
        <v>0.20399999999999663</v>
      </c>
      <c r="M95">
        <f t="shared" si="8"/>
        <v>0.31440358208954705</v>
      </c>
      <c r="N95">
        <v>79.599999999999994</v>
      </c>
      <c r="O95">
        <f>IFERROR(VLOOKUP(A95,'[1]info stocks ann'!A$14:I$61,9,FALSE),"")</f>
        <v>0.20399999999999999</v>
      </c>
    </row>
    <row r="96" spans="1:15" x14ac:dyDescent="0.3">
      <c r="A96" s="3">
        <v>37711</v>
      </c>
      <c r="B96" s="4">
        <v>184.2</v>
      </c>
      <c r="C96">
        <v>0.2525</v>
      </c>
      <c r="D96">
        <f t="shared" si="6"/>
        <v>0.38217972312703591</v>
      </c>
      <c r="E96">
        <v>5097.17</v>
      </c>
      <c r="F96">
        <v>0</v>
      </c>
      <c r="G96">
        <f t="shared" si="7"/>
        <v>0</v>
      </c>
      <c r="H96">
        <v>0</v>
      </c>
      <c r="I96">
        <v>0</v>
      </c>
      <c r="J96" s="6">
        <f>(O99-O95)/4</f>
        <v>1.5000000000000013E-3</v>
      </c>
      <c r="K96">
        <f t="shared" si="10"/>
        <v>2.2703745928338783E-3</v>
      </c>
      <c r="L96" s="7">
        <f t="shared" si="9"/>
        <v>0.20549999999999663</v>
      </c>
      <c r="M96">
        <f t="shared" si="8"/>
        <v>0.31104131921823602</v>
      </c>
      <c r="N96">
        <v>282.8</v>
      </c>
      <c r="O96" t="str">
        <f>IFERROR(VLOOKUP(A96,'[1]info stocks ann'!A$14:I$61,9,FALSE),"")</f>
        <v/>
      </c>
    </row>
    <row r="97" spans="1:15" x14ac:dyDescent="0.3">
      <c r="A97" s="3">
        <v>37802</v>
      </c>
      <c r="B97" s="4">
        <v>183.7</v>
      </c>
      <c r="C97">
        <v>0.34039999999999998</v>
      </c>
      <c r="D97">
        <f t="shared" si="6"/>
        <v>0.51662602504082744</v>
      </c>
      <c r="E97">
        <v>6994.88</v>
      </c>
      <c r="F97">
        <v>0</v>
      </c>
      <c r="G97">
        <f t="shared" si="7"/>
        <v>0</v>
      </c>
      <c r="H97">
        <v>0</v>
      </c>
      <c r="I97">
        <v>0</v>
      </c>
      <c r="J97" s="6">
        <f>(O99-O95)/4</f>
        <v>1.5000000000000013E-3</v>
      </c>
      <c r="K97">
        <f t="shared" si="10"/>
        <v>2.276554164398478E-3</v>
      </c>
      <c r="L97" s="7">
        <f t="shared" si="9"/>
        <v>0.20699999999999663</v>
      </c>
      <c r="M97">
        <f t="shared" si="8"/>
        <v>0.31416447468698461</v>
      </c>
      <c r="O97" t="str">
        <f>IFERROR(VLOOKUP(A97,'[1]info stocks ann'!A$14:I$61,9,FALSE),"")</f>
        <v/>
      </c>
    </row>
    <row r="98" spans="1:15" x14ac:dyDescent="0.3">
      <c r="A98" s="3">
        <v>37894</v>
      </c>
      <c r="B98" s="4">
        <v>185.2</v>
      </c>
      <c r="C98">
        <v>0.37</v>
      </c>
      <c r="D98">
        <f t="shared" si="6"/>
        <v>0.5570018358531319</v>
      </c>
      <c r="E98">
        <v>7511.01</v>
      </c>
      <c r="F98">
        <v>0</v>
      </c>
      <c r="G98">
        <f t="shared" si="7"/>
        <v>0</v>
      </c>
      <c r="H98">
        <v>0</v>
      </c>
      <c r="I98">
        <v>0</v>
      </c>
      <c r="J98" s="6">
        <f>(O99-O95)/4</f>
        <v>1.5000000000000013E-3</v>
      </c>
      <c r="K98">
        <f t="shared" si="10"/>
        <v>2.2581155507559419E-3</v>
      </c>
      <c r="L98" s="7">
        <f t="shared" si="9"/>
        <v>0.20849999999999663</v>
      </c>
      <c r="M98">
        <f t="shared" si="8"/>
        <v>0.31387806155507053</v>
      </c>
      <c r="O98" t="str">
        <f>IFERROR(VLOOKUP(A98,'[1]info stocks ann'!A$14:I$61,9,FALSE),"")</f>
        <v/>
      </c>
    </row>
    <row r="99" spans="1:15" x14ac:dyDescent="0.3">
      <c r="A99" s="3">
        <v>37986</v>
      </c>
      <c r="B99" s="4">
        <v>184.3</v>
      </c>
      <c r="C99">
        <v>0.38159999999999999</v>
      </c>
      <c r="D99">
        <f t="shared" si="6"/>
        <v>0.57726990341833961</v>
      </c>
      <c r="E99">
        <v>7858.49</v>
      </c>
      <c r="F99">
        <v>0</v>
      </c>
      <c r="G99">
        <f t="shared" si="7"/>
        <v>0</v>
      </c>
      <c r="H99">
        <v>0</v>
      </c>
      <c r="I99">
        <v>0</v>
      </c>
      <c r="J99" s="6">
        <f>(O99-O95)/4</f>
        <v>1.5000000000000013E-3</v>
      </c>
      <c r="K99">
        <f t="shared" si="10"/>
        <v>2.269142702116117E-3</v>
      </c>
      <c r="L99" s="7">
        <f t="shared" si="9"/>
        <v>0.20999999999999663</v>
      </c>
      <c r="M99">
        <f t="shared" si="8"/>
        <v>0.31767997829625105</v>
      </c>
      <c r="N99">
        <v>112.5</v>
      </c>
      <c r="O99">
        <f>IFERROR(VLOOKUP(A99,'[1]info stocks ann'!A$14:I$61,9,FALSE),"")</f>
        <v>0.21</v>
      </c>
    </row>
    <row r="100" spans="1:15" x14ac:dyDescent="0.3">
      <c r="A100" s="3">
        <v>38077</v>
      </c>
      <c r="B100" s="4">
        <v>187.4</v>
      </c>
      <c r="C100">
        <v>0.4829</v>
      </c>
      <c r="D100">
        <f t="shared" si="6"/>
        <v>0.71842841942369273</v>
      </c>
      <c r="E100">
        <v>9997.49</v>
      </c>
      <c r="F100">
        <v>0</v>
      </c>
      <c r="G100">
        <f t="shared" si="7"/>
        <v>0</v>
      </c>
      <c r="H100">
        <v>0</v>
      </c>
      <c r="I100">
        <v>0.01</v>
      </c>
      <c r="J100" s="6">
        <f>(O103-O99)/4</f>
        <v>6.0000000000000053E-3</v>
      </c>
      <c r="K100">
        <f t="shared" si="10"/>
        <v>8.9264247598719402E-3</v>
      </c>
      <c r="L100" s="7">
        <f t="shared" si="9"/>
        <v>0.21599999999999664</v>
      </c>
      <c r="M100">
        <f t="shared" si="8"/>
        <v>0.32135129135538459</v>
      </c>
      <c r="N100">
        <v>73.099999999999994</v>
      </c>
      <c r="O100" t="str">
        <f>IFERROR(VLOOKUP(A100,'[1]info stocks ann'!A$14:I$61,9,FALSE),"")</f>
        <v/>
      </c>
    </row>
    <row r="101" spans="1:15" x14ac:dyDescent="0.3">
      <c r="A101" s="3">
        <v>38168</v>
      </c>
      <c r="B101" s="4">
        <v>189.7</v>
      </c>
      <c r="C101">
        <v>0.58109999999999995</v>
      </c>
      <c r="D101">
        <f t="shared" si="6"/>
        <v>0.85404239430680018</v>
      </c>
      <c r="E101">
        <v>12366.56</v>
      </c>
      <c r="F101">
        <v>0</v>
      </c>
      <c r="G101">
        <f t="shared" si="7"/>
        <v>0</v>
      </c>
      <c r="H101">
        <v>0</v>
      </c>
      <c r="I101">
        <v>0.01</v>
      </c>
      <c r="J101" s="6">
        <f>(O103-O99)/4</f>
        <v>6.0000000000000053E-3</v>
      </c>
      <c r="K101">
        <f t="shared" si="10"/>
        <v>8.8181971534001136E-3</v>
      </c>
      <c r="L101" s="7">
        <f t="shared" si="9"/>
        <v>0.22199999999999664</v>
      </c>
      <c r="M101">
        <f t="shared" si="8"/>
        <v>0.32627329467579902</v>
      </c>
      <c r="N101">
        <v>72.3</v>
      </c>
      <c r="O101" t="str">
        <f>IFERROR(VLOOKUP(A101,'[1]info stocks ann'!A$14:I$61,9,FALSE),"")</f>
        <v/>
      </c>
    </row>
    <row r="102" spans="1:15" x14ac:dyDescent="0.3">
      <c r="A102" s="3">
        <v>38260</v>
      </c>
      <c r="B102" s="4">
        <v>189.9</v>
      </c>
      <c r="C102">
        <v>0.69199999999999995</v>
      </c>
      <c r="D102">
        <f t="shared" si="6"/>
        <v>1.0159609478672986</v>
      </c>
      <c r="E102">
        <v>15032.09</v>
      </c>
      <c r="F102">
        <v>0</v>
      </c>
      <c r="G102">
        <f t="shared" si="7"/>
        <v>0</v>
      </c>
      <c r="H102">
        <v>0</v>
      </c>
      <c r="I102">
        <v>0.01</v>
      </c>
      <c r="J102" s="6">
        <f>(O103-O99)/4</f>
        <v>6.0000000000000053E-3</v>
      </c>
      <c r="K102">
        <f t="shared" si="10"/>
        <v>8.8089099526066431E-3</v>
      </c>
      <c r="L102" s="7">
        <f t="shared" si="9"/>
        <v>0.22799999999999665</v>
      </c>
      <c r="M102">
        <f t="shared" si="8"/>
        <v>0.33473857819904723</v>
      </c>
      <c r="N102">
        <v>69.2</v>
      </c>
      <c r="O102" t="str">
        <f>IFERROR(VLOOKUP(A102,'[1]info stocks ann'!A$14:I$61,9,FALSE),"")</f>
        <v/>
      </c>
    </row>
    <row r="103" spans="1:15" x14ac:dyDescent="0.3">
      <c r="A103" s="3">
        <v>38352</v>
      </c>
      <c r="B103" s="4">
        <v>190.3</v>
      </c>
      <c r="C103">
        <v>1.1499999999999999</v>
      </c>
      <c r="D103">
        <f t="shared" si="6"/>
        <v>1.6848255386232263</v>
      </c>
      <c r="E103">
        <v>25892.52</v>
      </c>
      <c r="F103">
        <v>0</v>
      </c>
      <c r="G103">
        <f t="shared" si="7"/>
        <v>0</v>
      </c>
      <c r="H103">
        <v>0</v>
      </c>
      <c r="I103">
        <v>0.01</v>
      </c>
      <c r="J103" s="6">
        <f>(O103-O99)/4</f>
        <v>6.0000000000000053E-3</v>
      </c>
      <c r="K103">
        <f t="shared" si="10"/>
        <v>8.7903941145559723E-3</v>
      </c>
      <c r="L103" s="7">
        <f t="shared" si="9"/>
        <v>0.23399999999999666</v>
      </c>
      <c r="M103">
        <f t="shared" si="8"/>
        <v>0.34282537046767769</v>
      </c>
      <c r="N103">
        <v>90.7</v>
      </c>
      <c r="O103">
        <f>IFERROR(VLOOKUP(A103,'[1]info stocks ann'!A$14:I$61,9,FALSE),"")</f>
        <v>0.23400000000000001</v>
      </c>
    </row>
    <row r="104" spans="1:15" x14ac:dyDescent="0.3">
      <c r="A104" s="3">
        <v>38442</v>
      </c>
      <c r="B104" s="4">
        <v>193.3</v>
      </c>
      <c r="C104">
        <v>1.4882</v>
      </c>
      <c r="D104">
        <f t="shared" si="6"/>
        <v>2.1464725111226075</v>
      </c>
      <c r="E104">
        <v>34051.550000000003</v>
      </c>
      <c r="F104">
        <v>0</v>
      </c>
      <c r="G104">
        <f t="shared" si="7"/>
        <v>0</v>
      </c>
      <c r="H104">
        <v>0</v>
      </c>
      <c r="I104">
        <v>0.02</v>
      </c>
      <c r="J104" s="6">
        <f>(O107-O103)/4</f>
        <v>2.4250000000000001E-2</v>
      </c>
      <c r="K104">
        <f t="shared" si="10"/>
        <v>3.4976453698913605E-2</v>
      </c>
      <c r="L104" s="7">
        <f t="shared" si="9"/>
        <v>0.25824999999999665</v>
      </c>
      <c r="M104">
        <f t="shared" si="8"/>
        <v>0.37248120279358027</v>
      </c>
      <c r="N104">
        <v>67.2</v>
      </c>
      <c r="O104" t="str">
        <f>IFERROR(VLOOKUP(A104,'[1]info stocks ann'!A$14:I$61,9,FALSE),"")</f>
        <v/>
      </c>
    </row>
    <row r="105" spans="1:15" x14ac:dyDescent="0.3">
      <c r="A105" s="3">
        <v>38533</v>
      </c>
      <c r="B105" s="4">
        <v>194.5</v>
      </c>
      <c r="C105">
        <v>1.3146</v>
      </c>
      <c r="D105">
        <f t="shared" si="6"/>
        <v>1.8843861655526994</v>
      </c>
      <c r="E105">
        <v>30329</v>
      </c>
      <c r="F105">
        <v>0</v>
      </c>
      <c r="G105">
        <f t="shared" si="7"/>
        <v>0</v>
      </c>
      <c r="H105">
        <v>0</v>
      </c>
      <c r="I105">
        <v>0.03</v>
      </c>
      <c r="J105" s="6">
        <f>(O107-O103)/4</f>
        <v>2.4250000000000001E-2</v>
      </c>
      <c r="K105">
        <f t="shared" si="10"/>
        <v>3.4760660668380468E-2</v>
      </c>
      <c r="L105" s="7">
        <f t="shared" si="9"/>
        <v>0.28249999999999664</v>
      </c>
      <c r="M105">
        <f t="shared" si="8"/>
        <v>0.4049437789203037</v>
      </c>
      <c r="N105">
        <v>40.9</v>
      </c>
      <c r="O105" t="str">
        <f>IFERROR(VLOOKUP(A105,'[1]info stocks ann'!A$14:I$61,9,FALSE),"")</f>
        <v/>
      </c>
    </row>
    <row r="106" spans="1:15" x14ac:dyDescent="0.3">
      <c r="A106" s="3">
        <v>38625</v>
      </c>
      <c r="B106" s="4">
        <v>198.8</v>
      </c>
      <c r="C106">
        <v>1.9146000000000001</v>
      </c>
      <c r="D106">
        <f t="shared" si="6"/>
        <v>2.6850820382293765</v>
      </c>
      <c r="E106">
        <v>44487.11</v>
      </c>
      <c r="F106">
        <v>0</v>
      </c>
      <c r="G106">
        <f t="shared" si="7"/>
        <v>0</v>
      </c>
      <c r="H106">
        <v>0</v>
      </c>
      <c r="I106">
        <v>0.04</v>
      </c>
      <c r="J106" s="6">
        <f>(O107-O103)/4</f>
        <v>2.4250000000000001E-2</v>
      </c>
      <c r="K106">
        <f t="shared" si="10"/>
        <v>3.4008795271629783E-2</v>
      </c>
      <c r="L106" s="7">
        <f t="shared" si="9"/>
        <v>0.30674999999999664</v>
      </c>
      <c r="M106">
        <f t="shared" si="8"/>
        <v>0.4301937298792709</v>
      </c>
      <c r="N106">
        <v>45.1</v>
      </c>
      <c r="O106" t="str">
        <f>IFERROR(VLOOKUP(A106,'[1]info stocks ann'!A$14:I$61,9,FALSE),"")</f>
        <v/>
      </c>
    </row>
    <row r="107" spans="1:15" x14ac:dyDescent="0.3">
      <c r="A107" s="3">
        <v>38716</v>
      </c>
      <c r="B107" s="4">
        <v>196.8</v>
      </c>
      <c r="C107">
        <v>2.5674999999999999</v>
      </c>
      <c r="D107">
        <f t="shared" si="6"/>
        <v>3.6373177591463417</v>
      </c>
      <c r="E107">
        <v>60586.55</v>
      </c>
      <c r="F107">
        <v>0</v>
      </c>
      <c r="G107">
        <f t="shared" si="7"/>
        <v>0</v>
      </c>
      <c r="H107">
        <v>0</v>
      </c>
      <c r="I107">
        <v>0.06</v>
      </c>
      <c r="J107" s="6">
        <f>(O107-O103)/4</f>
        <v>2.4250000000000001E-2</v>
      </c>
      <c r="K107">
        <f t="shared" si="10"/>
        <v>3.43544131097561E-2</v>
      </c>
      <c r="L107" s="7">
        <f t="shared" si="9"/>
        <v>0.33099999999999663</v>
      </c>
      <c r="M107">
        <f t="shared" si="8"/>
        <v>0.46892003048780007</v>
      </c>
      <c r="N107">
        <v>46.1</v>
      </c>
      <c r="O107">
        <f>IFERROR(VLOOKUP(A107,'[1]info stocks ann'!A$14:I$61,9,FALSE),"")</f>
        <v>0.33100000000000002</v>
      </c>
    </row>
    <row r="108" spans="1:15" x14ac:dyDescent="0.3">
      <c r="A108" s="3">
        <v>38807</v>
      </c>
      <c r="B108" s="4">
        <v>199.8</v>
      </c>
      <c r="C108">
        <v>2.2400000000000002</v>
      </c>
      <c r="D108">
        <f t="shared" si="6"/>
        <v>3.1257081081081086</v>
      </c>
      <c r="E108">
        <v>53224.94</v>
      </c>
      <c r="F108">
        <v>0</v>
      </c>
      <c r="G108">
        <f t="shared" si="7"/>
        <v>0</v>
      </c>
      <c r="H108">
        <v>0</v>
      </c>
      <c r="I108">
        <v>7.0000000000000007E-2</v>
      </c>
      <c r="J108" s="6">
        <f>(O111-O107)/4</f>
        <v>2.7749999999999997E-2</v>
      </c>
      <c r="K108">
        <f t="shared" si="10"/>
        <v>3.87225E-2</v>
      </c>
      <c r="L108" s="7">
        <f t="shared" si="9"/>
        <v>0.35874999999999663</v>
      </c>
      <c r="M108">
        <f t="shared" si="8"/>
        <v>0.50060168918918446</v>
      </c>
      <c r="N108">
        <v>33.700000000000003</v>
      </c>
      <c r="O108" t="str">
        <f>IFERROR(VLOOKUP(A108,'[1]info stocks ann'!A$14:I$61,9,FALSE),"")</f>
        <v/>
      </c>
    </row>
    <row r="109" spans="1:15" x14ac:dyDescent="0.3">
      <c r="A109" s="3">
        <v>38898</v>
      </c>
      <c r="B109" s="4">
        <v>202.9</v>
      </c>
      <c r="C109">
        <v>2.0453999999999999</v>
      </c>
      <c r="D109">
        <f t="shared" si="6"/>
        <v>2.810555006407097</v>
      </c>
      <c r="E109">
        <v>48708.57</v>
      </c>
      <c r="F109">
        <v>0</v>
      </c>
      <c r="G109">
        <f t="shared" si="7"/>
        <v>0</v>
      </c>
      <c r="H109">
        <v>0</v>
      </c>
      <c r="I109">
        <v>7.0000000000000007E-2</v>
      </c>
      <c r="J109" s="6">
        <f>(O111-O107)/4</f>
        <v>2.7749999999999997E-2</v>
      </c>
      <c r="K109">
        <f t="shared" si="10"/>
        <v>3.8130879743716116E-2</v>
      </c>
      <c r="L109" s="7">
        <f t="shared" si="9"/>
        <v>0.38649999999999662</v>
      </c>
      <c r="M109">
        <f t="shared" si="8"/>
        <v>0.53108414489896039</v>
      </c>
      <c r="N109">
        <v>28.9</v>
      </c>
      <c r="O109" t="str">
        <f>IFERROR(VLOOKUP(A109,'[1]info stocks ann'!A$14:I$61,9,FALSE),"")</f>
        <v/>
      </c>
    </row>
    <row r="110" spans="1:15" x14ac:dyDescent="0.3">
      <c r="A110" s="3">
        <v>38989</v>
      </c>
      <c r="B110" s="4">
        <v>202.9</v>
      </c>
      <c r="C110">
        <v>2.7492999999999999</v>
      </c>
      <c r="D110">
        <f t="shared" si="6"/>
        <v>3.7777739704287829</v>
      </c>
      <c r="E110">
        <v>65472.06</v>
      </c>
      <c r="F110">
        <v>0</v>
      </c>
      <c r="G110">
        <f t="shared" si="7"/>
        <v>0</v>
      </c>
      <c r="H110">
        <v>0</v>
      </c>
      <c r="I110">
        <v>0.08</v>
      </c>
      <c r="J110" s="6">
        <f>(O111-O107)/4</f>
        <v>2.7749999999999997E-2</v>
      </c>
      <c r="K110">
        <f t="shared" si="10"/>
        <v>3.8130879743716116E-2</v>
      </c>
      <c r="L110" s="7">
        <f t="shared" si="9"/>
        <v>0.41424999999999662</v>
      </c>
      <c r="M110">
        <f t="shared" si="8"/>
        <v>0.56921502464267648</v>
      </c>
      <c r="N110">
        <v>35.799999999999997</v>
      </c>
      <c r="O110" t="str">
        <f>IFERROR(VLOOKUP(A110,'[1]info stocks ann'!A$14:I$61,9,FALSE),"")</f>
        <v/>
      </c>
    </row>
    <row r="111" spans="1:15" x14ac:dyDescent="0.3">
      <c r="A111" s="3">
        <v>39080</v>
      </c>
      <c r="B111" s="4">
        <v>201.8</v>
      </c>
      <c r="C111">
        <v>3.03</v>
      </c>
      <c r="D111">
        <f t="shared" si="6"/>
        <v>4.186174727452924</v>
      </c>
      <c r="E111">
        <v>72900.75</v>
      </c>
      <c r="F111">
        <v>0</v>
      </c>
      <c r="G111">
        <f t="shared" si="7"/>
        <v>0</v>
      </c>
      <c r="H111">
        <v>0</v>
      </c>
      <c r="I111">
        <v>0.08</v>
      </c>
      <c r="J111" s="6">
        <f>(O111-O107)/4</f>
        <v>2.7749999999999997E-2</v>
      </c>
      <c r="K111">
        <f t="shared" si="10"/>
        <v>3.8338728939544105E-2</v>
      </c>
      <c r="L111" s="7">
        <f t="shared" si="9"/>
        <v>0.44199999999999662</v>
      </c>
      <c r="M111">
        <f t="shared" si="8"/>
        <v>0.6106565113974185</v>
      </c>
      <c r="N111">
        <v>37.4</v>
      </c>
      <c r="O111">
        <f>IFERROR(VLOOKUP(A111,'[1]info stocks ann'!A$14:I$61,9,FALSE),"")</f>
        <v>0.442</v>
      </c>
    </row>
    <row r="112" spans="1:15" x14ac:dyDescent="0.3">
      <c r="A112" s="3">
        <v>39171</v>
      </c>
      <c r="B112" s="4">
        <v>205.352</v>
      </c>
      <c r="C112">
        <v>3.3182</v>
      </c>
      <c r="D112">
        <f t="shared" si="6"/>
        <v>4.5050488741283266</v>
      </c>
      <c r="E112">
        <v>80076.75</v>
      </c>
      <c r="F112">
        <v>0</v>
      </c>
      <c r="G112">
        <f t="shared" si="7"/>
        <v>0</v>
      </c>
      <c r="H112">
        <v>0</v>
      </c>
      <c r="I112">
        <v>0.1</v>
      </c>
      <c r="J112" s="6">
        <f>(O115-O111)/4</f>
        <v>6.0250000000000012E-2</v>
      </c>
      <c r="K112">
        <f t="shared" si="10"/>
        <v>8.1800130994584927E-2</v>
      </c>
      <c r="L112" s="7">
        <f t="shared" si="9"/>
        <v>0.50224999999999664</v>
      </c>
      <c r="M112">
        <f t="shared" si="8"/>
        <v>0.68189403804199167</v>
      </c>
      <c r="N112">
        <v>33.5</v>
      </c>
      <c r="O112" t="str">
        <f>IFERROR(VLOOKUP(A112,'[1]info stocks ann'!A$14:I$61,9,FALSE),"")</f>
        <v/>
      </c>
    </row>
    <row r="113" spans="1:15" x14ac:dyDescent="0.3">
      <c r="A113" s="3">
        <v>39262</v>
      </c>
      <c r="B113" s="4">
        <v>208.352</v>
      </c>
      <c r="C113">
        <v>4.3586</v>
      </c>
      <c r="D113">
        <f t="shared" si="6"/>
        <v>5.8323721260175097</v>
      </c>
      <c r="E113">
        <v>105558.2</v>
      </c>
      <c r="F113">
        <v>0</v>
      </c>
      <c r="G113">
        <f t="shared" si="7"/>
        <v>0</v>
      </c>
      <c r="H113">
        <v>0</v>
      </c>
      <c r="I113">
        <v>0.11</v>
      </c>
      <c r="J113" s="6">
        <f>(O115-O111)/4</f>
        <v>6.0250000000000012E-2</v>
      </c>
      <c r="K113">
        <f t="shared" si="10"/>
        <v>8.062231464060822E-2</v>
      </c>
      <c r="L113" s="7">
        <f t="shared" si="9"/>
        <v>0.56249999999999667</v>
      </c>
      <c r="M113">
        <f t="shared" si="8"/>
        <v>0.75269795826293517</v>
      </c>
      <c r="N113">
        <v>38.6</v>
      </c>
      <c r="O113" t="str">
        <f>IFERROR(VLOOKUP(A113,'[1]info stocks ann'!A$14:I$61,9,FALSE),"")</f>
        <v/>
      </c>
    </row>
    <row r="114" spans="1:15" x14ac:dyDescent="0.3">
      <c r="A114" s="3">
        <v>39353</v>
      </c>
      <c r="B114" s="4">
        <v>208.49</v>
      </c>
      <c r="C114">
        <v>5.4810999999999996</v>
      </c>
      <c r="D114">
        <f t="shared" si="6"/>
        <v>7.3295680473883635</v>
      </c>
      <c r="E114">
        <v>133463.79999999999</v>
      </c>
      <c r="F114">
        <v>0</v>
      </c>
      <c r="G114">
        <f t="shared" si="7"/>
        <v>0</v>
      </c>
      <c r="H114">
        <v>0</v>
      </c>
      <c r="I114">
        <v>0.13</v>
      </c>
      <c r="J114" s="6">
        <f>(O115-O111)/4</f>
        <v>6.0250000000000012E-2</v>
      </c>
      <c r="K114">
        <f t="shared" si="10"/>
        <v>8.0568950549187029E-2</v>
      </c>
      <c r="L114" s="7">
        <f t="shared" si="9"/>
        <v>0.6227499999999967</v>
      </c>
      <c r="M114">
        <f t="shared" si="8"/>
        <v>0.83276869634034756</v>
      </c>
      <c r="N114">
        <v>43.4</v>
      </c>
      <c r="O114" t="str">
        <f>IFERROR(VLOOKUP(A114,'[1]info stocks ann'!A$14:I$61,9,FALSE),"")</f>
        <v/>
      </c>
    </row>
    <row r="115" spans="1:15" x14ac:dyDescent="0.3">
      <c r="A115" s="3">
        <v>39447</v>
      </c>
      <c r="B115" s="4">
        <v>210.036</v>
      </c>
      <c r="C115">
        <v>7.0743</v>
      </c>
      <c r="D115">
        <f t="shared" si="6"/>
        <v>9.3904330143404007</v>
      </c>
      <c r="E115">
        <v>173426.9</v>
      </c>
      <c r="F115">
        <v>0</v>
      </c>
      <c r="G115">
        <f t="shared" si="7"/>
        <v>0</v>
      </c>
      <c r="H115">
        <v>0</v>
      </c>
      <c r="I115">
        <v>0.14000000000000001</v>
      </c>
      <c r="J115" s="6">
        <f>(O115-O111)/4</f>
        <v>6.0250000000000012E-2</v>
      </c>
      <c r="K115">
        <f t="shared" si="10"/>
        <v>7.9975911272353331E-2</v>
      </c>
      <c r="L115" s="7">
        <f t="shared" si="9"/>
        <v>0.68299999999999672</v>
      </c>
      <c r="M115">
        <f t="shared" si="8"/>
        <v>0.90661489458949474</v>
      </c>
      <c r="N115">
        <v>50.4</v>
      </c>
      <c r="O115">
        <f>IFERROR(VLOOKUP(A115,'[1]info stocks ann'!A$14:I$61,9,FALSE),"")</f>
        <v>0.68300000000000005</v>
      </c>
    </row>
    <row r="116" spans="1:15" x14ac:dyDescent="0.3">
      <c r="A116" s="3">
        <v>39538</v>
      </c>
      <c r="B116" s="4">
        <v>213.52799999999999</v>
      </c>
      <c r="C116">
        <v>5.125</v>
      </c>
      <c r="D116">
        <f t="shared" si="6"/>
        <v>6.6916762672811068</v>
      </c>
      <c r="E116">
        <v>126485.3</v>
      </c>
      <c r="F116">
        <v>0</v>
      </c>
      <c r="G116">
        <f t="shared" si="7"/>
        <v>0</v>
      </c>
      <c r="H116">
        <v>0</v>
      </c>
      <c r="I116">
        <v>0.16</v>
      </c>
      <c r="J116" s="6">
        <f>(O119-O115)/4</f>
        <v>5.4499999999999993E-2</v>
      </c>
      <c r="K116">
        <f t="shared" si="10"/>
        <v>7.1160264695964939E-2</v>
      </c>
      <c r="L116" s="7">
        <f t="shared" si="9"/>
        <v>0.73749999999999671</v>
      </c>
      <c r="M116">
        <f t="shared" si="8"/>
        <v>0.96294853602337449</v>
      </c>
      <c r="N116">
        <v>31.5</v>
      </c>
      <c r="O116" t="str">
        <f>IFERROR(VLOOKUP(A116,'[1]info stocks ann'!A$14:I$61,9,FALSE),"")</f>
        <v/>
      </c>
    </row>
    <row r="117" spans="1:15" x14ac:dyDescent="0.3">
      <c r="A117" s="3">
        <v>39629</v>
      </c>
      <c r="B117" s="4">
        <v>218.815</v>
      </c>
      <c r="C117">
        <v>5.98</v>
      </c>
      <c r="D117">
        <f t="shared" si="6"/>
        <v>7.6193860567145775</v>
      </c>
      <c r="E117">
        <v>147618.9</v>
      </c>
      <c r="F117">
        <v>0</v>
      </c>
      <c r="G117">
        <f t="shared" si="7"/>
        <v>0</v>
      </c>
      <c r="H117">
        <v>0</v>
      </c>
      <c r="I117">
        <v>0.17</v>
      </c>
      <c r="J117" s="6">
        <f>(O119-O115)/4</f>
        <v>5.4499999999999993E-2</v>
      </c>
      <c r="K117">
        <f t="shared" si="10"/>
        <v>6.9440892991796718E-2</v>
      </c>
      <c r="L117" s="7">
        <f t="shared" si="9"/>
        <v>0.79199999999999671</v>
      </c>
      <c r="M117">
        <f t="shared" si="8"/>
        <v>1.0091227018257392</v>
      </c>
      <c r="N117">
        <v>34.5</v>
      </c>
      <c r="O117" t="str">
        <f>IFERROR(VLOOKUP(A117,'[1]info stocks ann'!A$14:I$61,9,FALSE),"")</f>
        <v/>
      </c>
    </row>
    <row r="118" spans="1:15" x14ac:dyDescent="0.3">
      <c r="A118" s="3">
        <v>39721</v>
      </c>
      <c r="B118" s="4">
        <v>218.78299999999999</v>
      </c>
      <c r="C118">
        <v>4.0593000000000004</v>
      </c>
      <c r="D118">
        <f t="shared" si="6"/>
        <v>5.1728925858041999</v>
      </c>
      <c r="E118">
        <v>100967.1</v>
      </c>
      <c r="F118">
        <v>0</v>
      </c>
      <c r="G118">
        <f t="shared" si="7"/>
        <v>0</v>
      </c>
      <c r="H118">
        <v>0</v>
      </c>
      <c r="I118">
        <v>0.18</v>
      </c>
      <c r="J118" s="6">
        <f>(O119-O115)/4</f>
        <v>5.4499999999999993E-2</v>
      </c>
      <c r="K118">
        <f t="shared" si="10"/>
        <v>6.9451049670221185E-2</v>
      </c>
      <c r="L118" s="7">
        <f t="shared" si="9"/>
        <v>0.8464999999999967</v>
      </c>
      <c r="M118">
        <f t="shared" si="8"/>
        <v>1.078721349464991</v>
      </c>
      <c r="N118">
        <v>22.2</v>
      </c>
      <c r="O118" t="str">
        <f>IFERROR(VLOOKUP(A118,'[1]info stocks ann'!A$14:I$61,9,FALSE),"")</f>
        <v/>
      </c>
    </row>
    <row r="119" spans="1:15" x14ac:dyDescent="0.3">
      <c r="A119" s="3">
        <v>39813</v>
      </c>
      <c r="B119" s="4">
        <v>210.22800000000001</v>
      </c>
      <c r="C119">
        <v>3.0482</v>
      </c>
      <c r="D119">
        <f t="shared" si="6"/>
        <v>4.0424884239968035</v>
      </c>
      <c r="E119">
        <v>75870.559999999998</v>
      </c>
      <c r="F119">
        <v>0</v>
      </c>
      <c r="G119">
        <f t="shared" si="7"/>
        <v>0</v>
      </c>
      <c r="H119">
        <v>0</v>
      </c>
      <c r="I119">
        <v>0.19</v>
      </c>
      <c r="J119" s="6">
        <f>(O119-O115)/4</f>
        <v>5.4499999999999993E-2</v>
      </c>
      <c r="K119">
        <f t="shared" si="10"/>
        <v>7.2277284662366562E-2</v>
      </c>
      <c r="L119" s="7">
        <f t="shared" si="9"/>
        <v>0.90099999999999669</v>
      </c>
      <c r="M119">
        <f t="shared" si="8"/>
        <v>1.1948960271704963</v>
      </c>
      <c r="N119">
        <v>15.9</v>
      </c>
      <c r="O119">
        <f>IFERROR(VLOOKUP(A119,'[1]info stocks ann'!A$14:I$61,9,FALSE),"")</f>
        <v>0.90100000000000002</v>
      </c>
    </row>
    <row r="120" spans="1:15" x14ac:dyDescent="0.3">
      <c r="A120" s="3">
        <v>39903</v>
      </c>
      <c r="B120" s="4">
        <v>212.709</v>
      </c>
      <c r="C120">
        <v>3.7543000000000002</v>
      </c>
      <c r="D120">
        <f t="shared" si="6"/>
        <v>4.920837146524125</v>
      </c>
      <c r="E120">
        <v>93614.94</v>
      </c>
      <c r="F120">
        <v>0</v>
      </c>
      <c r="G120">
        <f t="shared" si="7"/>
        <v>0</v>
      </c>
      <c r="H120">
        <v>0</v>
      </c>
      <c r="I120">
        <v>0.19</v>
      </c>
      <c r="J120" s="6">
        <f>(O123-O119)/4</f>
        <v>0.12074999999999997</v>
      </c>
      <c r="K120">
        <f t="shared" si="10"/>
        <v>0.15826947378813305</v>
      </c>
      <c r="L120" s="7">
        <f t="shared" si="9"/>
        <v>1.0217499999999966</v>
      </c>
      <c r="M120">
        <f t="shared" si="8"/>
        <v>1.3392284459049644</v>
      </c>
      <c r="N120">
        <v>19.5</v>
      </c>
      <c r="O120" t="str">
        <f>IFERROR(VLOOKUP(A120,'[1]info stocks ann'!A$14:I$61,9,FALSE),"")</f>
        <v/>
      </c>
    </row>
    <row r="121" spans="1:15" x14ac:dyDescent="0.3">
      <c r="A121" s="3">
        <v>39994</v>
      </c>
      <c r="B121" s="4">
        <v>215.69300000000001</v>
      </c>
      <c r="C121">
        <v>5.0868000000000002</v>
      </c>
      <c r="D121">
        <f t="shared" si="6"/>
        <v>6.5751323112015694</v>
      </c>
      <c r="E121">
        <v>127063.2</v>
      </c>
      <c r="F121">
        <v>0</v>
      </c>
      <c r="G121">
        <f t="shared" si="7"/>
        <v>0</v>
      </c>
      <c r="H121">
        <v>0</v>
      </c>
      <c r="I121">
        <v>0.2</v>
      </c>
      <c r="J121" s="6">
        <f>(O123-O119)/4</f>
        <v>0.12074999999999997</v>
      </c>
      <c r="K121">
        <f t="shared" si="10"/>
        <v>0.15607989828135357</v>
      </c>
      <c r="L121" s="7">
        <f t="shared" si="9"/>
        <v>1.1424999999999965</v>
      </c>
      <c r="M121">
        <f t="shared" si="8"/>
        <v>1.4767808181072128</v>
      </c>
      <c r="N121">
        <v>25.7</v>
      </c>
      <c r="O121" t="str">
        <f>IFERROR(VLOOKUP(A121,'[1]info stocks ann'!A$14:I$61,9,FALSE),"")</f>
        <v/>
      </c>
    </row>
    <row r="122" spans="1:15" x14ac:dyDescent="0.3">
      <c r="A122" s="3">
        <v>40086</v>
      </c>
      <c r="B122" s="4">
        <v>215.96899999999999</v>
      </c>
      <c r="C122">
        <v>6.6196000000000002</v>
      </c>
      <c r="D122">
        <f t="shared" si="6"/>
        <v>8.5454751339312605</v>
      </c>
      <c r="E122">
        <v>166039.6</v>
      </c>
      <c r="F122">
        <v>0</v>
      </c>
      <c r="G122">
        <f t="shared" si="7"/>
        <v>0</v>
      </c>
      <c r="H122">
        <v>0</v>
      </c>
      <c r="I122">
        <v>0.2</v>
      </c>
      <c r="J122" s="6">
        <f>(O123-O119)/4</f>
        <v>0.12074999999999997</v>
      </c>
      <c r="K122">
        <f t="shared" si="10"/>
        <v>0.15588043422898656</v>
      </c>
      <c r="L122" s="7">
        <f t="shared" si="9"/>
        <v>1.2632499999999964</v>
      </c>
      <c r="M122">
        <f t="shared" si="8"/>
        <v>1.6307739837661841</v>
      </c>
      <c r="N122">
        <v>32.299999999999997</v>
      </c>
      <c r="O122" t="str">
        <f>IFERROR(VLOOKUP(A122,'[1]info stocks ann'!A$14:I$61,9,FALSE),"")</f>
        <v/>
      </c>
    </row>
    <row r="123" spans="1:15" x14ac:dyDescent="0.3">
      <c r="A123" s="3">
        <v>40178</v>
      </c>
      <c r="B123" s="4">
        <v>215.94900000000001</v>
      </c>
      <c r="C123">
        <v>7.5260999999999996</v>
      </c>
      <c r="D123">
        <f t="shared" si="6"/>
        <v>9.7166077740577617</v>
      </c>
      <c r="E123">
        <v>191004.5</v>
      </c>
      <c r="F123">
        <v>0</v>
      </c>
      <c r="G123">
        <f t="shared" si="7"/>
        <v>0</v>
      </c>
      <c r="H123">
        <v>0</v>
      </c>
      <c r="I123">
        <v>0.22</v>
      </c>
      <c r="J123" s="6">
        <f>(O123-O119)/4</f>
        <v>0.12074999999999997</v>
      </c>
      <c r="K123">
        <f t="shared" si="10"/>
        <v>0.15589487101121097</v>
      </c>
      <c r="L123" s="7">
        <f t="shared" si="9"/>
        <v>1.3839999999999963</v>
      </c>
      <c r="M123">
        <f t="shared" si="8"/>
        <v>1.7868198880291133</v>
      </c>
      <c r="N123">
        <v>33.5</v>
      </c>
      <c r="O123">
        <f>IFERROR(VLOOKUP(A123,'[1]info stocks ann'!A$14:I$61,9,FALSE),"")</f>
        <v>1.3839999999999999</v>
      </c>
    </row>
    <row r="124" spans="1:15" x14ac:dyDescent="0.3">
      <c r="A124" s="3">
        <v>40268</v>
      </c>
      <c r="B124" s="4">
        <v>217.631</v>
      </c>
      <c r="C124">
        <v>8.3928999999999991</v>
      </c>
      <c r="D124">
        <f t="shared" si="6"/>
        <v>10.751948508254799</v>
      </c>
      <c r="E124">
        <v>213096.7</v>
      </c>
      <c r="F124">
        <v>0</v>
      </c>
      <c r="G124">
        <f t="shared" si="7"/>
        <v>0</v>
      </c>
      <c r="H124">
        <v>0</v>
      </c>
      <c r="I124">
        <v>0.22</v>
      </c>
      <c r="J124" s="6">
        <f>(O127-O123+F124)/4</f>
        <v>0.17349999999999999</v>
      </c>
      <c r="K124">
        <f t="shared" si="10"/>
        <v>0.22226680482100436</v>
      </c>
      <c r="L124" s="7">
        <f t="shared" si="9"/>
        <v>1.5574999999999963</v>
      </c>
      <c r="M124">
        <f t="shared" si="8"/>
        <v>1.9952769366496454</v>
      </c>
      <c r="N124">
        <v>37.4</v>
      </c>
      <c r="O124" t="str">
        <f>IFERROR(VLOOKUP(A124,'[1]info stocks ann'!A$14:I$61,9,FALSE),"")</f>
        <v/>
      </c>
    </row>
    <row r="125" spans="1:15" x14ac:dyDescent="0.3">
      <c r="A125" s="3">
        <v>40359</v>
      </c>
      <c r="B125" s="4">
        <v>217.965</v>
      </c>
      <c r="C125">
        <v>8.9832000000000001</v>
      </c>
      <c r="D125">
        <f t="shared" si="6"/>
        <v>11.490533463629482</v>
      </c>
      <c r="E125">
        <v>228876.79999999999</v>
      </c>
      <c r="F125">
        <v>0</v>
      </c>
      <c r="G125">
        <f t="shared" si="7"/>
        <v>0</v>
      </c>
      <c r="H125">
        <v>0</v>
      </c>
      <c r="I125">
        <v>0.36</v>
      </c>
      <c r="J125" s="6">
        <f>(O127-O123+F125)/4</f>
        <v>0.17349999999999999</v>
      </c>
      <c r="K125">
        <f t="shared" si="10"/>
        <v>0.22192621292409331</v>
      </c>
      <c r="L125" s="7">
        <f t="shared" si="9"/>
        <v>1.7309999999999963</v>
      </c>
      <c r="M125">
        <f t="shared" si="8"/>
        <v>2.2141456747642922</v>
      </c>
      <c r="N125">
        <v>24.7</v>
      </c>
      <c r="O125" t="str">
        <f>IFERROR(VLOOKUP(A125,'[1]info stocks ann'!A$14:I$61,9,FALSE),"")</f>
        <v/>
      </c>
    </row>
    <row r="126" spans="1:15" x14ac:dyDescent="0.3">
      <c r="A126" s="3">
        <v>40451</v>
      </c>
      <c r="B126" s="4">
        <v>218.43899999999999</v>
      </c>
      <c r="C126">
        <v>10.133900000000001</v>
      </c>
      <c r="D126">
        <f t="shared" si="6"/>
        <v>12.934281826047549</v>
      </c>
      <c r="E126">
        <v>259223.4</v>
      </c>
      <c r="F126">
        <v>0</v>
      </c>
      <c r="G126">
        <f t="shared" si="7"/>
        <v>0</v>
      </c>
      <c r="H126">
        <v>0</v>
      </c>
      <c r="I126">
        <v>0.44</v>
      </c>
      <c r="J126" s="6">
        <f>(O127-O123+F126)/4</f>
        <v>0.17349999999999999</v>
      </c>
      <c r="K126">
        <f t="shared" si="10"/>
        <v>0.2214446458736764</v>
      </c>
      <c r="L126" s="7">
        <f t="shared" si="9"/>
        <v>1.9044999999999963</v>
      </c>
      <c r="M126">
        <f t="shared" si="8"/>
        <v>2.4307857525441841</v>
      </c>
      <c r="N126">
        <v>23</v>
      </c>
      <c r="O126" t="str">
        <f>IFERROR(VLOOKUP(A126,'[1]info stocks ann'!A$14:I$61,9,FALSE),"")</f>
        <v/>
      </c>
    </row>
    <row r="127" spans="1:15" x14ac:dyDescent="0.3">
      <c r="A127" s="3">
        <v>40543</v>
      </c>
      <c r="B127" s="4">
        <v>219.179</v>
      </c>
      <c r="C127">
        <v>11.52</v>
      </c>
      <c r="D127">
        <f t="shared" si="6"/>
        <v>14.653771757330768</v>
      </c>
      <c r="E127">
        <v>295886.3</v>
      </c>
      <c r="F127">
        <v>0</v>
      </c>
      <c r="G127">
        <f t="shared" si="7"/>
        <v>0</v>
      </c>
      <c r="H127">
        <v>0</v>
      </c>
      <c r="I127">
        <v>0.54</v>
      </c>
      <c r="J127" s="6">
        <f>(O127-O123+F127)/4</f>
        <v>0.17349999999999999</v>
      </c>
      <c r="K127">
        <f t="shared" si="10"/>
        <v>0.22069699651882707</v>
      </c>
      <c r="L127" s="7">
        <f t="shared" si="9"/>
        <v>2.0779999999999963</v>
      </c>
      <c r="M127">
        <f t="shared" si="8"/>
        <v>2.6432758430324026</v>
      </c>
      <c r="N127">
        <v>21.3</v>
      </c>
      <c r="O127">
        <f>IFERROR(VLOOKUP(A127,'[1]info stocks ann'!A$14:I$61,9,FALSE),"")</f>
        <v>2.0779999999999998</v>
      </c>
    </row>
    <row r="128" spans="1:15" x14ac:dyDescent="0.3">
      <c r="A128" s="3">
        <v>40633</v>
      </c>
      <c r="B128" s="4">
        <v>223.46700000000001</v>
      </c>
      <c r="C128">
        <v>12.4467</v>
      </c>
      <c r="D128">
        <f t="shared" si="6"/>
        <v>15.528757505134985</v>
      </c>
      <c r="E128">
        <v>321072.09999999998</v>
      </c>
      <c r="F128">
        <v>0</v>
      </c>
      <c r="G128">
        <f t="shared" si="7"/>
        <v>0</v>
      </c>
      <c r="H128">
        <v>0</v>
      </c>
      <c r="I128">
        <v>0.64</v>
      </c>
      <c r="J128" s="6">
        <f>(O131-O127+F128)/4</f>
        <v>0.34300000000000008</v>
      </c>
      <c r="K128">
        <f t="shared" si="10"/>
        <v>0.42793381573118189</v>
      </c>
      <c r="L128" s="7">
        <f t="shared" si="9"/>
        <v>2.4209999999999963</v>
      </c>
      <c r="M128">
        <f t="shared" si="8"/>
        <v>3.0204891191988033</v>
      </c>
      <c r="N128">
        <v>19.5</v>
      </c>
      <c r="O128" t="str">
        <f>IFERROR(VLOOKUP(A128,'[1]info stocks ann'!A$14:I$61,9,FALSE),"")</f>
        <v/>
      </c>
    </row>
    <row r="129" spans="1:15" x14ac:dyDescent="0.3">
      <c r="A129" s="3">
        <v>40724</v>
      </c>
      <c r="B129" s="4">
        <v>225.72200000000001</v>
      </c>
      <c r="C129">
        <v>11.988200000000001</v>
      </c>
      <c r="D129">
        <f t="shared" si="6"/>
        <v>14.80730339266886</v>
      </c>
      <c r="E129">
        <v>310412.3</v>
      </c>
      <c r="F129">
        <v>0</v>
      </c>
      <c r="G129">
        <f t="shared" si="7"/>
        <v>0</v>
      </c>
      <c r="H129">
        <v>0</v>
      </c>
      <c r="I129">
        <v>0.75</v>
      </c>
      <c r="J129" s="6">
        <f>(O131-O127+F129)/4</f>
        <v>0.34300000000000008</v>
      </c>
      <c r="K129">
        <f t="shared" si="10"/>
        <v>0.42365868634869452</v>
      </c>
      <c r="L129" s="7">
        <f t="shared" si="9"/>
        <v>2.7639999999999962</v>
      </c>
      <c r="M129">
        <f t="shared" si="8"/>
        <v>3.4139726211888917</v>
      </c>
      <c r="N129">
        <v>16</v>
      </c>
      <c r="O129" t="str">
        <f>IFERROR(VLOOKUP(A129,'[1]info stocks ann'!A$14:I$61,9,FALSE),"")</f>
        <v/>
      </c>
    </row>
    <row r="130" spans="1:15" x14ac:dyDescent="0.3">
      <c r="A130" s="3">
        <v>40816</v>
      </c>
      <c r="B130" s="4">
        <v>226.88900000000001</v>
      </c>
      <c r="C130">
        <v>13.618600000000001</v>
      </c>
      <c r="D130">
        <f t="shared" si="6"/>
        <v>16.73458350647233</v>
      </c>
      <c r="E130">
        <v>354351.7</v>
      </c>
      <c r="F130">
        <v>0</v>
      </c>
      <c r="G130">
        <f t="shared" si="7"/>
        <v>0</v>
      </c>
      <c r="H130">
        <v>0</v>
      </c>
      <c r="I130">
        <v>0.9</v>
      </c>
      <c r="J130" s="6">
        <f>(O131-O127+F130)/4</f>
        <v>0.34300000000000008</v>
      </c>
      <c r="K130">
        <f t="shared" si="10"/>
        <v>0.42147960456434658</v>
      </c>
      <c r="L130" s="7">
        <f t="shared" si="9"/>
        <v>3.1069999999999962</v>
      </c>
      <c r="M130">
        <f t="shared" si="8"/>
        <v>3.817892511316102</v>
      </c>
      <c r="N130">
        <v>15.1</v>
      </c>
      <c r="O130" t="str">
        <f>IFERROR(VLOOKUP(A130,'[1]info stocks ann'!A$14:I$61,9,FALSE),"")</f>
        <v/>
      </c>
    </row>
    <row r="131" spans="1:15" x14ac:dyDescent="0.3">
      <c r="A131" s="3">
        <v>40907</v>
      </c>
      <c r="B131" s="4">
        <v>225.672</v>
      </c>
      <c r="C131">
        <v>14.4643</v>
      </c>
      <c r="D131">
        <f t="shared" ref="D131:D171" si="11">C131*$B$171/B131</f>
        <v>17.869632779432095</v>
      </c>
      <c r="E131">
        <v>377518.8</v>
      </c>
      <c r="F131">
        <v>0</v>
      </c>
      <c r="G131">
        <f t="shared" ref="G131:G171" si="12">F131*$B$171/B131</f>
        <v>0</v>
      </c>
      <c r="H131">
        <v>0</v>
      </c>
      <c r="I131">
        <v>0.99</v>
      </c>
      <c r="J131" s="6">
        <f>(O131-O127+F131)/4</f>
        <v>0.34300000000000008</v>
      </c>
      <c r="K131">
        <f t="shared" si="10"/>
        <v>0.42375255237690113</v>
      </c>
      <c r="L131" s="7">
        <f t="shared" si="9"/>
        <v>3.4499999999999962</v>
      </c>
      <c r="M131">
        <f t="shared" ref="M131:M171" si="13">L131*$B$171/B131</f>
        <v>4.2622341274061428</v>
      </c>
      <c r="N131">
        <v>14.6</v>
      </c>
      <c r="O131">
        <f>IFERROR(VLOOKUP(A131,'[1]info stocks ann'!A$14:I$61,9,FALSE),"")</f>
        <v>3.45</v>
      </c>
    </row>
    <row r="132" spans="1:15" x14ac:dyDescent="0.3">
      <c r="A132" s="3">
        <v>40998</v>
      </c>
      <c r="B132" s="4">
        <v>229.392</v>
      </c>
      <c r="C132">
        <v>21.412500000000001</v>
      </c>
      <c r="D132">
        <f t="shared" si="11"/>
        <v>26.024655720338988</v>
      </c>
      <c r="E132">
        <v>559002.1</v>
      </c>
      <c r="F132">
        <v>0.38</v>
      </c>
      <c r="G132">
        <f t="shared" si="12"/>
        <v>0.46185028248587573</v>
      </c>
      <c r="H132">
        <v>1.77</v>
      </c>
      <c r="I132">
        <v>1.25</v>
      </c>
      <c r="J132" s="6">
        <f>(O135-O131+F132)/4</f>
        <v>0.44350000000000001</v>
      </c>
      <c r="K132">
        <f t="shared" si="10"/>
        <v>0.539027895480226</v>
      </c>
      <c r="L132" s="7">
        <f t="shared" ref="L132:L166" si="14">L133-J133+F133/4</f>
        <v>3.7984999999999958</v>
      </c>
      <c r="M132">
        <f t="shared" si="13"/>
        <v>4.6166797316384134</v>
      </c>
      <c r="N132">
        <v>17.100000000000001</v>
      </c>
    </row>
    <row r="133" spans="1:15" x14ac:dyDescent="0.3">
      <c r="A133" s="3">
        <v>41089</v>
      </c>
      <c r="B133" s="4">
        <v>229.47800000000001</v>
      </c>
      <c r="C133">
        <v>20.857099999999999</v>
      </c>
      <c r="D133">
        <f t="shared" si="11"/>
        <v>25.340124954026095</v>
      </c>
      <c r="E133">
        <v>546076.1</v>
      </c>
      <c r="F133">
        <v>0.38</v>
      </c>
      <c r="G133">
        <f t="shared" si="12"/>
        <v>0.46167719781416955</v>
      </c>
      <c r="H133">
        <v>1.82</v>
      </c>
      <c r="I133">
        <v>1.46</v>
      </c>
      <c r="J133" s="6">
        <f>(O135-O131+F133)/4</f>
        <v>0.44350000000000001</v>
      </c>
      <c r="K133">
        <f t="shared" si="10"/>
        <v>0.5388258874489058</v>
      </c>
      <c r="L133" s="7">
        <f t="shared" si="14"/>
        <v>4.1469999999999958</v>
      </c>
      <c r="M133">
        <f t="shared" si="13"/>
        <v>5.0383561561456824</v>
      </c>
      <c r="N133">
        <v>14.2</v>
      </c>
      <c r="O133" t="str">
        <f>IFERROR(VLOOKUP(A133,'[1]info stocks ann'!A$14:I$61,9,FALSE),"")</f>
        <v/>
      </c>
    </row>
    <row r="134" spans="1:15" x14ac:dyDescent="0.3">
      <c r="A134" s="3">
        <v>41180</v>
      </c>
      <c r="B134" s="4">
        <v>231.40700000000001</v>
      </c>
      <c r="C134">
        <v>23.825199999999999</v>
      </c>
      <c r="D134">
        <f t="shared" si="11"/>
        <v>28.704894019627755</v>
      </c>
      <c r="E134">
        <v>625348.1</v>
      </c>
      <c r="F134">
        <v>2.65</v>
      </c>
      <c r="G134">
        <f t="shared" si="12"/>
        <v>3.1927525960753136</v>
      </c>
      <c r="H134">
        <v>1.59</v>
      </c>
      <c r="I134">
        <v>1.52</v>
      </c>
      <c r="J134" s="6">
        <f>(O135-O131+F134)/4</f>
        <v>1.0110000000000001</v>
      </c>
      <c r="K134">
        <f t="shared" si="10"/>
        <v>1.2180652357102424</v>
      </c>
      <c r="L134" s="7">
        <f t="shared" si="14"/>
        <v>4.4954999999999963</v>
      </c>
      <c r="M134">
        <f t="shared" si="13"/>
        <v>5.4162336964741735</v>
      </c>
      <c r="N134">
        <v>15.7</v>
      </c>
      <c r="O134" t="str">
        <f>IFERROR(VLOOKUP(A134,'[1]info stocks ann'!A$14:I$61,9,FALSE),"")</f>
        <v/>
      </c>
    </row>
    <row r="135" spans="1:15" x14ac:dyDescent="0.3">
      <c r="A135" s="3">
        <v>41274</v>
      </c>
      <c r="B135" s="4">
        <v>229.601</v>
      </c>
      <c r="C135">
        <v>19.0062</v>
      </c>
      <c r="D135">
        <f t="shared" si="11"/>
        <v>23.079022183701294</v>
      </c>
      <c r="E135">
        <v>499695.9</v>
      </c>
      <c r="F135">
        <v>2.65</v>
      </c>
      <c r="G135">
        <f t="shared" si="12"/>
        <v>3.2178662113840972</v>
      </c>
      <c r="H135">
        <v>1.99</v>
      </c>
      <c r="I135">
        <v>1.58</v>
      </c>
      <c r="J135" s="6">
        <f>(O135-O131+F135)/4</f>
        <v>1.0110000000000001</v>
      </c>
      <c r="K135">
        <f t="shared" si="10"/>
        <v>1.2276463168714427</v>
      </c>
      <c r="L135" s="7">
        <f t="shared" si="14"/>
        <v>4.8439999999999968</v>
      </c>
      <c r="M135">
        <f t="shared" si="13"/>
        <v>5.8820165765828509</v>
      </c>
      <c r="N135">
        <v>12.1</v>
      </c>
      <c r="O135">
        <f>IFERROR(VLOOKUP(A135,'[1]info stocks ann'!A$14:I$61,9,FALSE),"")</f>
        <v>4.8440000000000003</v>
      </c>
    </row>
    <row r="136" spans="1:15" x14ac:dyDescent="0.3">
      <c r="A136" s="3">
        <v>41362</v>
      </c>
      <c r="B136" s="4">
        <v>232.773</v>
      </c>
      <c r="C136">
        <v>15.8093</v>
      </c>
      <c r="D136">
        <f t="shared" si="11"/>
        <v>18.935462697993326</v>
      </c>
      <c r="E136">
        <v>415683.3</v>
      </c>
      <c r="F136">
        <v>2.65</v>
      </c>
      <c r="G136">
        <f t="shared" si="12"/>
        <v>3.1740163163253476</v>
      </c>
      <c r="H136">
        <v>2.39</v>
      </c>
      <c r="I136">
        <v>1.57</v>
      </c>
      <c r="J136" s="6">
        <f>(O139-O135+F136)/4</f>
        <v>0.749</v>
      </c>
      <c r="K136">
        <f t="shared" si="10"/>
        <v>0.89710876261422079</v>
      </c>
      <c r="L136" s="7">
        <f t="shared" si="14"/>
        <v>4.9304999999999968</v>
      </c>
      <c r="M136">
        <f t="shared" si="13"/>
        <v>5.9054669613743833</v>
      </c>
      <c r="N136">
        <v>10</v>
      </c>
      <c r="O136" t="str">
        <f>IFERROR(VLOOKUP(A136,'[1]info stocks ann'!A$14:I$61,9,FALSE),"")</f>
        <v/>
      </c>
    </row>
    <row r="137" spans="1:15" x14ac:dyDescent="0.3">
      <c r="A137" s="3">
        <v>41453</v>
      </c>
      <c r="B137" s="4">
        <v>233.50399999999999</v>
      </c>
      <c r="C137">
        <v>14.161799999999999</v>
      </c>
      <c r="D137">
        <f t="shared" si="11"/>
        <v>16.90908148725504</v>
      </c>
      <c r="E137">
        <v>372202.3</v>
      </c>
      <c r="F137">
        <v>3.05</v>
      </c>
      <c r="G137">
        <f t="shared" si="12"/>
        <v>3.6416768021104562</v>
      </c>
      <c r="H137">
        <v>3.08</v>
      </c>
      <c r="I137">
        <v>1.5</v>
      </c>
      <c r="J137" s="6">
        <f>(O139-O135+F137)/4</f>
        <v>0.84899999999999998</v>
      </c>
      <c r="K137">
        <f t="shared" ref="K137:K171" si="15">J137*$B$171/B137</f>
        <v>1.0136995426202549</v>
      </c>
      <c r="L137" s="7">
        <f t="shared" si="14"/>
        <v>5.0169999999999968</v>
      </c>
      <c r="M137">
        <f t="shared" si="13"/>
        <v>5.9902598413731631</v>
      </c>
      <c r="N137">
        <v>9.5</v>
      </c>
      <c r="O137" t="str">
        <f>IFERROR(VLOOKUP(A137,'[1]info stocks ann'!A$14:I$61,9,FALSE),"")</f>
        <v/>
      </c>
    </row>
    <row r="138" spans="1:15" x14ac:dyDescent="0.3">
      <c r="A138" s="3">
        <v>41547</v>
      </c>
      <c r="B138" s="4">
        <v>234.149</v>
      </c>
      <c r="C138">
        <v>17.026800000000001</v>
      </c>
      <c r="D138">
        <f t="shared" si="11"/>
        <v>20.273867894374952</v>
      </c>
      <c r="E138">
        <v>433125.9</v>
      </c>
      <c r="F138">
        <v>3.05</v>
      </c>
      <c r="G138">
        <f t="shared" si="12"/>
        <v>3.6316452344447336</v>
      </c>
      <c r="H138">
        <v>2.56</v>
      </c>
      <c r="I138">
        <v>1.43</v>
      </c>
      <c r="J138" s="6">
        <f>(O139-O135+F138)/4</f>
        <v>0.84899999999999998</v>
      </c>
      <c r="K138">
        <f t="shared" si="15"/>
        <v>1.0109071488667472</v>
      </c>
      <c r="L138" s="7">
        <f t="shared" si="14"/>
        <v>5.1034999999999968</v>
      </c>
      <c r="M138">
        <f t="shared" si="13"/>
        <v>6.076754575078259</v>
      </c>
      <c r="N138">
        <v>11.9</v>
      </c>
      <c r="O138" t="str">
        <f>IFERROR(VLOOKUP(A138,'[1]info stocks ann'!A$14:I$61,9,FALSE),"")</f>
        <v/>
      </c>
    </row>
    <row r="139" spans="1:15" x14ac:dyDescent="0.3">
      <c r="A139" s="3">
        <v>41639</v>
      </c>
      <c r="B139" s="4">
        <v>233.04900000000001</v>
      </c>
      <c r="C139">
        <v>20.0364</v>
      </c>
      <c r="D139">
        <f t="shared" si="11"/>
        <v>23.970016575055034</v>
      </c>
      <c r="E139">
        <v>500740.4</v>
      </c>
      <c r="F139">
        <v>3.05</v>
      </c>
      <c r="G139">
        <f t="shared" si="12"/>
        <v>3.6487867358366692</v>
      </c>
      <c r="H139">
        <v>2.17</v>
      </c>
      <c r="I139">
        <v>1.42</v>
      </c>
      <c r="J139" s="6">
        <f>(O139-O135+F139)/4</f>
        <v>0.84899999999999998</v>
      </c>
      <c r="K139">
        <f t="shared" si="15"/>
        <v>1.0156786684345351</v>
      </c>
      <c r="L139" s="7">
        <f t="shared" si="14"/>
        <v>5.1899999999999968</v>
      </c>
      <c r="M139">
        <f t="shared" si="13"/>
        <v>6.208919068522067</v>
      </c>
      <c r="N139">
        <v>14.1</v>
      </c>
      <c r="O139">
        <f>IFERROR(VLOOKUP(A139,'[1]info stocks ann'!A$14:I$61,9,FALSE),"")</f>
        <v>5.19</v>
      </c>
    </row>
    <row r="140" spans="1:15" x14ac:dyDescent="0.3">
      <c r="A140" s="3">
        <v>41729</v>
      </c>
      <c r="B140" s="4">
        <v>236.29300000000001</v>
      </c>
      <c r="C140">
        <v>19.1693</v>
      </c>
      <c r="D140">
        <f t="shared" si="11"/>
        <v>22.617848089448273</v>
      </c>
      <c r="E140">
        <v>462532.9</v>
      </c>
      <c r="F140">
        <v>3.05</v>
      </c>
      <c r="G140">
        <f t="shared" si="12"/>
        <v>3.5986935711172143</v>
      </c>
      <c r="H140">
        <v>2.27</v>
      </c>
      <c r="I140">
        <v>1.44</v>
      </c>
      <c r="J140" s="6">
        <f>(O143-O139+F140)/4</f>
        <v>0.78799999999999981</v>
      </c>
      <c r="K140">
        <f t="shared" si="15"/>
        <v>0.9297608308329065</v>
      </c>
      <c r="L140" s="7">
        <f t="shared" si="14"/>
        <v>5.2154999999999969</v>
      </c>
      <c r="M140">
        <f t="shared" si="13"/>
        <v>6.153766006610434</v>
      </c>
      <c r="N140">
        <v>13.3</v>
      </c>
      <c r="O140" t="str">
        <f>IFERROR(VLOOKUP(A140,'[1]info stocks ann'!A$14:I$61,9,FALSE),"")</f>
        <v/>
      </c>
    </row>
    <row r="141" spans="1:15" x14ac:dyDescent="0.3">
      <c r="A141" s="3">
        <v>41820</v>
      </c>
      <c r="B141" s="4">
        <v>238.34299999999999</v>
      </c>
      <c r="C141">
        <v>23.232500000000002</v>
      </c>
      <c r="D141">
        <f t="shared" si="11"/>
        <v>27.176243753749851</v>
      </c>
      <c r="E141">
        <v>556573.30000000005</v>
      </c>
      <c r="F141">
        <v>3.29</v>
      </c>
      <c r="G141">
        <f t="shared" si="12"/>
        <v>3.84848130635261</v>
      </c>
      <c r="H141">
        <v>2.02</v>
      </c>
      <c r="I141">
        <v>1.5</v>
      </c>
      <c r="J141" s="6">
        <f>(O143-O139+F141)/4</f>
        <v>0.84799999999999986</v>
      </c>
      <c r="K141">
        <f t="shared" si="15"/>
        <v>0.99194898109027752</v>
      </c>
      <c r="L141" s="7">
        <f t="shared" si="14"/>
        <v>5.240999999999997</v>
      </c>
      <c r="M141">
        <f t="shared" si="13"/>
        <v>6.1306658135544128</v>
      </c>
      <c r="N141">
        <v>15.5</v>
      </c>
      <c r="O141" t="str">
        <f>IFERROR(VLOOKUP(A141,'[1]info stocks ann'!A$14:I$61,9,FALSE),"")</f>
        <v/>
      </c>
    </row>
    <row r="142" spans="1:15" x14ac:dyDescent="0.3">
      <c r="A142" s="3">
        <v>41912</v>
      </c>
      <c r="B142" s="4">
        <v>238.03100000000001</v>
      </c>
      <c r="C142">
        <v>25.1875</v>
      </c>
      <c r="D142">
        <f t="shared" si="11"/>
        <v>29.501726140712766</v>
      </c>
      <c r="E142">
        <v>591015.6</v>
      </c>
      <c r="F142">
        <v>0.47</v>
      </c>
      <c r="G142">
        <f t="shared" si="12"/>
        <v>0.55050367389121591</v>
      </c>
      <c r="H142">
        <v>1.87</v>
      </c>
      <c r="I142">
        <v>1.55</v>
      </c>
      <c r="J142" s="6">
        <f>(O143-O139+F142)/4</f>
        <v>0.14299999999999985</v>
      </c>
      <c r="K142">
        <f t="shared" si="15"/>
        <v>0.16749367099243359</v>
      </c>
      <c r="L142" s="7">
        <f t="shared" si="14"/>
        <v>5.2664999999999971</v>
      </c>
      <c r="M142">
        <f t="shared" si="13"/>
        <v>6.1685693586129506</v>
      </c>
      <c r="N142">
        <v>16.2</v>
      </c>
      <c r="O142" t="str">
        <f>IFERROR(VLOOKUP(A142,'[1]info stocks ann'!A$14:I$61,9,FALSE),"")</f>
        <v/>
      </c>
    </row>
    <row r="143" spans="1:15" x14ac:dyDescent="0.3">
      <c r="A143" s="3">
        <v>42004</v>
      </c>
      <c r="B143" s="4">
        <v>234.81200000000001</v>
      </c>
      <c r="C143">
        <v>27.594999999999999</v>
      </c>
      <c r="D143">
        <f t="shared" si="11"/>
        <v>32.764684896853652</v>
      </c>
      <c r="E143">
        <v>647361</v>
      </c>
      <c r="F143">
        <v>0.47</v>
      </c>
      <c r="G143">
        <f t="shared" si="12"/>
        <v>0.55805044035228191</v>
      </c>
      <c r="H143">
        <v>1.7</v>
      </c>
      <c r="I143">
        <v>1.61</v>
      </c>
      <c r="J143" s="6">
        <f>(O143-O139+F143)/4</f>
        <v>0.14299999999999985</v>
      </c>
      <c r="K143">
        <f t="shared" si="15"/>
        <v>0.16978981483058769</v>
      </c>
      <c r="L143" s="7">
        <f t="shared" si="14"/>
        <v>5.2919999999999972</v>
      </c>
      <c r="M143">
        <f t="shared" si="13"/>
        <v>6.2834104900941998</v>
      </c>
      <c r="N143">
        <v>17.100000000000001</v>
      </c>
      <c r="O143">
        <f>IFERROR(VLOOKUP(A143,'[1]info stocks ann'!A$14:I$61,9,FALSE),"")</f>
        <v>5.2919999999999998</v>
      </c>
    </row>
    <row r="144" spans="1:15" x14ac:dyDescent="0.3">
      <c r="A144" s="3">
        <v>42094</v>
      </c>
      <c r="B144" s="4">
        <v>236.119</v>
      </c>
      <c r="C144">
        <v>31.107500000000002</v>
      </c>
      <c r="D144">
        <f t="shared" si="11"/>
        <v>36.73077225890335</v>
      </c>
      <c r="E144">
        <v>724773.1</v>
      </c>
      <c r="F144">
        <v>0.47</v>
      </c>
      <c r="G144">
        <f t="shared" si="12"/>
        <v>0.55496143893545213</v>
      </c>
      <c r="H144">
        <v>1.51</v>
      </c>
      <c r="I144">
        <v>1.85</v>
      </c>
      <c r="J144" s="6">
        <f>(O147-O143+F144)/4</f>
        <v>0.24049999999999999</v>
      </c>
      <c r="K144">
        <f t="shared" si="15"/>
        <v>0.28397494907228987</v>
      </c>
      <c r="L144" s="7">
        <f t="shared" si="14"/>
        <v>5.4149999999999974</v>
      </c>
      <c r="M144">
        <f t="shared" si="13"/>
        <v>6.3938642379478123</v>
      </c>
      <c r="N144">
        <v>16.899999999999999</v>
      </c>
      <c r="O144" t="str">
        <f>IFERROR(VLOOKUP(A144,'[1]info stocks ann'!A$14:I$61,9,FALSE),"")</f>
        <v/>
      </c>
    </row>
    <row r="145" spans="1:15" x14ac:dyDescent="0.3">
      <c r="A145" s="3">
        <v>42185</v>
      </c>
      <c r="B145" s="4">
        <v>238.63800000000001</v>
      </c>
      <c r="C145">
        <v>31.356200000000001</v>
      </c>
      <c r="D145">
        <f t="shared" si="11"/>
        <v>36.633609368164336</v>
      </c>
      <c r="E145">
        <v>722576.9</v>
      </c>
      <c r="F145">
        <v>0.52</v>
      </c>
      <c r="G145">
        <f t="shared" si="12"/>
        <v>0.6075186684434164</v>
      </c>
      <c r="H145">
        <v>1.66</v>
      </c>
      <c r="I145">
        <v>2.0299999999999998</v>
      </c>
      <c r="J145" s="6">
        <f>(O147-O143+F145)/4</f>
        <v>0.253</v>
      </c>
      <c r="K145">
        <f t="shared" si="15"/>
        <v>0.29558119830035451</v>
      </c>
      <c r="L145" s="7">
        <f t="shared" si="14"/>
        <v>5.5379999999999976</v>
      </c>
      <c r="M145">
        <f t="shared" si="13"/>
        <v>6.4700738189223816</v>
      </c>
      <c r="N145">
        <v>15.5</v>
      </c>
      <c r="O145" t="str">
        <f>IFERROR(VLOOKUP(A145,'[1]info stocks ann'!A$14:I$61,9,FALSE),"")</f>
        <v/>
      </c>
    </row>
    <row r="146" spans="1:15" x14ac:dyDescent="0.3">
      <c r="A146" s="3">
        <v>42277</v>
      </c>
      <c r="B146" s="4">
        <v>237.94499999999999</v>
      </c>
      <c r="C146">
        <v>27.574999999999999</v>
      </c>
      <c r="D146">
        <f t="shared" si="11"/>
        <v>32.309841139759186</v>
      </c>
      <c r="E146">
        <v>615336.30000000005</v>
      </c>
      <c r="F146">
        <v>0.52</v>
      </c>
      <c r="G146">
        <f t="shared" si="12"/>
        <v>0.60928802874613885</v>
      </c>
      <c r="H146">
        <v>1.89</v>
      </c>
      <c r="I146">
        <v>2.16</v>
      </c>
      <c r="J146" s="6">
        <f>(O147-O143+F146)/4</f>
        <v>0.253</v>
      </c>
      <c r="K146">
        <f t="shared" si="15"/>
        <v>0.29644206013994834</v>
      </c>
      <c r="L146" s="7">
        <f t="shared" si="14"/>
        <v>5.6609999999999978</v>
      </c>
      <c r="M146">
        <f t="shared" si="13"/>
        <v>6.6330375590997903</v>
      </c>
      <c r="N146">
        <v>12.8</v>
      </c>
      <c r="O146" t="str">
        <f>IFERROR(VLOOKUP(A146,'[1]info stocks ann'!A$14:I$61,9,FALSE),"")</f>
        <v/>
      </c>
    </row>
    <row r="147" spans="1:15" x14ac:dyDescent="0.3">
      <c r="A147" s="3">
        <v>42369</v>
      </c>
      <c r="B147" s="4">
        <v>236.52500000000001</v>
      </c>
      <c r="C147">
        <v>26.315000000000001</v>
      </c>
      <c r="D147">
        <f t="shared" si="11"/>
        <v>31.018601120388968</v>
      </c>
      <c r="E147">
        <v>583612.6</v>
      </c>
      <c r="F147">
        <v>0.52</v>
      </c>
      <c r="G147">
        <f t="shared" si="12"/>
        <v>0.61294594651728151</v>
      </c>
      <c r="H147">
        <v>1.98</v>
      </c>
      <c r="I147">
        <v>2.2999999999999998</v>
      </c>
      <c r="J147" s="6">
        <f>(O147-O143+F147)/4</f>
        <v>0.253</v>
      </c>
      <c r="K147">
        <f t="shared" si="15"/>
        <v>0.29822177782475423</v>
      </c>
      <c r="L147" s="7">
        <f t="shared" si="14"/>
        <v>5.783999999999998</v>
      </c>
      <c r="M147">
        <f t="shared" si="13"/>
        <v>6.8178449127999139</v>
      </c>
      <c r="N147">
        <v>11.4</v>
      </c>
      <c r="O147">
        <f>IFERROR(VLOOKUP(A147,'[1]info stocks ann'!A$14:I$61,9,FALSE),"")</f>
        <v>5.7839999999999998</v>
      </c>
    </row>
    <row r="148" spans="1:15" x14ac:dyDescent="0.3">
      <c r="A148" s="3">
        <v>42460</v>
      </c>
      <c r="B148" s="4">
        <v>238.13200000000001</v>
      </c>
      <c r="C148">
        <v>27.247499999999999</v>
      </c>
      <c r="D148">
        <f t="shared" si="11"/>
        <v>31.901035959047924</v>
      </c>
      <c r="E148">
        <v>604303.9</v>
      </c>
      <c r="F148">
        <v>0.52</v>
      </c>
      <c r="G148">
        <f t="shared" si="12"/>
        <v>0.60880956780273132</v>
      </c>
      <c r="H148">
        <v>1.91</v>
      </c>
      <c r="I148">
        <v>2.36</v>
      </c>
      <c r="J148" s="6">
        <f>(O151-O147+F148)/4</f>
        <v>0.25850000000000006</v>
      </c>
      <c r="K148">
        <f t="shared" si="15"/>
        <v>0.3026486024557809</v>
      </c>
      <c r="L148" s="7">
        <f t="shared" si="14"/>
        <v>5.9124999999999979</v>
      </c>
      <c r="M148">
        <f t="shared" si="13"/>
        <v>6.922281864680091</v>
      </c>
      <c r="N148">
        <v>11.5</v>
      </c>
      <c r="O148" t="str">
        <f>IFERROR(VLOOKUP(A148,'[1]info stocks ann'!A$14:I$61,9,FALSE),"")</f>
        <v/>
      </c>
    </row>
    <row r="149" spans="1:15" x14ac:dyDescent="0.3">
      <c r="A149" s="3">
        <v>42551</v>
      </c>
      <c r="B149" s="4">
        <v>241.018</v>
      </c>
      <c r="C149">
        <v>23.9</v>
      </c>
      <c r="D149">
        <f t="shared" si="11"/>
        <v>27.646764142097272</v>
      </c>
      <c r="E149">
        <v>523641.8</v>
      </c>
      <c r="F149">
        <v>0.56999999999999995</v>
      </c>
      <c r="G149">
        <f t="shared" si="12"/>
        <v>0.65935797326340762</v>
      </c>
      <c r="H149">
        <v>2.38</v>
      </c>
      <c r="I149">
        <v>2.25</v>
      </c>
      <c r="J149" s="6">
        <f>(O151-O147+F149)/4</f>
        <v>0.27100000000000002</v>
      </c>
      <c r="K149">
        <f t="shared" si="15"/>
        <v>0.31348422939365528</v>
      </c>
      <c r="L149" s="7">
        <f t="shared" si="14"/>
        <v>6.0409999999999977</v>
      </c>
      <c r="M149">
        <f t="shared" si="13"/>
        <v>6.9880377482179732</v>
      </c>
      <c r="N149">
        <v>10.6</v>
      </c>
      <c r="O149" t="str">
        <f>IFERROR(VLOOKUP(A149,'[1]info stocks ann'!A$14:I$61,9,FALSE),"")</f>
        <v/>
      </c>
    </row>
    <row r="150" spans="1:15" x14ac:dyDescent="0.3">
      <c r="A150" s="3">
        <v>42643</v>
      </c>
      <c r="B150" s="4">
        <v>241.428</v>
      </c>
      <c r="C150">
        <v>28.262499999999999</v>
      </c>
      <c r="D150">
        <f t="shared" si="11"/>
        <v>32.637645695611113</v>
      </c>
      <c r="E150">
        <v>609163.30000000005</v>
      </c>
      <c r="F150">
        <v>0.56999999999999995</v>
      </c>
      <c r="G150">
        <f t="shared" si="12"/>
        <v>0.65823823251652658</v>
      </c>
      <c r="H150">
        <v>2.02</v>
      </c>
      <c r="I150">
        <v>2.15</v>
      </c>
      <c r="J150" s="6">
        <f>(O151-O147+F150)/4</f>
        <v>0.27100000000000002</v>
      </c>
      <c r="K150">
        <f t="shared" si="15"/>
        <v>0.31295186142452414</v>
      </c>
      <c r="L150" s="7">
        <f t="shared" si="14"/>
        <v>6.1694999999999975</v>
      </c>
      <c r="M150">
        <f t="shared" si="13"/>
        <v>7.124562764053878</v>
      </c>
      <c r="N150">
        <v>13.2</v>
      </c>
      <c r="O150" t="str">
        <f>IFERROR(VLOOKUP(A150,'[1]info stocks ann'!A$14:I$61,9,FALSE),"")</f>
        <v/>
      </c>
    </row>
    <row r="151" spans="1:15" x14ac:dyDescent="0.3">
      <c r="A151" s="3">
        <v>42734</v>
      </c>
      <c r="B151" s="4">
        <v>241.43199999999999</v>
      </c>
      <c r="C151">
        <v>28.954999999999998</v>
      </c>
      <c r="D151">
        <f t="shared" si="11"/>
        <v>33.436793424235397</v>
      </c>
      <c r="E151">
        <v>608960.1</v>
      </c>
      <c r="F151">
        <v>0.56999999999999995</v>
      </c>
      <c r="G151">
        <f t="shared" si="12"/>
        <v>0.65822732694920305</v>
      </c>
      <c r="H151">
        <v>1.97</v>
      </c>
      <c r="I151">
        <v>2.08</v>
      </c>
      <c r="J151" s="6">
        <f>(O151-O147+F151)/4</f>
        <v>0.27100000000000002</v>
      </c>
      <c r="K151">
        <f t="shared" si="15"/>
        <v>0.31294667649690189</v>
      </c>
      <c r="L151" s="7">
        <f t="shared" si="14"/>
        <v>6.2979999999999974</v>
      </c>
      <c r="M151">
        <f t="shared" si="13"/>
        <v>7.2728345703966308</v>
      </c>
      <c r="N151">
        <v>13.9</v>
      </c>
      <c r="O151">
        <f>IFERROR(VLOOKUP(A151,'[1]info stocks ann'!A$14:I$61,9,FALSE),"")</f>
        <v>6.298</v>
      </c>
    </row>
    <row r="152" spans="1:15" x14ac:dyDescent="0.3">
      <c r="A152" s="3">
        <v>42825</v>
      </c>
      <c r="B152" s="4">
        <v>243.80099999999999</v>
      </c>
      <c r="C152">
        <v>35.914999999999999</v>
      </c>
      <c r="D152">
        <f t="shared" si="11"/>
        <v>41.071094171065745</v>
      </c>
      <c r="E152">
        <v>753717.7</v>
      </c>
      <c r="F152">
        <v>0.56999999999999995</v>
      </c>
      <c r="G152">
        <f t="shared" si="12"/>
        <v>0.65183137066706043</v>
      </c>
      <c r="H152">
        <v>1.59</v>
      </c>
      <c r="I152">
        <v>2.08</v>
      </c>
      <c r="J152" s="6">
        <f>(O155-O151+F152)/4</f>
        <v>0.29225000000000001</v>
      </c>
      <c r="K152">
        <f t="shared" si="15"/>
        <v>0.33420652294289199</v>
      </c>
      <c r="L152" s="7">
        <f t="shared" si="14"/>
        <v>6.4477499999999974</v>
      </c>
      <c r="M152">
        <f t="shared" si="13"/>
        <v>7.3734135442430491</v>
      </c>
      <c r="N152">
        <v>17.3</v>
      </c>
      <c r="O152" t="str">
        <f>IFERROR(VLOOKUP(A152,'[1]info stocks ann'!A$14:I$61,9,FALSE),"")</f>
        <v/>
      </c>
    </row>
    <row r="153" spans="1:15" x14ac:dyDescent="0.3">
      <c r="A153" s="3">
        <v>42916</v>
      </c>
      <c r="B153" s="4">
        <v>244.95500000000001</v>
      </c>
      <c r="C153">
        <v>36.005000000000003</v>
      </c>
      <c r="D153">
        <f t="shared" si="11"/>
        <v>40.980041272886858</v>
      </c>
      <c r="E153">
        <v>750897.1</v>
      </c>
      <c r="F153">
        <v>0.63</v>
      </c>
      <c r="G153">
        <f t="shared" si="12"/>
        <v>0.71705113184054214</v>
      </c>
      <c r="H153">
        <v>1.75</v>
      </c>
      <c r="I153">
        <v>2.15</v>
      </c>
      <c r="J153" s="6">
        <f>(O155-O151+F153)/4</f>
        <v>0.30725000000000002</v>
      </c>
      <c r="K153">
        <f t="shared" si="15"/>
        <v>0.34970469882223265</v>
      </c>
      <c r="L153" s="7">
        <f t="shared" si="14"/>
        <v>6.5974999999999975</v>
      </c>
      <c r="M153">
        <f t="shared" si="13"/>
        <v>7.5091187973301192</v>
      </c>
      <c r="N153">
        <v>16.8</v>
      </c>
      <c r="O153" t="str">
        <f>IFERROR(VLOOKUP(A153,'[1]info stocks ann'!A$14:I$61,9,FALSE),"")</f>
        <v/>
      </c>
    </row>
    <row r="154" spans="1:15" x14ac:dyDescent="0.3">
      <c r="A154" s="3">
        <v>43007</v>
      </c>
      <c r="B154" s="4">
        <v>246.81899999999999</v>
      </c>
      <c r="C154">
        <v>38.53</v>
      </c>
      <c r="D154">
        <f t="shared" si="11"/>
        <v>43.522747681499403</v>
      </c>
      <c r="E154">
        <v>796064.4</v>
      </c>
      <c r="F154">
        <v>0.63</v>
      </c>
      <c r="G154">
        <f t="shared" si="12"/>
        <v>0.71163589512962944</v>
      </c>
      <c r="H154">
        <v>1.64</v>
      </c>
      <c r="I154">
        <v>2.19</v>
      </c>
      <c r="J154" s="6">
        <f>(O155-O151+F154)/4</f>
        <v>0.30725000000000002</v>
      </c>
      <c r="K154">
        <f t="shared" si="15"/>
        <v>0.34706369647393437</v>
      </c>
      <c r="L154" s="7">
        <f t="shared" si="14"/>
        <v>6.7472499999999975</v>
      </c>
      <c r="M154">
        <f t="shared" si="13"/>
        <v>7.6215639577990331</v>
      </c>
      <c r="N154">
        <v>17.600000000000001</v>
      </c>
      <c r="O154" t="str">
        <f>IFERROR(VLOOKUP(A154,'[1]info stocks ann'!A$14:I$61,9,FALSE),"")</f>
        <v/>
      </c>
    </row>
    <row r="155" spans="1:15" x14ac:dyDescent="0.3">
      <c r="A155" s="3">
        <v>43098</v>
      </c>
      <c r="B155" s="4">
        <v>246.524</v>
      </c>
      <c r="C155">
        <v>42.307499999999997</v>
      </c>
      <c r="D155">
        <f t="shared" si="11"/>
        <v>47.846926120783372</v>
      </c>
      <c r="E155">
        <v>868878.9</v>
      </c>
      <c r="F155">
        <v>0.63</v>
      </c>
      <c r="G155">
        <f t="shared" si="12"/>
        <v>0.71248746572341848</v>
      </c>
      <c r="H155">
        <v>1.49</v>
      </c>
      <c r="I155">
        <v>2.2999999999999998</v>
      </c>
      <c r="J155" s="6">
        <f>(O155-O151+F155)/4</f>
        <v>0.30725000000000002</v>
      </c>
      <c r="K155">
        <f t="shared" si="15"/>
        <v>0.34747900610082594</v>
      </c>
      <c r="L155" s="7">
        <f t="shared" si="14"/>
        <v>6.8969999999999976</v>
      </c>
      <c r="M155">
        <f t="shared" si="13"/>
        <v>7.8000413509435162</v>
      </c>
      <c r="N155">
        <v>18.399999999999999</v>
      </c>
      <c r="O155">
        <f>IFERROR(VLOOKUP(A155,'[1]info stocks ann'!A$14:I$61,9,FALSE),"")</f>
        <v>6.8970000000000002</v>
      </c>
    </row>
    <row r="156" spans="1:15" x14ac:dyDescent="0.3">
      <c r="A156" s="3">
        <v>43189</v>
      </c>
      <c r="B156" s="4">
        <v>249.554</v>
      </c>
      <c r="C156">
        <v>41.945</v>
      </c>
      <c r="D156">
        <f t="shared" si="11"/>
        <v>46.860999583256536</v>
      </c>
      <c r="E156">
        <v>851317.2</v>
      </c>
      <c r="F156">
        <v>0.63</v>
      </c>
      <c r="G156">
        <f t="shared" si="12"/>
        <v>0.70383668464540738</v>
      </c>
      <c r="H156">
        <v>1.5</v>
      </c>
      <c r="I156">
        <v>2.5499999999999998</v>
      </c>
      <c r="J156" s="6">
        <f>(O159-O155+F156)/4</f>
        <v>-9.0000000000000913E-3</v>
      </c>
      <c r="K156">
        <f t="shared" si="15"/>
        <v>-1.005480978064878E-2</v>
      </c>
      <c r="L156" s="7">
        <f t="shared" si="14"/>
        <v>6.7304999999999975</v>
      </c>
      <c r="M156">
        <f t="shared" si="13"/>
        <v>7.5193219142950998</v>
      </c>
      <c r="N156">
        <v>16.5</v>
      </c>
      <c r="O156" t="str">
        <f>IFERROR(VLOOKUP(A156,'[1]info stocks ann'!A$14:I$61,9,FALSE),"")</f>
        <v/>
      </c>
    </row>
    <row r="157" spans="1:15" x14ac:dyDescent="0.3">
      <c r="A157" s="3">
        <v>43280</v>
      </c>
      <c r="B157" s="4">
        <v>251.989</v>
      </c>
      <c r="C157">
        <v>46.277500000000003</v>
      </c>
      <c r="D157">
        <f t="shared" si="11"/>
        <v>51.201677672438095</v>
      </c>
      <c r="E157">
        <v>909840.9</v>
      </c>
      <c r="F157">
        <v>0.73</v>
      </c>
      <c r="G157">
        <f t="shared" si="12"/>
        <v>0.80767596998281677</v>
      </c>
      <c r="H157">
        <v>1.58</v>
      </c>
      <c r="I157">
        <v>2.72</v>
      </c>
      <c r="J157" s="6">
        <f>(O159-O155+F157)/4</f>
        <v>1.5999999999999903E-2</v>
      </c>
      <c r="K157">
        <f t="shared" si="15"/>
        <v>1.7702487013321902E-2</v>
      </c>
      <c r="L157" s="7">
        <f t="shared" si="14"/>
        <v>6.5639999999999974</v>
      </c>
      <c r="M157">
        <f t="shared" si="13"/>
        <v>7.2624452972153524</v>
      </c>
      <c r="N157">
        <v>17</v>
      </c>
      <c r="O157" t="str">
        <f>IFERROR(VLOOKUP(A157,'[1]info stocks ann'!A$14:I$61,9,FALSE),"")</f>
        <v/>
      </c>
    </row>
    <row r="158" spans="1:15" x14ac:dyDescent="0.3">
      <c r="A158" s="3">
        <v>43371</v>
      </c>
      <c r="B158" s="4">
        <v>252.43899999999999</v>
      </c>
      <c r="C158">
        <v>56.435000000000002</v>
      </c>
      <c r="D158">
        <f t="shared" si="11"/>
        <v>62.328684830790813</v>
      </c>
      <c r="E158">
        <v>1090307</v>
      </c>
      <c r="F158">
        <v>0.73</v>
      </c>
      <c r="G158">
        <f t="shared" si="12"/>
        <v>0.80623619963634785</v>
      </c>
      <c r="H158">
        <v>1.29</v>
      </c>
      <c r="I158">
        <v>2.89</v>
      </c>
      <c r="J158" s="6">
        <f>(O159-O155+F158)/4</f>
        <v>1.5999999999999903E-2</v>
      </c>
      <c r="K158">
        <f t="shared" si="15"/>
        <v>1.7670930402988339E-2</v>
      </c>
      <c r="L158" s="7">
        <f t="shared" si="14"/>
        <v>6.3974999999999973</v>
      </c>
      <c r="M158">
        <f t="shared" si="13"/>
        <v>7.0656110783199093</v>
      </c>
      <c r="N158">
        <v>19.600000000000001</v>
      </c>
      <c r="O158" t="str">
        <f>IFERROR(VLOOKUP(A158,'[1]info stocks ann'!A$14:I$61,9,FALSE),"")</f>
        <v/>
      </c>
    </row>
    <row r="159" spans="1:15" x14ac:dyDescent="0.3">
      <c r="A159" s="3">
        <v>43465</v>
      </c>
      <c r="B159" s="4">
        <v>251.233</v>
      </c>
      <c r="C159">
        <v>39.435000000000002</v>
      </c>
      <c r="D159">
        <f t="shared" si="11"/>
        <v>43.762391365783962</v>
      </c>
      <c r="E159">
        <v>748538.4</v>
      </c>
      <c r="F159">
        <v>0.73</v>
      </c>
      <c r="G159">
        <f t="shared" si="12"/>
        <v>0.81010639525858463</v>
      </c>
      <c r="H159">
        <v>1.85</v>
      </c>
      <c r="I159">
        <v>3.05</v>
      </c>
      <c r="J159" s="6">
        <f>(O159-O155+F159)/4</f>
        <v>1.5999999999999903E-2</v>
      </c>
      <c r="K159">
        <f t="shared" si="15"/>
        <v>1.7755756608407228E-2</v>
      </c>
      <c r="L159" s="7">
        <f t="shared" si="14"/>
        <v>6.2309999999999972</v>
      </c>
      <c r="M159">
        <f t="shared" si="13"/>
        <v>6.9147574641866285</v>
      </c>
      <c r="N159">
        <v>12.9</v>
      </c>
      <c r="O159">
        <f>IFERROR(VLOOKUP(A159,'[1]info stocks ann'!A$14:I$61,9,FALSE),"")</f>
        <v>6.2309999999999999</v>
      </c>
    </row>
    <row r="160" spans="1:15" x14ac:dyDescent="0.3">
      <c r="A160" s="3">
        <v>43553</v>
      </c>
      <c r="B160" s="4">
        <v>254.202</v>
      </c>
      <c r="C160">
        <v>47.487499999999997</v>
      </c>
      <c r="D160">
        <f t="shared" si="11"/>
        <v>52.083028359336275</v>
      </c>
      <c r="E160">
        <v>895666.7</v>
      </c>
      <c r="F160">
        <v>0.73</v>
      </c>
      <c r="G160">
        <f t="shared" si="12"/>
        <v>0.8006446054712395</v>
      </c>
      <c r="H160">
        <v>1.54</v>
      </c>
      <c r="I160">
        <v>2.96</v>
      </c>
      <c r="J160" s="6">
        <f>(O163-O159+F160)/4</f>
        <v>-9.9249999999999949E-2</v>
      </c>
      <c r="K160">
        <f t="shared" si="15"/>
        <v>-0.10885476314112394</v>
      </c>
      <c r="L160" s="7">
        <f t="shared" si="14"/>
        <v>5.9492499999999975</v>
      </c>
      <c r="M160">
        <f t="shared" si="13"/>
        <v>6.5249793412325605</v>
      </c>
      <c r="N160">
        <v>16</v>
      </c>
      <c r="O160" t="str">
        <f>IFERROR(VLOOKUP(A160,'[1]info stocks ann'!A$14:I$61,9,FALSE),"")</f>
        <v/>
      </c>
    </row>
    <row r="161" spans="1:15" x14ac:dyDescent="0.3">
      <c r="A161" s="3">
        <v>43644</v>
      </c>
      <c r="B161" s="4">
        <v>256.14299999999997</v>
      </c>
      <c r="C161">
        <v>49.48</v>
      </c>
      <c r="D161">
        <f t="shared" si="11"/>
        <v>53.857114814771442</v>
      </c>
      <c r="E161">
        <v>910643.7</v>
      </c>
      <c r="F161">
        <v>0.77</v>
      </c>
      <c r="G161">
        <f t="shared" si="12"/>
        <v>0.83811597427999218</v>
      </c>
      <c r="H161">
        <v>1.56</v>
      </c>
      <c r="I161">
        <v>2.93</v>
      </c>
      <c r="J161" s="6">
        <f>(O163-O159+F161)/4</f>
        <v>-8.924999999999994E-2</v>
      </c>
      <c r="K161">
        <f t="shared" si="15"/>
        <v>-9.7145260655180851E-2</v>
      </c>
      <c r="L161" s="7">
        <f t="shared" si="14"/>
        <v>5.6674999999999978</v>
      </c>
      <c r="M161">
        <f t="shared" si="13"/>
        <v>6.1688601093920177</v>
      </c>
      <c r="N161">
        <v>16.899999999999999</v>
      </c>
      <c r="O161" t="str">
        <f>IFERROR(VLOOKUP(A161,'[1]info stocks ann'!A$14:I$61,9,FALSE),"")</f>
        <v/>
      </c>
    </row>
    <row r="162" spans="1:15" x14ac:dyDescent="0.3">
      <c r="A162" s="3">
        <v>43738</v>
      </c>
      <c r="B162" s="4">
        <v>256.75900000000001</v>
      </c>
      <c r="C162">
        <v>55.9925</v>
      </c>
      <c r="D162">
        <f t="shared" si="11"/>
        <v>60.799508430084238</v>
      </c>
      <c r="E162">
        <v>1012160</v>
      </c>
      <c r="F162">
        <v>0.77</v>
      </c>
      <c r="G162">
        <f t="shared" si="12"/>
        <v>0.83610521929124204</v>
      </c>
      <c r="H162">
        <v>1.38</v>
      </c>
      <c r="I162">
        <v>2.87</v>
      </c>
      <c r="J162" s="6">
        <f>(O163-O159+F162)/4</f>
        <v>-8.924999999999994E-2</v>
      </c>
      <c r="K162">
        <f t="shared" si="15"/>
        <v>-9.69121958723939E-2</v>
      </c>
      <c r="L162" s="7">
        <f t="shared" si="14"/>
        <v>5.385749999999998</v>
      </c>
      <c r="M162">
        <f t="shared" si="13"/>
        <v>5.8481216685685773</v>
      </c>
      <c r="N162">
        <v>19.5</v>
      </c>
      <c r="O162" t="str">
        <f>IFERROR(VLOOKUP(A162,'[1]info stocks ann'!A$14:I$61,9,FALSE),"")</f>
        <v/>
      </c>
    </row>
    <row r="163" spans="1:15" x14ac:dyDescent="0.3">
      <c r="A163" s="3">
        <v>43830</v>
      </c>
      <c r="B163" s="4">
        <v>256.97399999999999</v>
      </c>
      <c r="C163">
        <v>73.412499999999994</v>
      </c>
      <c r="D163">
        <f t="shared" si="11"/>
        <v>79.64833728314926</v>
      </c>
      <c r="E163">
        <v>1304763</v>
      </c>
      <c r="F163">
        <v>0.77</v>
      </c>
      <c r="G163">
        <f t="shared" si="12"/>
        <v>0.8354056830652129</v>
      </c>
      <c r="H163">
        <v>1.05</v>
      </c>
      <c r="I163">
        <v>2.97</v>
      </c>
      <c r="J163" s="6">
        <f>(O163-O159+F163)/4</f>
        <v>-8.924999999999994E-2</v>
      </c>
      <c r="K163">
        <f t="shared" si="15"/>
        <v>-9.6831113264376892E-2</v>
      </c>
      <c r="L163" s="7">
        <f t="shared" si="14"/>
        <v>5.1039999999999983</v>
      </c>
      <c r="M163">
        <f t="shared" si="13"/>
        <v>5.5375462420322661</v>
      </c>
      <c r="N163">
        <v>24.7</v>
      </c>
      <c r="O163">
        <f>IFERROR(VLOOKUP(A163,'[1]info stocks ann'!A$14:I$61,9,FALSE),"")</f>
        <v>5.1040000000000001</v>
      </c>
    </row>
    <row r="164" spans="1:15" x14ac:dyDescent="0.3">
      <c r="A164" s="3">
        <v>43921</v>
      </c>
      <c r="B164" s="4">
        <v>258.11500000000001</v>
      </c>
      <c r="C164">
        <v>63.572499999999998</v>
      </c>
      <c r="D164">
        <f t="shared" si="11"/>
        <v>68.667609960676444</v>
      </c>
      <c r="E164">
        <v>1099545</v>
      </c>
      <c r="F164">
        <v>0.77</v>
      </c>
      <c r="G164">
        <f t="shared" si="12"/>
        <v>0.8317127636906031</v>
      </c>
      <c r="H164">
        <v>1.21</v>
      </c>
      <c r="I164">
        <v>3.15</v>
      </c>
      <c r="J164" s="6">
        <f>(O167-O163+F164)/4</f>
        <v>-9.9500000000000033E-2</v>
      </c>
      <c r="K164">
        <f t="shared" si="15"/>
        <v>-0.10747457141196756</v>
      </c>
      <c r="L164" s="7">
        <f t="shared" si="14"/>
        <v>4.8119999999999985</v>
      </c>
      <c r="M164">
        <f t="shared" si="13"/>
        <v>5.1976646998430915</v>
      </c>
      <c r="N164">
        <v>20.2</v>
      </c>
      <c r="O164" t="str">
        <f>IFERROR(VLOOKUP(A164,'[1]info stocks ann'!A$14:I$61,9,FALSE),"")</f>
        <v/>
      </c>
    </row>
    <row r="165" spans="1:15" x14ac:dyDescent="0.3">
      <c r="A165" s="3">
        <v>44012</v>
      </c>
      <c r="B165" s="4">
        <v>257.79700000000003</v>
      </c>
      <c r="C165">
        <v>91.2</v>
      </c>
      <c r="D165">
        <f t="shared" si="11"/>
        <v>98.630870025640334</v>
      </c>
      <c r="E165">
        <v>1581164</v>
      </c>
      <c r="F165">
        <v>0.82</v>
      </c>
      <c r="G165">
        <f t="shared" si="12"/>
        <v>0.88681264716036245</v>
      </c>
      <c r="H165">
        <v>0.9</v>
      </c>
      <c r="I165">
        <v>3.2</v>
      </c>
      <c r="J165" s="6">
        <f>(O167-O163+F165)/4</f>
        <v>-8.700000000000005E-2</v>
      </c>
      <c r="K165">
        <f t="shared" si="15"/>
        <v>-9.4088658906038528E-2</v>
      </c>
      <c r="L165" s="7">
        <f t="shared" si="14"/>
        <v>4.5199999999999987</v>
      </c>
      <c r="M165">
        <f t="shared" si="13"/>
        <v>4.8882843477619966</v>
      </c>
      <c r="N165">
        <v>28.5</v>
      </c>
      <c r="O165" t="str">
        <f>IFERROR(VLOOKUP(A165,'[1]info stocks ann'!A$14:I$61,9,FALSE),"")</f>
        <v/>
      </c>
    </row>
    <row r="166" spans="1:15" x14ac:dyDescent="0.3">
      <c r="A166" s="3">
        <v>44104</v>
      </c>
      <c r="B166" s="4">
        <v>260.27999999999997</v>
      </c>
      <c r="C166">
        <v>115.81</v>
      </c>
      <c r="D166">
        <f t="shared" si="11"/>
        <v>124.05125103734443</v>
      </c>
      <c r="E166">
        <v>1980645</v>
      </c>
      <c r="F166">
        <v>0.82</v>
      </c>
      <c r="G166">
        <f t="shared" si="12"/>
        <v>0.87835269709543573</v>
      </c>
      <c r="H166">
        <v>0.71</v>
      </c>
      <c r="I166">
        <v>3.27</v>
      </c>
      <c r="J166" s="6">
        <f>(O167-O163+F166)/4</f>
        <v>-8.700000000000005E-2</v>
      </c>
      <c r="K166">
        <f t="shared" si="15"/>
        <v>-9.3191078838174346E-2</v>
      </c>
      <c r="L166" s="7">
        <f t="shared" si="14"/>
        <v>4.2279999999999989</v>
      </c>
      <c r="M166">
        <f t="shared" si="13"/>
        <v>4.5288721991701237</v>
      </c>
      <c r="N166">
        <v>35.4</v>
      </c>
      <c r="O166" t="str">
        <f>IFERROR(VLOOKUP(A166,'[1]info stocks ann'!A$14:I$61,9,FALSE),"")</f>
        <v/>
      </c>
    </row>
    <row r="167" spans="1:15" x14ac:dyDescent="0.3">
      <c r="A167" s="3">
        <v>44196</v>
      </c>
      <c r="B167" s="4">
        <v>260.47399999999999</v>
      </c>
      <c r="C167">
        <v>132.69</v>
      </c>
      <c r="D167">
        <f t="shared" si="11"/>
        <v>142.02660296229183</v>
      </c>
      <c r="E167">
        <v>2232280</v>
      </c>
      <c r="F167">
        <v>0.20499999999999999</v>
      </c>
      <c r="G167">
        <f t="shared" si="12"/>
        <v>0.21942462587436751</v>
      </c>
      <c r="H167">
        <v>0.62</v>
      </c>
      <c r="I167">
        <v>3.27</v>
      </c>
      <c r="J167" s="6">
        <f>(O167-O163+F167)/4</f>
        <v>-0.24075000000000005</v>
      </c>
      <c r="K167">
        <f t="shared" si="15"/>
        <v>-0.25769013989879996</v>
      </c>
      <c r="L167" s="7">
        <f t="shared" ref="L167:L169" si="16">L168-J168+F168/4</f>
        <v>3.9359999999999995</v>
      </c>
      <c r="M167">
        <f t="shared" si="13"/>
        <v>4.2129528167878556</v>
      </c>
      <c r="N167">
        <v>40.5</v>
      </c>
      <c r="O167">
        <f>IFERROR(VLOOKUP(A167,'[1]info stocks ann'!A$14:I$61,9,FALSE),"")</f>
        <v>3.9359999999999999</v>
      </c>
    </row>
    <row r="168" spans="1:15" x14ac:dyDescent="0.3">
      <c r="A168" s="3">
        <v>44286</v>
      </c>
      <c r="B168" s="4">
        <v>264.87700000000001</v>
      </c>
      <c r="C168">
        <v>122.15</v>
      </c>
      <c r="D168">
        <f t="shared" si="11"/>
        <v>128.57161739222357</v>
      </c>
      <c r="E168">
        <v>2050667</v>
      </c>
      <c r="F168">
        <v>0.20499999999999999</v>
      </c>
      <c r="G168">
        <f t="shared" si="12"/>
        <v>0.21577717204589297</v>
      </c>
      <c r="H168">
        <v>0.67</v>
      </c>
      <c r="I168">
        <v>3.7</v>
      </c>
      <c r="J168" s="6">
        <f>(O171-O167+F168)/4</f>
        <v>0.16775000000000004</v>
      </c>
      <c r="K168">
        <f t="shared" si="15"/>
        <v>0.17656888102779786</v>
      </c>
      <c r="L168" s="7">
        <f t="shared" si="16"/>
        <v>4.0524999999999993</v>
      </c>
      <c r="M168">
        <f t="shared" si="13"/>
        <v>4.2655462912974693</v>
      </c>
      <c r="N168">
        <v>33</v>
      </c>
      <c r="O168" t="str">
        <f>IFERROR(VLOOKUP(A168,'[1]info stocks ann'!A$14:I$61,9,FALSE),"")</f>
        <v/>
      </c>
    </row>
    <row r="169" spans="1:15" x14ac:dyDescent="0.3">
      <c r="A169" s="3">
        <v>44377</v>
      </c>
      <c r="B169" s="4">
        <v>271.69600000000003</v>
      </c>
      <c r="C169">
        <v>136.96</v>
      </c>
      <c r="D169">
        <f t="shared" si="11"/>
        <v>140.54208350509393</v>
      </c>
      <c r="E169">
        <v>2285537</v>
      </c>
      <c r="F169">
        <v>0.22</v>
      </c>
      <c r="G169">
        <f t="shared" si="12"/>
        <v>0.22575393086390672</v>
      </c>
      <c r="H169">
        <v>0.64</v>
      </c>
      <c r="I169">
        <v>4.46</v>
      </c>
      <c r="J169" s="6">
        <f>(O171-O167+F169)/4</f>
        <v>0.17150000000000004</v>
      </c>
      <c r="K169">
        <f t="shared" si="15"/>
        <v>0.17598545065072732</v>
      </c>
      <c r="L169" s="7">
        <f t="shared" si="16"/>
        <v>4.1689999999999996</v>
      </c>
      <c r="M169">
        <f t="shared" si="13"/>
        <v>4.2780369898710324</v>
      </c>
      <c r="N169">
        <v>30.7</v>
      </c>
      <c r="O169" t="str">
        <f>IFERROR(VLOOKUP(A169,'[1]info stocks ann'!A$14:I$61,9,FALSE),"")</f>
        <v/>
      </c>
    </row>
    <row r="170" spans="1:15" x14ac:dyDescent="0.3">
      <c r="A170" s="3">
        <v>44469</v>
      </c>
      <c r="B170" s="4">
        <v>274.31</v>
      </c>
      <c r="C170">
        <v>141.5</v>
      </c>
      <c r="D170">
        <f t="shared" si="11"/>
        <v>143.8171521271554</v>
      </c>
      <c r="E170">
        <v>2324389</v>
      </c>
      <c r="F170">
        <v>0.22</v>
      </c>
      <c r="G170">
        <f t="shared" si="12"/>
        <v>0.22360263934964092</v>
      </c>
      <c r="H170">
        <v>0.62</v>
      </c>
      <c r="I170">
        <v>5.1100000000000003</v>
      </c>
      <c r="J170" s="6">
        <f>(O171-O167+F170)/4</f>
        <v>0.17150000000000004</v>
      </c>
      <c r="K170">
        <f t="shared" si="15"/>
        <v>0.17430842112937922</v>
      </c>
      <c r="L170" s="7">
        <f>L171-J171+F171/4</f>
        <v>4.2854999999999999</v>
      </c>
      <c r="M170">
        <f t="shared" si="13"/>
        <v>4.3556777769676644</v>
      </c>
      <c r="N170">
        <v>27.7</v>
      </c>
      <c r="O170" t="str">
        <f>IFERROR(VLOOKUP(A170,'[1]info stocks ann'!A$14:I$61,9,FALSE),"")</f>
        <v/>
      </c>
    </row>
    <row r="171" spans="1:15" x14ac:dyDescent="0.3">
      <c r="A171" s="3">
        <v>44561</v>
      </c>
      <c r="B171" s="4">
        <v>278.80200000000002</v>
      </c>
      <c r="C171">
        <v>177.57</v>
      </c>
      <c r="D171">
        <f t="shared" si="11"/>
        <v>177.57</v>
      </c>
      <c r="E171">
        <v>2901644</v>
      </c>
      <c r="F171">
        <v>0.22</v>
      </c>
      <c r="G171">
        <f t="shared" si="12"/>
        <v>0.22</v>
      </c>
      <c r="H171">
        <v>0.5</v>
      </c>
      <c r="I171">
        <v>5.61</v>
      </c>
      <c r="J171" s="6">
        <f>(O171-O167+F171)/4</f>
        <v>0.17150000000000004</v>
      </c>
      <c r="K171">
        <f t="shared" si="15"/>
        <v>0.17150000000000004</v>
      </c>
      <c r="L171">
        <f>IF(O171="",O172-I171+F171/4,O171)</f>
        <v>4.4020000000000001</v>
      </c>
      <c r="M171">
        <f t="shared" si="13"/>
        <v>4.4020000000000001</v>
      </c>
      <c r="N171">
        <v>31.6</v>
      </c>
      <c r="O171">
        <f>IFERROR(VLOOKUP(A171,'[1]info stocks ann'!A$14:I$61,9,FALSE),"")</f>
        <v>4.4020000000000001</v>
      </c>
    </row>
    <row r="176" spans="1:15" x14ac:dyDescent="0.3">
      <c r="J176" s="6"/>
    </row>
    <row r="177" spans="10:10" x14ac:dyDescent="0.3">
      <c r="J177" s="6"/>
    </row>
    <row r="178" spans="10:10" x14ac:dyDescent="0.3">
      <c r="J178" s="6"/>
    </row>
    <row r="179" spans="10:10" x14ac:dyDescent="0.3">
      <c r="J179" s="6"/>
    </row>
    <row r="180" spans="10:10" x14ac:dyDescent="0.3">
      <c r="J180" s="6"/>
    </row>
    <row r="181" spans="10:10" x14ac:dyDescent="0.3">
      <c r="J181" s="6"/>
    </row>
    <row r="182" spans="10:10" x14ac:dyDescent="0.3">
      <c r="J182" s="6"/>
    </row>
    <row r="183" spans="10:10" x14ac:dyDescent="0.3">
      <c r="J183" s="6"/>
    </row>
    <row r="184" spans="10:10" x14ac:dyDescent="0.3">
      <c r="J184" s="6"/>
    </row>
    <row r="185" spans="10:10" x14ac:dyDescent="0.3">
      <c r="J185" s="6"/>
    </row>
    <row r="186" spans="10:10" x14ac:dyDescent="0.3">
      <c r="J186" s="6"/>
    </row>
    <row r="187" spans="10:10" x14ac:dyDescent="0.3">
      <c r="J187" s="6"/>
    </row>
  </sheetData>
  <dataValidations count="1">
    <dataValidation allowBlank="1" showErrorMessage="1" promptTitle="TRAFO" prompt="$A$1:$KC$238" sqref="A1:B1" xr:uid="{8CEF7627-C921-4FA0-8E17-46F2A7F06EA1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45BE-F00D-458A-ACF4-9B268DDE2EEE}">
  <dimension ref="A1:R197"/>
  <sheetViews>
    <sheetView workbookViewId="0">
      <selection activeCell="G18" sqref="G18"/>
    </sheetView>
  </sheetViews>
  <sheetFormatPr defaultRowHeight="14.4" x14ac:dyDescent="0.3"/>
  <cols>
    <col min="1" max="1" width="10.109375" bestFit="1" customWidth="1"/>
    <col min="2" max="2" width="10.109375" customWidth="1"/>
    <col min="3" max="3" width="14.88671875" bestFit="1" customWidth="1"/>
    <col min="4" max="4" width="12" bestFit="1" customWidth="1"/>
    <col min="5" max="5" width="11.88671875" hidden="1" customWidth="1"/>
    <col min="6" max="6" width="8" bestFit="1" customWidth="1"/>
    <col min="7" max="7" width="10.5546875" bestFit="1" customWidth="1"/>
    <col min="8" max="8" width="12.33203125" bestFit="1" customWidth="1"/>
    <col min="9" max="9" width="7.77734375" bestFit="1" customWidth="1"/>
    <col min="10" max="10" width="9.5546875" bestFit="1" customWidth="1"/>
    <col min="11" max="11" width="10.5546875" bestFit="1" customWidth="1"/>
    <col min="12" max="12" width="10.21875" bestFit="1" customWidth="1"/>
    <col min="13" max="13" width="13.44140625" bestFit="1" customWidth="1"/>
    <col min="14" max="14" width="6" bestFit="1" customWidth="1"/>
    <col min="15" max="15" width="14.77734375" bestFit="1" customWidth="1"/>
  </cols>
  <sheetData>
    <row r="1" spans="1:18" x14ac:dyDescent="0.3">
      <c r="C1" t="s">
        <v>33</v>
      </c>
      <c r="D1" t="s">
        <v>34</v>
      </c>
      <c r="E1" t="s">
        <v>25</v>
      </c>
      <c r="F1" t="s">
        <v>27</v>
      </c>
      <c r="G1" t="s">
        <v>35</v>
      </c>
      <c r="H1" t="s">
        <v>26</v>
      </c>
      <c r="I1" t="s">
        <v>28</v>
      </c>
      <c r="J1" t="s">
        <v>36</v>
      </c>
      <c r="K1" t="s">
        <v>39</v>
      </c>
      <c r="L1" t="s">
        <v>29</v>
      </c>
      <c r="M1" t="s">
        <v>38</v>
      </c>
      <c r="N1" t="s">
        <v>14</v>
      </c>
      <c r="O1" t="s">
        <v>37</v>
      </c>
    </row>
    <row r="2" spans="1:18" x14ac:dyDescent="0.3">
      <c r="A2" s="3">
        <v>26753</v>
      </c>
      <c r="B2" s="4">
        <v>43.3</v>
      </c>
      <c r="C2">
        <v>1.8978999999999999</v>
      </c>
      <c r="D2">
        <f>C2*$B$197/B2</f>
        <v>12.220284429561202</v>
      </c>
      <c r="E2">
        <v>1057.81</v>
      </c>
      <c r="F2">
        <v>7.0000000000000007E-2</v>
      </c>
      <c r="G2">
        <f>F2*$B$197/B2</f>
        <v>0.45071916859122413</v>
      </c>
      <c r="H2">
        <v>3.72</v>
      </c>
      <c r="I2">
        <v>0.1</v>
      </c>
      <c r="J2">
        <v>0.10681293302540416</v>
      </c>
      <c r="K2">
        <f t="shared" ref="K2:K7" si="0">J2*$B$171/B2</f>
        <v>0.58867493559622175</v>
      </c>
      <c r="L2" s="7">
        <f t="shared" ref="L2:L26" si="1">L3-J3+F3/4</f>
        <v>1.1537950016122105</v>
      </c>
      <c r="M2">
        <f t="shared" ref="M2:M33" si="2">L2*$B$171/B2</f>
        <v>6.3588760183541506</v>
      </c>
      <c r="N2">
        <v>18.5</v>
      </c>
      <c r="O2" t="str">
        <f>IFERROR(VLOOKUP(A2,#REF!,9,FALSE),"")</f>
        <v/>
      </c>
      <c r="Q2">
        <f t="shared" ref="Q2:Q27" si="3">N2/B2</f>
        <v>0.42725173210161665</v>
      </c>
      <c r="R2" s="8">
        <f>Q2/4</f>
        <v>0.10681293302540416</v>
      </c>
    </row>
    <row r="3" spans="1:18" x14ac:dyDescent="0.3">
      <c r="A3" s="3">
        <v>26844</v>
      </c>
      <c r="B3" s="4">
        <v>44.2</v>
      </c>
      <c r="C3">
        <v>1.7410000000000001</v>
      </c>
      <c r="D3">
        <f t="shared" ref="D3:D66" si="4">C3*$B$197/B3</f>
        <v>10.981771085972852</v>
      </c>
      <c r="E3">
        <v>970.36</v>
      </c>
      <c r="F3">
        <v>7.0000000000000007E-2</v>
      </c>
      <c r="G3">
        <f t="shared" ref="G3:G66" si="5">F3*$B$197/B3</f>
        <v>0.44154162895927607</v>
      </c>
      <c r="H3">
        <v>4.05</v>
      </c>
      <c r="I3">
        <v>0.1</v>
      </c>
      <c r="J3">
        <v>9.5588235294117627E-2</v>
      </c>
      <c r="K3">
        <f t="shared" si="0"/>
        <v>0.51608564013840819</v>
      </c>
      <c r="L3" s="7">
        <f t="shared" si="1"/>
        <v>1.2318832369063279</v>
      </c>
      <c r="M3">
        <f t="shared" si="2"/>
        <v>6.6509989115124952</v>
      </c>
      <c r="N3">
        <v>16.899999999999999</v>
      </c>
      <c r="O3" t="str">
        <f>IFERROR(VLOOKUP(A3,#REF!,9,FALSE),"")</f>
        <v/>
      </c>
      <c r="Q3">
        <f t="shared" si="3"/>
        <v>0.38235294117647051</v>
      </c>
      <c r="R3" s="8">
        <f>R2+(Q3-Q2)/4</f>
        <v>9.5588235294117627E-2</v>
      </c>
    </row>
    <row r="4" spans="1:18" x14ac:dyDescent="0.3">
      <c r="A4" s="3">
        <v>26935</v>
      </c>
      <c r="B4" s="4">
        <v>45.2</v>
      </c>
      <c r="C4">
        <v>1.9428000000000001</v>
      </c>
      <c r="D4">
        <f t="shared" si="4"/>
        <v>11.983551451327433</v>
      </c>
      <c r="E4">
        <v>1082.8</v>
      </c>
      <c r="F4">
        <v>7.0000000000000007E-2</v>
      </c>
      <c r="G4">
        <f t="shared" si="5"/>
        <v>0.43177300884955755</v>
      </c>
      <c r="H4">
        <v>3.63</v>
      </c>
      <c r="I4">
        <v>0.1</v>
      </c>
      <c r="J4">
        <v>0.10453539823008848</v>
      </c>
      <c r="K4">
        <f t="shared" si="0"/>
        <v>0.551905273513979</v>
      </c>
      <c r="L4" s="7">
        <f t="shared" si="1"/>
        <v>1.3189186351364164</v>
      </c>
      <c r="M4">
        <f t="shared" si="2"/>
        <v>6.9633651604354885</v>
      </c>
      <c r="N4">
        <v>18.899999999999999</v>
      </c>
      <c r="O4" t="str">
        <f>IFERROR(VLOOKUP(A4,#REF!,9,FALSE),"")</f>
        <v/>
      </c>
      <c r="Q4">
        <f t="shared" si="3"/>
        <v>0.41814159292035391</v>
      </c>
      <c r="R4" s="8">
        <f>R3+(Q4-Q3)/4</f>
        <v>0.10453539823008848</v>
      </c>
    </row>
    <row r="5" spans="1:18" x14ac:dyDescent="0.3">
      <c r="A5" s="3">
        <v>27029</v>
      </c>
      <c r="B5" s="4">
        <v>46.2</v>
      </c>
      <c r="C5">
        <v>1.7932999999999999</v>
      </c>
      <c r="D5">
        <f t="shared" si="4"/>
        <v>10.821983259740259</v>
      </c>
      <c r="E5">
        <v>999.57</v>
      </c>
      <c r="F5">
        <v>7.0000000000000007E-2</v>
      </c>
      <c r="G5">
        <f t="shared" si="5"/>
        <v>0.42242727272727276</v>
      </c>
      <c r="H5">
        <v>3.93</v>
      </c>
      <c r="I5">
        <v>0.1</v>
      </c>
      <c r="J5">
        <v>9.4155844155844146E-2</v>
      </c>
      <c r="K5">
        <f t="shared" si="0"/>
        <v>0.48634550514420638</v>
      </c>
      <c r="L5" s="7">
        <f t="shared" si="1"/>
        <v>1.3955744792922604</v>
      </c>
      <c r="M5">
        <f t="shared" si="2"/>
        <v>7.2085952941416975</v>
      </c>
      <c r="N5">
        <v>17.399999999999999</v>
      </c>
      <c r="O5" t="str">
        <f>IFERROR(VLOOKUP(A5,#REF!,9,FALSE),"")</f>
        <v/>
      </c>
      <c r="Q5">
        <f t="shared" si="3"/>
        <v>0.37662337662337658</v>
      </c>
      <c r="R5" s="8">
        <f>R4+(Q5-Q4)/4</f>
        <v>9.4155844155844146E-2</v>
      </c>
    </row>
    <row r="6" spans="1:18" x14ac:dyDescent="0.3">
      <c r="A6" s="3">
        <v>27117</v>
      </c>
      <c r="B6" s="4">
        <v>47.8</v>
      </c>
      <c r="C6">
        <v>1.9726999999999999</v>
      </c>
      <c r="D6">
        <f t="shared" si="4"/>
        <v>11.506123543933054</v>
      </c>
      <c r="E6">
        <v>1099.53</v>
      </c>
      <c r="F6">
        <v>7.0000000000000007E-2</v>
      </c>
      <c r="G6">
        <f t="shared" si="5"/>
        <v>0.40828744769874487</v>
      </c>
      <c r="H6">
        <v>3.58</v>
      </c>
      <c r="I6">
        <v>0.15</v>
      </c>
      <c r="J6" s="6">
        <v>-1.3944749646577451E-2</v>
      </c>
      <c r="K6">
        <f t="shared" si="0"/>
        <v>-6.9618141551463383E-2</v>
      </c>
      <c r="L6" s="7">
        <f t="shared" si="1"/>
        <v>1.3641297296456829</v>
      </c>
      <c r="M6">
        <f t="shared" si="2"/>
        <v>6.8103177912800525</v>
      </c>
      <c r="N6">
        <v>13.4</v>
      </c>
      <c r="O6" t="str">
        <f>IFERROR(VLOOKUP(A6,#REF!,9,FALSE),"")</f>
        <v/>
      </c>
      <c r="Q6">
        <f t="shared" si="3"/>
        <v>0.28033472803347281</v>
      </c>
      <c r="R6" s="5">
        <f>Q6-SUM(R2:R5)+R2</f>
        <v>-1.3944749646577451E-2</v>
      </c>
    </row>
    <row r="7" spans="1:18" x14ac:dyDescent="0.3">
      <c r="A7" s="3">
        <v>27208</v>
      </c>
      <c r="B7" s="4">
        <v>49</v>
      </c>
      <c r="C7">
        <v>1.6588000000000001</v>
      </c>
      <c r="D7">
        <f t="shared" si="4"/>
        <v>9.4383011755102046</v>
      </c>
      <c r="E7">
        <v>925.07</v>
      </c>
      <c r="F7">
        <v>7.0000000000000007E-2</v>
      </c>
      <c r="G7">
        <f t="shared" si="5"/>
        <v>0.39828857142857149</v>
      </c>
      <c r="H7">
        <v>4.25</v>
      </c>
      <c r="I7">
        <v>0.15</v>
      </c>
      <c r="J7" s="6">
        <v>4.3824935832073378E-2</v>
      </c>
      <c r="K7">
        <f t="shared" si="0"/>
        <v>0.21343459259376177</v>
      </c>
      <c r="L7" s="7">
        <f t="shared" si="1"/>
        <v>1.3904546654777563</v>
      </c>
      <c r="M7">
        <f t="shared" si="2"/>
        <v>6.7717412338832821</v>
      </c>
      <c r="N7">
        <v>11.2</v>
      </c>
      <c r="O7" t="str">
        <f>IFERROR(VLOOKUP(A7,#REF!,9,FALSE),"")</f>
        <v/>
      </c>
      <c r="Q7">
        <f t="shared" si="3"/>
        <v>0.22857142857142856</v>
      </c>
      <c r="R7" s="5">
        <f>Q7-SUM(R3:R6)+R3</f>
        <v>4.3824935832073378E-2</v>
      </c>
    </row>
    <row r="8" spans="1:18" x14ac:dyDescent="0.3">
      <c r="A8" s="3">
        <v>27302</v>
      </c>
      <c r="B8" s="4">
        <v>50.6</v>
      </c>
      <c r="C8">
        <v>1.3897999999999999</v>
      </c>
      <c r="D8">
        <f t="shared" si="4"/>
        <v>7.6576881343873522</v>
      </c>
      <c r="E8">
        <v>775.34</v>
      </c>
      <c r="F8">
        <v>7.0000000000000007E-2</v>
      </c>
      <c r="G8">
        <f t="shared" si="5"/>
        <v>0.38569446640316213</v>
      </c>
      <c r="H8">
        <v>5.08</v>
      </c>
      <c r="I8">
        <v>0.15</v>
      </c>
      <c r="J8" s="6">
        <v>5.5805866891861511E-2</v>
      </c>
      <c r="K8">
        <f>J8*$B$171/B8</f>
        <v>0.26318973247707605</v>
      </c>
      <c r="L8" s="7">
        <f t="shared" si="1"/>
        <v>1.4287605323696178</v>
      </c>
      <c r="M8">
        <f t="shared" si="2"/>
        <v>6.7382718561980397</v>
      </c>
      <c r="N8">
        <v>9.1</v>
      </c>
      <c r="O8" t="str">
        <f>IFERROR(VLOOKUP(A8,#REF!,9,FALSE),"")</f>
        <v/>
      </c>
      <c r="Q8">
        <f t="shared" si="3"/>
        <v>0.17984189723320157</v>
      </c>
      <c r="R8" s="5">
        <f t="shared" ref="R8:R26" si="6">Q8-SUM(R4:R7)+R4</f>
        <v>5.5805866891861511E-2</v>
      </c>
    </row>
    <row r="9" spans="1:18" x14ac:dyDescent="0.3">
      <c r="A9" s="3">
        <v>27394</v>
      </c>
      <c r="B9" s="4">
        <v>51.9</v>
      </c>
      <c r="C9">
        <v>1.6438999999999999</v>
      </c>
      <c r="D9">
        <f t="shared" si="4"/>
        <v>8.8308787630057815</v>
      </c>
      <c r="E9">
        <v>917.07</v>
      </c>
      <c r="F9">
        <v>7.0000000000000007E-2</v>
      </c>
      <c r="G9">
        <f t="shared" si="5"/>
        <v>0.37603352601156076</v>
      </c>
      <c r="H9">
        <v>4.51</v>
      </c>
      <c r="I9">
        <v>0.16</v>
      </c>
      <c r="J9" s="6">
        <v>0.11662608565096626</v>
      </c>
      <c r="K9">
        <f t="shared" ref="K9:K72" si="7">J9*$B$171/B9</f>
        <v>0.53625078665848336</v>
      </c>
      <c r="L9" s="7">
        <f t="shared" si="1"/>
        <v>1.5278866180205839</v>
      </c>
      <c r="M9">
        <f t="shared" si="2"/>
        <v>7.0252756599459758</v>
      </c>
      <c r="N9">
        <v>10.5</v>
      </c>
      <c r="O9" t="str">
        <f>IFERROR(VLOOKUP(A9,#REF!,9,FALSE),"")</f>
        <v/>
      </c>
      <c r="Q9">
        <f t="shared" si="3"/>
        <v>0.20231213872832371</v>
      </c>
      <c r="R9" s="5">
        <f t="shared" si="6"/>
        <v>0.11662608565096626</v>
      </c>
    </row>
    <row r="10" spans="1:18" x14ac:dyDescent="0.3">
      <c r="A10" s="3">
        <v>27484</v>
      </c>
      <c r="B10" s="4">
        <v>52.7</v>
      </c>
      <c r="C10">
        <v>1.8531</v>
      </c>
      <c r="D10">
        <f t="shared" si="4"/>
        <v>9.8035671005692588</v>
      </c>
      <c r="E10">
        <v>1033.8499999999999</v>
      </c>
      <c r="F10">
        <v>7.0000000000000007E-2</v>
      </c>
      <c r="G10">
        <f t="shared" si="5"/>
        <v>0.37032523719165089</v>
      </c>
      <c r="H10">
        <v>4</v>
      </c>
      <c r="I10">
        <v>0.16</v>
      </c>
      <c r="J10" s="6">
        <v>9.5495632380020595E-3</v>
      </c>
      <c r="K10">
        <f t="shared" si="7"/>
        <v>4.3242669297729325E-2</v>
      </c>
      <c r="L10" s="7">
        <f t="shared" si="1"/>
        <v>1.5199361812585859</v>
      </c>
      <c r="M10">
        <f t="shared" si="2"/>
        <v>6.8826286607815259</v>
      </c>
      <c r="N10">
        <v>11.9</v>
      </c>
      <c r="O10" t="str">
        <f>IFERROR(VLOOKUP(A10,#REF!,9,FALSE),"")</f>
        <v/>
      </c>
      <c r="Q10">
        <f t="shared" si="3"/>
        <v>0.22580645161290322</v>
      </c>
      <c r="R10" s="5">
        <f t="shared" si="6"/>
        <v>9.5495632380020595E-3</v>
      </c>
    </row>
    <row r="11" spans="1:18" x14ac:dyDescent="0.3">
      <c r="A11" s="3">
        <v>27575</v>
      </c>
      <c r="B11" s="4">
        <v>53.6</v>
      </c>
      <c r="C11">
        <v>1.9726999999999999</v>
      </c>
      <c r="D11">
        <f t="shared" si="4"/>
        <v>10.261057936567164</v>
      </c>
      <c r="E11">
        <v>1100.8499999999999</v>
      </c>
      <c r="F11">
        <v>7.0000000000000007E-2</v>
      </c>
      <c r="G11">
        <f t="shared" si="5"/>
        <v>0.36410708955223886</v>
      </c>
      <c r="H11">
        <v>3.76</v>
      </c>
      <c r="I11">
        <v>0.16</v>
      </c>
      <c r="J11" s="6">
        <v>4.3764752875886589E-2</v>
      </c>
      <c r="K11">
        <f t="shared" si="7"/>
        <v>0.19484949807454896</v>
      </c>
      <c r="L11" s="7">
        <f t="shared" si="1"/>
        <v>1.5462009341344725</v>
      </c>
      <c r="M11">
        <f t="shared" si="2"/>
        <v>6.8839981067160867</v>
      </c>
      <c r="N11">
        <v>12.1</v>
      </c>
      <c r="O11" t="str">
        <f>IFERROR(VLOOKUP(A11,#REF!,9,FALSE),"")</f>
        <v/>
      </c>
      <c r="Q11">
        <f t="shared" si="3"/>
        <v>0.2257462686567164</v>
      </c>
      <c r="R11" s="5">
        <f t="shared" si="6"/>
        <v>4.3764752875886589E-2</v>
      </c>
    </row>
    <row r="12" spans="1:18" x14ac:dyDescent="0.3">
      <c r="A12" s="3">
        <v>27667</v>
      </c>
      <c r="B12" s="4">
        <v>54.6</v>
      </c>
      <c r="C12">
        <v>1.7484999999999999</v>
      </c>
      <c r="D12">
        <f t="shared" si="4"/>
        <v>8.9283021428571434</v>
      </c>
      <c r="E12">
        <v>972.88</v>
      </c>
      <c r="F12">
        <v>7.0000000000000007E-2</v>
      </c>
      <c r="G12">
        <f t="shared" si="5"/>
        <v>0.35743846153846159</v>
      </c>
      <c r="H12">
        <v>4.24</v>
      </c>
      <c r="I12">
        <v>0.16</v>
      </c>
      <c r="J12" s="6">
        <v>2.7861796037342901E-2</v>
      </c>
      <c r="K12">
        <f t="shared" si="7"/>
        <v>0.12177441909815814</v>
      </c>
      <c r="L12" s="7">
        <f t="shared" si="1"/>
        <v>1.5565627301718152</v>
      </c>
      <c r="M12">
        <f t="shared" si="2"/>
        <v>6.8032054359476488</v>
      </c>
      <c r="N12">
        <v>10.8</v>
      </c>
      <c r="O12" t="str">
        <f>IFERROR(VLOOKUP(A12,#REF!,9,FALSE),"")</f>
        <v/>
      </c>
      <c r="Q12">
        <f t="shared" si="3"/>
        <v>0.19780219780219782</v>
      </c>
      <c r="R12" s="5">
        <f t="shared" si="6"/>
        <v>2.7861796037342901E-2</v>
      </c>
    </row>
    <row r="13" spans="1:18" x14ac:dyDescent="0.3">
      <c r="A13" s="3">
        <v>27759</v>
      </c>
      <c r="B13" s="4">
        <v>55.5</v>
      </c>
      <c r="C13">
        <v>2.0024999999999999</v>
      </c>
      <c r="D13">
        <f t="shared" si="4"/>
        <v>10.059477567567567</v>
      </c>
      <c r="E13">
        <v>1110.02</v>
      </c>
      <c r="F13">
        <v>0.08</v>
      </c>
      <c r="G13">
        <f t="shared" si="5"/>
        <v>0.40187675675675683</v>
      </c>
      <c r="H13">
        <v>4.0599999999999996</v>
      </c>
      <c r="I13">
        <v>0.17</v>
      </c>
      <c r="J13" s="6">
        <v>0.13323830226318284</v>
      </c>
      <c r="K13">
        <f t="shared" si="7"/>
        <v>0.57289589145011577</v>
      </c>
      <c r="L13" s="7">
        <f t="shared" si="1"/>
        <v>1.6698010324349981</v>
      </c>
      <c r="M13">
        <f t="shared" si="2"/>
        <v>7.1797834014094244</v>
      </c>
      <c r="N13">
        <v>11.9</v>
      </c>
      <c r="O13" t="str">
        <f>IFERROR(VLOOKUP(A13,#REF!,9,FALSE),"")</f>
        <v/>
      </c>
      <c r="Q13">
        <f t="shared" si="3"/>
        <v>0.21441441441441442</v>
      </c>
      <c r="R13" s="5">
        <f t="shared" si="6"/>
        <v>0.13323830226318284</v>
      </c>
    </row>
    <row r="14" spans="1:18" x14ac:dyDescent="0.3">
      <c r="A14" s="3">
        <v>27850</v>
      </c>
      <c r="B14" s="4">
        <v>55.9</v>
      </c>
      <c r="C14">
        <v>2.0324</v>
      </c>
      <c r="D14">
        <f t="shared" si="4"/>
        <v>10.136622268336316</v>
      </c>
      <c r="E14">
        <v>1124.72</v>
      </c>
      <c r="F14">
        <v>0.08</v>
      </c>
      <c r="G14">
        <f t="shared" si="5"/>
        <v>0.39900107334525947</v>
      </c>
      <c r="H14">
        <v>4</v>
      </c>
      <c r="I14">
        <v>0.18</v>
      </c>
      <c r="J14" s="6">
        <v>8.5965687367713095E-4</v>
      </c>
      <c r="K14">
        <f t="shared" si="7"/>
        <v>3.669889034357123E-3</v>
      </c>
      <c r="L14" s="7">
        <f t="shared" si="1"/>
        <v>1.6506606893086753</v>
      </c>
      <c r="M14">
        <f t="shared" si="2"/>
        <v>7.0466970585911213</v>
      </c>
      <c r="N14">
        <v>11.5</v>
      </c>
      <c r="O14" t="str">
        <f>IFERROR(VLOOKUP(A14,#REF!,9,FALSE),"")</f>
        <v/>
      </c>
      <c r="Q14">
        <f t="shared" si="3"/>
        <v>0.20572450805008946</v>
      </c>
      <c r="R14" s="5">
        <f t="shared" si="6"/>
        <v>8.5965687367713095E-4</v>
      </c>
    </row>
    <row r="15" spans="1:18" x14ac:dyDescent="0.3">
      <c r="A15" s="3">
        <v>27941</v>
      </c>
      <c r="B15" s="4">
        <v>56.8</v>
      </c>
      <c r="C15">
        <v>1.8606</v>
      </c>
      <c r="D15">
        <f t="shared" si="4"/>
        <v>9.1327288943661991</v>
      </c>
      <c r="E15">
        <v>1028.5899999999999</v>
      </c>
      <c r="F15">
        <v>0.08</v>
      </c>
      <c r="G15">
        <f t="shared" si="5"/>
        <v>0.39267887323943668</v>
      </c>
      <c r="H15">
        <v>4.37</v>
      </c>
      <c r="I15">
        <v>0.18</v>
      </c>
      <c r="J15" s="6">
        <v>2.1138836375092909E-2</v>
      </c>
      <c r="K15">
        <f t="shared" si="7"/>
        <v>8.8812141459144747E-2</v>
      </c>
      <c r="L15" s="7">
        <f t="shared" si="1"/>
        <v>1.6517995256837681</v>
      </c>
      <c r="M15">
        <f t="shared" si="2"/>
        <v>6.9398263241218858</v>
      </c>
      <c r="N15">
        <v>10.4</v>
      </c>
      <c r="O15" t="str">
        <f>IFERROR(VLOOKUP(A15,#REF!,9,FALSE),"")</f>
        <v/>
      </c>
      <c r="Q15">
        <f t="shared" si="3"/>
        <v>0.18309859154929578</v>
      </c>
      <c r="R15" s="5">
        <f t="shared" si="6"/>
        <v>2.1138836375092909E-2</v>
      </c>
    </row>
    <row r="16" spans="1:18" x14ac:dyDescent="0.3">
      <c r="A16" s="3">
        <v>28033</v>
      </c>
      <c r="B16" s="4">
        <v>57.6</v>
      </c>
      <c r="C16">
        <v>2.0099999999999998</v>
      </c>
      <c r="D16">
        <f t="shared" si="4"/>
        <v>9.7290281249999992</v>
      </c>
      <c r="E16">
        <v>1108.1500000000001</v>
      </c>
      <c r="F16">
        <v>0.08</v>
      </c>
      <c r="G16">
        <f t="shared" si="5"/>
        <v>0.38722500000000004</v>
      </c>
      <c r="H16">
        <v>4.04</v>
      </c>
      <c r="I16">
        <v>0.18</v>
      </c>
      <c r="J16" s="6">
        <v>3.5735426710269358E-2</v>
      </c>
      <c r="K16">
        <f t="shared" si="7"/>
        <v>0.1480526173487024</v>
      </c>
      <c r="L16" s="7">
        <f t="shared" si="1"/>
        <v>1.6675349523940375</v>
      </c>
      <c r="M16">
        <f t="shared" si="2"/>
        <v>6.9086320480800056</v>
      </c>
      <c r="N16">
        <v>11</v>
      </c>
      <c r="O16" t="str">
        <f>IFERROR(VLOOKUP(A16,#REF!,9,FALSE),"")</f>
        <v/>
      </c>
      <c r="Q16">
        <f t="shared" si="3"/>
        <v>0.19097222222222221</v>
      </c>
      <c r="R16" s="5">
        <f t="shared" si="6"/>
        <v>3.5735426710269358E-2</v>
      </c>
    </row>
    <row r="17" spans="1:18" x14ac:dyDescent="0.3">
      <c r="A17" s="3">
        <v>28125</v>
      </c>
      <c r="B17" s="4">
        <v>58.2</v>
      </c>
      <c r="C17">
        <v>2.3536999999999999</v>
      </c>
      <c r="D17">
        <f t="shared" si="4"/>
        <v>11.275193597938143</v>
      </c>
      <c r="E17">
        <v>1284.06</v>
      </c>
      <c r="F17">
        <v>0.09</v>
      </c>
      <c r="G17">
        <f t="shared" si="5"/>
        <v>0.4311371134020619</v>
      </c>
      <c r="H17">
        <v>3.76</v>
      </c>
      <c r="I17">
        <v>0.19</v>
      </c>
      <c r="J17" s="6">
        <v>0.16047913846020459</v>
      </c>
      <c r="K17">
        <f t="shared" si="7"/>
        <v>0.65801410041007391</v>
      </c>
      <c r="L17" s="7">
        <f t="shared" si="1"/>
        <v>1.8055140908542422</v>
      </c>
      <c r="M17">
        <f t="shared" si="2"/>
        <v>7.4031661789222447</v>
      </c>
      <c r="N17">
        <v>12.7</v>
      </c>
      <c r="O17" t="str">
        <f>IFERROR(VLOOKUP(A17,#REF!,9,FALSE),"")</f>
        <v/>
      </c>
      <c r="Q17">
        <f t="shared" si="3"/>
        <v>0.21821305841924396</v>
      </c>
      <c r="R17" s="5">
        <f t="shared" si="6"/>
        <v>0.16047913846020459</v>
      </c>
    </row>
    <row r="18" spans="1:18" x14ac:dyDescent="0.3">
      <c r="A18" s="3">
        <v>28215</v>
      </c>
      <c r="B18" s="4">
        <v>59.5</v>
      </c>
      <c r="C18">
        <v>2.2342</v>
      </c>
      <c r="D18">
        <f t="shared" si="4"/>
        <v>10.468897956302522</v>
      </c>
      <c r="E18">
        <v>1218.8399999999999</v>
      </c>
      <c r="F18">
        <v>0.09</v>
      </c>
      <c r="G18">
        <f t="shared" si="5"/>
        <v>0.42171731092436981</v>
      </c>
      <c r="H18">
        <v>3.96</v>
      </c>
      <c r="I18">
        <v>0.19</v>
      </c>
      <c r="J18" s="6">
        <v>-1.9034073814474403E-2</v>
      </c>
      <c r="K18">
        <f t="shared" si="7"/>
        <v>-7.6340391713252811E-2</v>
      </c>
      <c r="L18" s="7">
        <f t="shared" si="1"/>
        <v>1.7639800170397679</v>
      </c>
      <c r="M18">
        <f t="shared" si="2"/>
        <v>7.0748346774174147</v>
      </c>
      <c r="N18">
        <v>11.8</v>
      </c>
      <c r="O18" t="str">
        <f>IFERROR(VLOOKUP(A18,#REF!,9,FALSE),"")</f>
        <v/>
      </c>
      <c r="Q18">
        <f t="shared" si="3"/>
        <v>0.19831932773109245</v>
      </c>
      <c r="R18" s="5">
        <f t="shared" si="6"/>
        <v>-1.9034073814474403E-2</v>
      </c>
    </row>
    <row r="19" spans="1:18" x14ac:dyDescent="0.3">
      <c r="A19" s="3">
        <v>28306</v>
      </c>
      <c r="B19" s="4">
        <v>60.7</v>
      </c>
      <c r="C19">
        <v>2.294</v>
      </c>
      <c r="D19">
        <f t="shared" si="4"/>
        <v>10.53660276771005</v>
      </c>
      <c r="E19">
        <v>1253.3699999999999</v>
      </c>
      <c r="F19">
        <v>0.09</v>
      </c>
      <c r="G19">
        <f t="shared" si="5"/>
        <v>0.41338023064250412</v>
      </c>
      <c r="H19">
        <v>3.86</v>
      </c>
      <c r="I19">
        <v>0.19</v>
      </c>
      <c r="J19" s="6">
        <v>1.8865637144824185E-2</v>
      </c>
      <c r="K19">
        <f t="shared" si="7"/>
        <v>7.4168993689729054E-2</v>
      </c>
      <c r="L19" s="7">
        <f t="shared" si="1"/>
        <v>1.7603456541845921</v>
      </c>
      <c r="M19">
        <f t="shared" si="2"/>
        <v>6.9206814863806043</v>
      </c>
      <c r="N19">
        <v>11.9</v>
      </c>
      <c r="O19" t="str">
        <f>IFERROR(VLOOKUP(A19,#REF!,9,FALSE),"")</f>
        <v/>
      </c>
      <c r="Q19">
        <f t="shared" si="3"/>
        <v>0.19604612850082373</v>
      </c>
      <c r="R19" s="5">
        <f t="shared" si="6"/>
        <v>1.8865637144824185E-2</v>
      </c>
    </row>
    <row r="20" spans="1:18" x14ac:dyDescent="0.3">
      <c r="A20" s="3">
        <v>28398</v>
      </c>
      <c r="B20" s="4">
        <v>61.4</v>
      </c>
      <c r="C20">
        <v>2.1669</v>
      </c>
      <c r="D20">
        <f t="shared" si="4"/>
        <v>9.8393494104234538</v>
      </c>
      <c r="E20">
        <v>1185.99</v>
      </c>
      <c r="F20">
        <v>0.09</v>
      </c>
      <c r="G20">
        <f t="shared" si="5"/>
        <v>0.40866742671009776</v>
      </c>
      <c r="H20">
        <v>4.08</v>
      </c>
      <c r="I20">
        <v>0.2</v>
      </c>
      <c r="J20" s="6">
        <v>2.0471057167100321E-2</v>
      </c>
      <c r="K20">
        <f t="shared" si="7"/>
        <v>7.9563064173330408E-2</v>
      </c>
      <c r="L20" s="7">
        <f t="shared" si="1"/>
        <v>1.7583167113516924</v>
      </c>
      <c r="M20">
        <f t="shared" si="2"/>
        <v>6.8338954945202808</v>
      </c>
      <c r="N20">
        <v>11.1</v>
      </c>
      <c r="O20" t="str">
        <f>IFERROR(VLOOKUP(A20,#REF!,9,FALSE),"")</f>
        <v/>
      </c>
      <c r="Q20">
        <f t="shared" si="3"/>
        <v>0.18078175895765472</v>
      </c>
      <c r="R20" s="5">
        <f t="shared" si="6"/>
        <v>2.0471057167100321E-2</v>
      </c>
    </row>
    <row r="21" spans="1:18" x14ac:dyDescent="0.3">
      <c r="A21" s="3">
        <v>28489</v>
      </c>
      <c r="B21" s="4">
        <v>62.1</v>
      </c>
      <c r="C21">
        <v>2.0175000000000001</v>
      </c>
      <c r="D21">
        <f t="shared" si="4"/>
        <v>9.0576978260869581</v>
      </c>
      <c r="E21">
        <v>1105.55</v>
      </c>
      <c r="F21">
        <v>0.1</v>
      </c>
      <c r="G21">
        <f t="shared" si="5"/>
        <v>0.44895652173913048</v>
      </c>
      <c r="H21">
        <v>4.74</v>
      </c>
      <c r="I21">
        <v>0.2</v>
      </c>
      <c r="J21" s="6">
        <v>0.14072797531575437</v>
      </c>
      <c r="K21">
        <f t="shared" si="7"/>
        <v>0.54078973548149745</v>
      </c>
      <c r="L21" s="7">
        <f t="shared" si="1"/>
        <v>1.8740446866674469</v>
      </c>
      <c r="M21">
        <f t="shared" si="2"/>
        <v>7.2015825432680547</v>
      </c>
      <c r="N21">
        <v>10</v>
      </c>
      <c r="O21" t="str">
        <f>IFERROR(VLOOKUP(A21,#REF!,9,FALSE),"")</f>
        <v/>
      </c>
      <c r="Q21">
        <f t="shared" si="3"/>
        <v>0.1610305958132045</v>
      </c>
      <c r="R21" s="5">
        <f t="shared" si="6"/>
        <v>0.14072797531575437</v>
      </c>
    </row>
    <row r="22" spans="1:18" x14ac:dyDescent="0.3">
      <c r="A22" s="3">
        <v>28580</v>
      </c>
      <c r="B22" s="4">
        <v>63.4</v>
      </c>
      <c r="C22">
        <v>1.9353</v>
      </c>
      <c r="D22">
        <f t="shared" si="4"/>
        <v>8.5104970126182966</v>
      </c>
      <c r="E22">
        <v>1060.73</v>
      </c>
      <c r="F22">
        <v>0.1</v>
      </c>
      <c r="G22">
        <f t="shared" si="5"/>
        <v>0.43975078864353317</v>
      </c>
      <c r="H22">
        <v>4.9400000000000004</v>
      </c>
      <c r="I22">
        <v>0.21</v>
      </c>
      <c r="J22" s="6">
        <v>-3.1799685400549518E-2</v>
      </c>
      <c r="K22">
        <f t="shared" si="7"/>
        <v>-0.11969421647659836</v>
      </c>
      <c r="L22" s="7">
        <f t="shared" si="1"/>
        <v>1.8172450012668975</v>
      </c>
      <c r="M22">
        <f t="shared" si="2"/>
        <v>6.8401216500367497</v>
      </c>
      <c r="N22">
        <v>9.4</v>
      </c>
      <c r="O22" t="str">
        <f>IFERROR(VLOOKUP(A22,#REF!,9,FALSE),"")</f>
        <v/>
      </c>
      <c r="Q22">
        <f t="shared" si="3"/>
        <v>0.14826498422712936</v>
      </c>
      <c r="R22" s="5">
        <f t="shared" si="6"/>
        <v>-3.1799685400549518E-2</v>
      </c>
    </row>
    <row r="23" spans="1:18" x14ac:dyDescent="0.3">
      <c r="A23" s="3">
        <v>28671</v>
      </c>
      <c r="B23" s="4">
        <v>65.2</v>
      </c>
      <c r="C23">
        <v>2.0024999999999999</v>
      </c>
      <c r="D23">
        <f t="shared" si="4"/>
        <v>8.5628988496932514</v>
      </c>
      <c r="E23">
        <v>1097.5899999999999</v>
      </c>
      <c r="F23">
        <v>0.1</v>
      </c>
      <c r="G23">
        <f t="shared" si="5"/>
        <v>0.42761042944785277</v>
      </c>
      <c r="H23">
        <v>4.78</v>
      </c>
      <c r="I23">
        <v>0.21</v>
      </c>
      <c r="J23" s="6">
        <v>1.6306174390087455E-2</v>
      </c>
      <c r="K23">
        <f t="shared" si="7"/>
        <v>5.9682098835915492E-2</v>
      </c>
      <c r="L23" s="7">
        <f t="shared" si="1"/>
        <v>1.808551175656985</v>
      </c>
      <c r="M23">
        <f t="shared" si="2"/>
        <v>6.6194637339943494</v>
      </c>
      <c r="N23">
        <v>9.5</v>
      </c>
      <c r="O23" t="str">
        <f>IFERROR(VLOOKUP(A23,#REF!,9,FALSE),"")</f>
        <v/>
      </c>
      <c r="Q23">
        <f t="shared" si="3"/>
        <v>0.14570552147239263</v>
      </c>
      <c r="R23" s="5">
        <f t="shared" si="6"/>
        <v>1.6306174390087455E-2</v>
      </c>
    </row>
    <row r="24" spans="1:18" x14ac:dyDescent="0.3">
      <c r="A24" s="3">
        <v>28762</v>
      </c>
      <c r="B24" s="4">
        <v>66.5</v>
      </c>
      <c r="C24">
        <v>2.0847000000000002</v>
      </c>
      <c r="D24">
        <f t="shared" si="4"/>
        <v>8.7401282616541369</v>
      </c>
      <c r="E24">
        <v>1142.6400000000001</v>
      </c>
      <c r="F24">
        <v>0.1</v>
      </c>
      <c r="G24">
        <f t="shared" si="5"/>
        <v>0.41925112781954893</v>
      </c>
      <c r="H24">
        <v>4.59</v>
      </c>
      <c r="I24">
        <v>0.22</v>
      </c>
      <c r="J24" s="6">
        <v>2.0630197348843027E-2</v>
      </c>
      <c r="K24">
        <f t="shared" si="7"/>
        <v>7.4032316314785004E-2</v>
      </c>
      <c r="L24" s="7">
        <f t="shared" si="1"/>
        <v>1.804181373005828</v>
      </c>
      <c r="M24">
        <f t="shared" si="2"/>
        <v>6.4743794660355611</v>
      </c>
      <c r="N24">
        <v>9.6999999999999993</v>
      </c>
      <c r="O24" t="str">
        <f>IFERROR(VLOOKUP(A24,#REF!,9,FALSE),"")</f>
        <v/>
      </c>
      <c r="Q24">
        <f t="shared" si="3"/>
        <v>0.14586466165413534</v>
      </c>
      <c r="R24" s="5">
        <f t="shared" si="6"/>
        <v>2.0630197348843027E-2</v>
      </c>
    </row>
    <row r="25" spans="1:18" x14ac:dyDescent="0.3">
      <c r="A25" s="3">
        <v>28853</v>
      </c>
      <c r="B25" s="4">
        <v>67.7</v>
      </c>
      <c r="C25">
        <v>2.0324</v>
      </c>
      <c r="D25">
        <f t="shared" si="4"/>
        <v>8.3698254771048735</v>
      </c>
      <c r="E25">
        <v>1150.25</v>
      </c>
      <c r="F25">
        <v>0.11</v>
      </c>
      <c r="G25">
        <f t="shared" si="5"/>
        <v>0.45300177252584933</v>
      </c>
      <c r="H25">
        <v>5.18</v>
      </c>
      <c r="I25">
        <v>0.22</v>
      </c>
      <c r="J25" s="6">
        <v>0.1307569621106589</v>
      </c>
      <c r="K25">
        <f t="shared" si="7"/>
        <v>0.46090960006149806</v>
      </c>
      <c r="L25" s="7">
        <f t="shared" si="1"/>
        <v>1.907438335116487</v>
      </c>
      <c r="M25">
        <f t="shared" si="2"/>
        <v>6.7235933443948044</v>
      </c>
      <c r="N25">
        <v>9.1999999999999993</v>
      </c>
      <c r="O25" t="str">
        <f>IFERROR(VLOOKUP(A25,#REF!,9,FALSE),"")</f>
        <v/>
      </c>
      <c r="Q25">
        <f t="shared" si="3"/>
        <v>0.13589364844903987</v>
      </c>
      <c r="R25" s="5">
        <f t="shared" si="6"/>
        <v>0.1307569621106589</v>
      </c>
    </row>
    <row r="26" spans="1:18" x14ac:dyDescent="0.3">
      <c r="A26" s="3">
        <v>28944</v>
      </c>
      <c r="B26" s="4">
        <v>69.8</v>
      </c>
      <c r="C26">
        <v>2.0099999999999998</v>
      </c>
      <c r="D26">
        <f t="shared" si="4"/>
        <v>8.0285389684813762</v>
      </c>
      <c r="E26">
        <v>1130.0999999999999</v>
      </c>
      <c r="F26">
        <v>0.11</v>
      </c>
      <c r="G26">
        <f t="shared" si="5"/>
        <v>0.43937277936962754</v>
      </c>
      <c r="H26">
        <v>5.23</v>
      </c>
      <c r="I26">
        <v>0.23</v>
      </c>
      <c r="J26" s="6">
        <v>-4.1618835282254116E-2</v>
      </c>
      <c r="K26">
        <f t="shared" si="7"/>
        <v>-0.14228990851126874</v>
      </c>
      <c r="L26" s="7">
        <f t="shared" si="1"/>
        <v>1.8383194998342327</v>
      </c>
      <c r="M26">
        <f t="shared" si="2"/>
        <v>6.2849984068974454</v>
      </c>
      <c r="N26">
        <v>8.8000000000000007</v>
      </c>
      <c r="O26" t="str">
        <f>IFERROR(VLOOKUP(A26,#REF!,9,FALSE),"")</f>
        <v/>
      </c>
      <c r="Q26">
        <f t="shared" si="3"/>
        <v>0.12607449856733527</v>
      </c>
      <c r="R26" s="5">
        <f t="shared" si="6"/>
        <v>-4.1618835282254116E-2</v>
      </c>
    </row>
    <row r="27" spans="1:18" x14ac:dyDescent="0.3">
      <c r="A27" s="3">
        <v>29035</v>
      </c>
      <c r="B27" s="4">
        <v>72.3</v>
      </c>
      <c r="C27">
        <v>2.0175000000000001</v>
      </c>
      <c r="D27">
        <f t="shared" si="4"/>
        <v>7.7798483402489644</v>
      </c>
      <c r="E27">
        <v>1126.8399999999999</v>
      </c>
      <c r="F27">
        <v>0.11</v>
      </c>
      <c r="G27">
        <f t="shared" si="5"/>
        <v>0.42418008298755189</v>
      </c>
      <c r="H27">
        <v>5.21</v>
      </c>
      <c r="I27">
        <v>0.23</v>
      </c>
      <c r="J27" s="6">
        <v>9.180500165767394E-3</v>
      </c>
      <c r="K27">
        <f t="shared" si="7"/>
        <v>3.030174548490179E-2</v>
      </c>
      <c r="L27" s="7">
        <f t="shared" ref="L27:L32" si="8">O27</f>
        <v>1.82</v>
      </c>
      <c r="M27">
        <f t="shared" si="2"/>
        <v>6.0072082987551871</v>
      </c>
      <c r="N27">
        <v>8.6</v>
      </c>
      <c r="O27">
        <v>1.82</v>
      </c>
      <c r="Q27">
        <f t="shared" si="3"/>
        <v>0.11894882434301521</v>
      </c>
      <c r="R27" s="5">
        <f>Q27-SUM(R23:R26)+R23</f>
        <v>9.180500165767394E-3</v>
      </c>
    </row>
    <row r="28" spans="1:18" x14ac:dyDescent="0.3">
      <c r="A28" s="3">
        <v>29126</v>
      </c>
      <c r="B28" s="4">
        <v>74.599999999999994</v>
      </c>
      <c r="C28">
        <v>1.9652000000000001</v>
      </c>
      <c r="D28">
        <f t="shared" si="4"/>
        <v>7.3445266809651484</v>
      </c>
      <c r="E28">
        <v>1088.6600000000001</v>
      </c>
      <c r="F28">
        <v>0.11</v>
      </c>
      <c r="G28">
        <f t="shared" si="5"/>
        <v>0.41110214477211804</v>
      </c>
      <c r="H28">
        <v>5.35</v>
      </c>
      <c r="I28">
        <v>0.24</v>
      </c>
      <c r="J28" s="6">
        <f t="shared" ref="J28:J33" si="9">(L28-L27+F28/4)</f>
        <v>2.75E-2</v>
      </c>
      <c r="K28">
        <f t="shared" si="7"/>
        <v>8.7969772117962475E-2</v>
      </c>
      <c r="L28" s="7">
        <f t="shared" si="8"/>
        <v>1.82</v>
      </c>
      <c r="M28">
        <f t="shared" si="2"/>
        <v>5.8219994638069714</v>
      </c>
      <c r="N28">
        <v>8.1999999999999993</v>
      </c>
      <c r="O28">
        <v>1.82</v>
      </c>
    </row>
    <row r="29" spans="1:18" x14ac:dyDescent="0.3">
      <c r="A29" s="3">
        <v>29220</v>
      </c>
      <c r="B29" s="4">
        <v>76.7</v>
      </c>
      <c r="C29">
        <v>1.7932999999999999</v>
      </c>
      <c r="D29">
        <f t="shared" si="4"/>
        <v>6.5185870482398958</v>
      </c>
      <c r="E29">
        <v>989.01</v>
      </c>
      <c r="F29">
        <v>0.11</v>
      </c>
      <c r="G29">
        <f t="shared" si="5"/>
        <v>0.39984641460234682</v>
      </c>
      <c r="H29">
        <v>6.33</v>
      </c>
      <c r="I29">
        <v>0.24</v>
      </c>
      <c r="J29" s="6">
        <f t="shared" si="9"/>
        <v>2.75E-2</v>
      </c>
      <c r="K29">
        <f t="shared" si="7"/>
        <v>8.5561212516297266E-2</v>
      </c>
      <c r="L29" s="7">
        <f t="shared" si="8"/>
        <v>1.82</v>
      </c>
      <c r="M29">
        <f t="shared" si="2"/>
        <v>5.6625966101694916</v>
      </c>
      <c r="N29">
        <v>7.3</v>
      </c>
      <c r="O29">
        <v>1.82</v>
      </c>
    </row>
    <row r="30" spans="1:18" x14ac:dyDescent="0.3">
      <c r="A30" s="3">
        <v>29311</v>
      </c>
      <c r="B30" s="4">
        <v>80.099999999999994</v>
      </c>
      <c r="C30">
        <v>1.599</v>
      </c>
      <c r="D30">
        <f t="shared" si="4"/>
        <v>5.5655979775280908</v>
      </c>
      <c r="E30">
        <v>881.92</v>
      </c>
      <c r="F30">
        <v>0.11</v>
      </c>
      <c r="G30">
        <f t="shared" si="5"/>
        <v>0.38287415730337082</v>
      </c>
      <c r="H30">
        <v>7.1</v>
      </c>
      <c r="I30">
        <v>0.25</v>
      </c>
      <c r="J30" s="6">
        <f t="shared" si="9"/>
        <v>2.75E-2</v>
      </c>
      <c r="K30">
        <f t="shared" si="7"/>
        <v>8.1929400749063672E-2</v>
      </c>
      <c r="L30" s="7">
        <f t="shared" si="8"/>
        <v>1.82</v>
      </c>
      <c r="M30">
        <f t="shared" si="2"/>
        <v>5.4222367041198511</v>
      </c>
      <c r="N30">
        <v>6.4</v>
      </c>
      <c r="O30">
        <v>1.82</v>
      </c>
    </row>
    <row r="31" spans="1:18" x14ac:dyDescent="0.3">
      <c r="A31" s="3">
        <v>29402</v>
      </c>
      <c r="B31" s="4">
        <v>82.7</v>
      </c>
      <c r="C31">
        <v>1.7784</v>
      </c>
      <c r="D31">
        <f t="shared" si="4"/>
        <v>5.9954229359129387</v>
      </c>
      <c r="E31">
        <v>980.83</v>
      </c>
      <c r="F31">
        <v>0.11</v>
      </c>
      <c r="G31">
        <f t="shared" si="5"/>
        <v>0.37083700120918983</v>
      </c>
      <c r="H31">
        <v>6.39</v>
      </c>
      <c r="I31">
        <v>0.24</v>
      </c>
      <c r="J31" s="6">
        <f t="shared" si="9"/>
        <v>2.75E-2</v>
      </c>
      <c r="K31">
        <f t="shared" si="7"/>
        <v>7.935362756952842E-2</v>
      </c>
      <c r="L31" s="7">
        <f t="shared" si="8"/>
        <v>1.82</v>
      </c>
      <c r="M31">
        <f t="shared" si="2"/>
        <v>5.2517673518742445</v>
      </c>
      <c r="N31">
        <v>7.4</v>
      </c>
      <c r="O31">
        <v>1.82</v>
      </c>
    </row>
    <row r="32" spans="1:18" x14ac:dyDescent="0.3">
      <c r="A32" s="3">
        <v>29494</v>
      </c>
      <c r="B32" s="4">
        <v>84</v>
      </c>
      <c r="C32">
        <v>1.7784</v>
      </c>
      <c r="D32">
        <f t="shared" si="4"/>
        <v>5.9026366285714289</v>
      </c>
      <c r="E32">
        <v>981.36</v>
      </c>
      <c r="F32">
        <v>0.11</v>
      </c>
      <c r="G32">
        <f t="shared" si="5"/>
        <v>0.36509785714285714</v>
      </c>
      <c r="H32">
        <v>6.39</v>
      </c>
      <c r="I32">
        <v>0.24</v>
      </c>
      <c r="J32" s="6">
        <f t="shared" si="9"/>
        <v>0.14749999999999988</v>
      </c>
      <c r="K32">
        <f t="shared" si="7"/>
        <v>0.41903696428571396</v>
      </c>
      <c r="L32" s="7">
        <f t="shared" si="8"/>
        <v>1.94</v>
      </c>
      <c r="M32">
        <f t="shared" si="2"/>
        <v>5.5114014285714283</v>
      </c>
      <c r="N32">
        <v>7.3</v>
      </c>
      <c r="O32">
        <v>1.94</v>
      </c>
    </row>
    <row r="33" spans="1:15" x14ac:dyDescent="0.3">
      <c r="A33" s="3">
        <v>29586</v>
      </c>
      <c r="B33" s="4">
        <v>86.3</v>
      </c>
      <c r="C33">
        <v>1.8531</v>
      </c>
      <c r="D33">
        <f t="shared" si="4"/>
        <v>5.9866510567786788</v>
      </c>
      <c r="E33">
        <v>1004.03</v>
      </c>
      <c r="F33">
        <v>0.13</v>
      </c>
      <c r="G33">
        <f t="shared" si="5"/>
        <v>0.41997983777520287</v>
      </c>
      <c r="H33">
        <v>6.77</v>
      </c>
      <c r="I33">
        <v>0.24</v>
      </c>
      <c r="J33" s="6" t="e">
        <f t="shared" si="9"/>
        <v>#VALUE!</v>
      </c>
      <c r="K33" t="e">
        <f t="shared" si="7"/>
        <v>#VALUE!</v>
      </c>
      <c r="L33" s="7" t="e">
        <f t="shared" ref="L33:L64" si="10">L34-J34+F34/4</f>
        <v>#VALUE!</v>
      </c>
      <c r="M33" t="e">
        <f t="shared" si="2"/>
        <v>#VALUE!</v>
      </c>
      <c r="N33">
        <v>7.6</v>
      </c>
      <c r="O33" t="str">
        <f>IFERROR(VLOOKUP(A33,#REF!,9,FALSE),"")</f>
        <v/>
      </c>
    </row>
    <row r="34" spans="1:15" x14ac:dyDescent="0.3">
      <c r="A34" s="3">
        <v>29676</v>
      </c>
      <c r="B34" s="4">
        <v>88.5</v>
      </c>
      <c r="C34">
        <v>1.9054</v>
      </c>
      <c r="D34">
        <f t="shared" si="4"/>
        <v>6.0025913084745772</v>
      </c>
      <c r="E34">
        <v>1032.3699999999999</v>
      </c>
      <c r="F34">
        <v>0.13</v>
      </c>
      <c r="G34">
        <f t="shared" si="5"/>
        <v>0.40953966101694922</v>
      </c>
      <c r="H34">
        <v>6.59</v>
      </c>
      <c r="I34">
        <v>0.24</v>
      </c>
      <c r="J34" s="6" t="e">
        <f>(O37-O33+F34)/4</f>
        <v>#VALUE!</v>
      </c>
      <c r="K34" t="e">
        <f t="shared" si="7"/>
        <v>#VALUE!</v>
      </c>
      <c r="L34" s="7" t="e">
        <f t="shared" si="10"/>
        <v>#VALUE!</v>
      </c>
      <c r="M34" t="e">
        <f t="shared" ref="M34:M65" si="11">L34*$B$171/B34</f>
        <v>#VALUE!</v>
      </c>
      <c r="N34">
        <v>7.9</v>
      </c>
      <c r="O34" t="str">
        <f>IFERROR(VLOOKUP(A34,#REF!,9,FALSE),"")</f>
        <v/>
      </c>
    </row>
    <row r="35" spans="1:15" x14ac:dyDescent="0.3">
      <c r="A35" s="3">
        <v>29767</v>
      </c>
      <c r="B35" s="4">
        <v>90.6</v>
      </c>
      <c r="C35">
        <v>1.7185999999999999</v>
      </c>
      <c r="D35">
        <f t="shared" si="4"/>
        <v>5.2886216026490072</v>
      </c>
      <c r="E35">
        <v>931.1</v>
      </c>
      <c r="F35">
        <v>0.13</v>
      </c>
      <c r="G35">
        <f t="shared" si="5"/>
        <v>0.40004701986754976</v>
      </c>
      <c r="H35">
        <v>7.3</v>
      </c>
      <c r="I35">
        <v>0.25</v>
      </c>
      <c r="J35" s="6" t="e">
        <f>(O37-O33+F35)/4</f>
        <v>#VALUE!</v>
      </c>
      <c r="K35" t="e">
        <f t="shared" si="7"/>
        <v>#VALUE!</v>
      </c>
      <c r="L35" s="7" t="e">
        <f t="shared" si="10"/>
        <v>#VALUE!</v>
      </c>
      <c r="M35" t="e">
        <f t="shared" si="11"/>
        <v>#VALUE!</v>
      </c>
      <c r="N35">
        <v>6.9</v>
      </c>
      <c r="O35" t="str">
        <f>IFERROR(VLOOKUP(A35,#REF!,9,FALSE),"")</f>
        <v/>
      </c>
    </row>
    <row r="36" spans="1:15" x14ac:dyDescent="0.3">
      <c r="A36" s="3">
        <v>29859</v>
      </c>
      <c r="B36" s="4">
        <v>93.2</v>
      </c>
      <c r="C36">
        <v>1.5915999999999999</v>
      </c>
      <c r="D36">
        <f t="shared" si="4"/>
        <v>4.7611723519313305</v>
      </c>
      <c r="E36">
        <v>860.31</v>
      </c>
      <c r="F36">
        <v>0.13</v>
      </c>
      <c r="G36">
        <f t="shared" si="5"/>
        <v>0.38888690987124469</v>
      </c>
      <c r="H36">
        <v>7.89</v>
      </c>
      <c r="I36">
        <v>0.24</v>
      </c>
      <c r="J36" s="6" t="e">
        <f>(O37-O33+F36)/4</f>
        <v>#VALUE!</v>
      </c>
      <c r="K36" t="e">
        <f t="shared" si="7"/>
        <v>#VALUE!</v>
      </c>
      <c r="L36" s="7" t="e">
        <f t="shared" si="10"/>
        <v>#VALUE!</v>
      </c>
      <c r="M36" t="e">
        <f t="shared" si="11"/>
        <v>#VALUE!</v>
      </c>
      <c r="N36">
        <v>6.6</v>
      </c>
      <c r="O36" t="str">
        <f>IFERROR(VLOOKUP(A36,#REF!,9,FALSE),"")</f>
        <v/>
      </c>
    </row>
    <row r="37" spans="1:15" x14ac:dyDescent="0.3">
      <c r="A37" s="3">
        <v>29951</v>
      </c>
      <c r="B37" s="4">
        <v>94</v>
      </c>
      <c r="C37">
        <v>1.7111000000000001</v>
      </c>
      <c r="D37">
        <f t="shared" si="4"/>
        <v>5.0750861936170217</v>
      </c>
      <c r="E37">
        <v>922.7</v>
      </c>
      <c r="F37">
        <v>0.13</v>
      </c>
      <c r="G37">
        <f t="shared" si="5"/>
        <v>0.38557723404255323</v>
      </c>
      <c r="H37">
        <v>7.34</v>
      </c>
      <c r="I37">
        <v>0.25</v>
      </c>
      <c r="J37" s="6" t="e">
        <f>(O37-O33+F37)/4</f>
        <v>#VALUE!</v>
      </c>
      <c r="K37" t="e">
        <f t="shared" si="7"/>
        <v>#VALUE!</v>
      </c>
      <c r="L37" s="7" t="e">
        <f t="shared" si="10"/>
        <v>#VALUE!</v>
      </c>
      <c r="M37" t="e">
        <f t="shared" si="11"/>
        <v>#VALUE!</v>
      </c>
      <c r="N37">
        <v>7</v>
      </c>
      <c r="O37" t="str">
        <f>IFERROR(VLOOKUP(A37,#REF!,9,FALSE),"")</f>
        <v/>
      </c>
    </row>
    <row r="38" spans="1:15" x14ac:dyDescent="0.3">
      <c r="A38" s="3">
        <v>30041</v>
      </c>
      <c r="B38" s="4">
        <v>94.5</v>
      </c>
      <c r="C38">
        <v>2.0474000000000001</v>
      </c>
      <c r="D38">
        <f t="shared" si="4"/>
        <v>6.0404149714285724</v>
      </c>
      <c r="E38">
        <v>1105.08</v>
      </c>
      <c r="F38">
        <v>0.13</v>
      </c>
      <c r="G38">
        <f t="shared" si="5"/>
        <v>0.38353714285714291</v>
      </c>
      <c r="H38">
        <v>6.13</v>
      </c>
      <c r="I38">
        <v>0.26</v>
      </c>
      <c r="J38" s="6" t="e">
        <f>(O41-O37+F38)/4</f>
        <v>#VALUE!</v>
      </c>
      <c r="K38" t="e">
        <f t="shared" si="7"/>
        <v>#VALUE!</v>
      </c>
      <c r="L38" s="7" t="e">
        <f t="shared" si="10"/>
        <v>#VALUE!</v>
      </c>
      <c r="M38" t="e">
        <f t="shared" si="11"/>
        <v>#VALUE!</v>
      </c>
      <c r="N38">
        <v>8</v>
      </c>
      <c r="O38" t="str">
        <f>IFERROR(VLOOKUP(A38,#REF!,9,FALSE),"")</f>
        <v/>
      </c>
    </row>
    <row r="39" spans="1:15" x14ac:dyDescent="0.3">
      <c r="A39" s="3">
        <v>30132</v>
      </c>
      <c r="B39" s="4">
        <v>97</v>
      </c>
      <c r="C39">
        <v>2.2715000000000001</v>
      </c>
      <c r="D39">
        <f t="shared" si="4"/>
        <v>6.5288530206185573</v>
      </c>
      <c r="E39">
        <v>1226.3699999999999</v>
      </c>
      <c r="F39">
        <v>0.13</v>
      </c>
      <c r="G39">
        <f t="shared" si="5"/>
        <v>0.37365216494845366</v>
      </c>
      <c r="H39">
        <v>5.53</v>
      </c>
      <c r="I39">
        <v>0.26</v>
      </c>
      <c r="J39" s="6" t="e">
        <f>(O41-O37+F39)/4</f>
        <v>#VALUE!</v>
      </c>
      <c r="K39" t="e">
        <f t="shared" si="7"/>
        <v>#VALUE!</v>
      </c>
      <c r="L39" s="7" t="e">
        <f t="shared" si="10"/>
        <v>#VALUE!</v>
      </c>
      <c r="M39" t="e">
        <f t="shared" si="11"/>
        <v>#VALUE!</v>
      </c>
      <c r="N39">
        <v>8.6</v>
      </c>
      <c r="O39" t="str">
        <f>IFERROR(VLOOKUP(A39,#REF!,9,FALSE),"")</f>
        <v/>
      </c>
    </row>
    <row r="40" spans="1:15" x14ac:dyDescent="0.3">
      <c r="A40" s="3">
        <v>30224</v>
      </c>
      <c r="B40" s="4">
        <v>97.9</v>
      </c>
      <c r="C40">
        <v>2.2342</v>
      </c>
      <c r="D40">
        <f t="shared" si="4"/>
        <v>6.3626090745658832</v>
      </c>
      <c r="E40">
        <v>1206.2</v>
      </c>
      <c r="F40">
        <v>0.13</v>
      </c>
      <c r="G40">
        <f t="shared" si="5"/>
        <v>0.37021716036772218</v>
      </c>
      <c r="H40">
        <v>5.62</v>
      </c>
      <c r="I40">
        <v>0.27</v>
      </c>
      <c r="J40" s="6" t="e">
        <f>(O41-O37+F40)/4</f>
        <v>#VALUE!</v>
      </c>
      <c r="K40" t="e">
        <f t="shared" si="7"/>
        <v>#VALUE!</v>
      </c>
      <c r="L40" s="7" t="e">
        <f t="shared" si="10"/>
        <v>#VALUE!</v>
      </c>
      <c r="M40" t="e">
        <f t="shared" si="11"/>
        <v>#VALUE!</v>
      </c>
      <c r="N40">
        <v>8.1999999999999993</v>
      </c>
      <c r="O40" t="str">
        <f>IFERROR(VLOOKUP(A40,#REF!,9,FALSE),"")</f>
        <v/>
      </c>
    </row>
    <row r="41" spans="1:15" x14ac:dyDescent="0.3">
      <c r="A41" s="3">
        <v>30316</v>
      </c>
      <c r="B41" s="4">
        <v>97.6</v>
      </c>
      <c r="C41">
        <v>2.8917000000000002</v>
      </c>
      <c r="D41">
        <f t="shared" si="4"/>
        <v>8.2603662233606574</v>
      </c>
      <c r="E41">
        <v>1561.21</v>
      </c>
      <c r="F41">
        <v>0.13</v>
      </c>
      <c r="G41">
        <f t="shared" si="5"/>
        <v>0.37135512295081974</v>
      </c>
      <c r="H41">
        <v>4.55</v>
      </c>
      <c r="I41">
        <v>0.28000000000000003</v>
      </c>
      <c r="J41" s="6" t="e">
        <f>(O41-O37+F41)/4</f>
        <v>#VALUE!</v>
      </c>
      <c r="K41" t="e">
        <f t="shared" si="7"/>
        <v>#VALUE!</v>
      </c>
      <c r="L41" s="7" t="e">
        <f t="shared" si="10"/>
        <v>#VALUE!</v>
      </c>
      <c r="M41" t="e">
        <f t="shared" si="11"/>
        <v>#VALUE!</v>
      </c>
      <c r="N41">
        <v>10.199999999999999</v>
      </c>
      <c r="O41" t="str">
        <f>IFERROR(VLOOKUP(A41,#REF!,9,FALSE),"")</f>
        <v/>
      </c>
    </row>
    <row r="42" spans="1:15" x14ac:dyDescent="0.3">
      <c r="A42" s="3">
        <v>30406</v>
      </c>
      <c r="B42" s="4">
        <v>97.9</v>
      </c>
      <c r="C42">
        <v>2.7871000000000001</v>
      </c>
      <c r="D42">
        <f t="shared" si="4"/>
        <v>7.9371711358529122</v>
      </c>
      <c r="E42">
        <v>1503.14</v>
      </c>
      <c r="F42">
        <v>0.13</v>
      </c>
      <c r="G42">
        <f t="shared" si="5"/>
        <v>0.37021716036772218</v>
      </c>
      <c r="H42">
        <v>4.72</v>
      </c>
      <c r="I42">
        <v>0.28000000000000003</v>
      </c>
      <c r="J42" s="6" t="e">
        <f>(O45-O41+F42)/4</f>
        <v>#VALUE!</v>
      </c>
      <c r="K42" t="e">
        <f t="shared" si="7"/>
        <v>#VALUE!</v>
      </c>
      <c r="L42" s="7" t="e">
        <f t="shared" si="10"/>
        <v>#VALUE!</v>
      </c>
      <c r="M42" t="e">
        <f t="shared" si="11"/>
        <v>#VALUE!</v>
      </c>
      <c r="N42">
        <v>9.8000000000000007</v>
      </c>
      <c r="O42" t="str">
        <f>IFERROR(VLOOKUP(A42,#REF!,9,FALSE),"")</f>
        <v/>
      </c>
    </row>
    <row r="43" spans="1:15" x14ac:dyDescent="0.3">
      <c r="A43" s="3">
        <v>30497</v>
      </c>
      <c r="B43" s="4">
        <v>99.5</v>
      </c>
      <c r="C43">
        <v>3.0487000000000002</v>
      </c>
      <c r="D43">
        <f t="shared" si="4"/>
        <v>8.5425493206030154</v>
      </c>
      <c r="E43">
        <v>1644.19</v>
      </c>
      <c r="F43">
        <v>0.13</v>
      </c>
      <c r="G43">
        <f t="shared" si="5"/>
        <v>0.36426391959798998</v>
      </c>
      <c r="H43">
        <v>4.3099999999999996</v>
      </c>
      <c r="I43">
        <v>0.28999999999999998</v>
      </c>
      <c r="J43" s="6" t="e">
        <f>(O45-O41+F43)/4</f>
        <v>#VALUE!</v>
      </c>
      <c r="K43" t="e">
        <f t="shared" si="7"/>
        <v>#VALUE!</v>
      </c>
      <c r="L43" s="7" t="e">
        <f t="shared" si="10"/>
        <v>#VALUE!</v>
      </c>
      <c r="M43" t="e">
        <f t="shared" si="11"/>
        <v>#VALUE!</v>
      </c>
      <c r="N43">
        <v>10.4</v>
      </c>
      <c r="O43" t="str">
        <f>IFERROR(VLOOKUP(A43,#REF!,9,FALSE),"")</f>
        <v/>
      </c>
    </row>
    <row r="44" spans="1:15" x14ac:dyDescent="0.3">
      <c r="A44" s="3">
        <v>30589</v>
      </c>
      <c r="B44" s="4">
        <v>100.7</v>
      </c>
      <c r="C44">
        <v>3.2429000000000001</v>
      </c>
      <c r="D44">
        <f t="shared" si="4"/>
        <v>8.9784211102284015</v>
      </c>
      <c r="E44">
        <v>1749.45</v>
      </c>
      <c r="F44">
        <v>0.13</v>
      </c>
      <c r="G44">
        <f t="shared" si="5"/>
        <v>0.35992313803376369</v>
      </c>
      <c r="H44">
        <v>4.0599999999999996</v>
      </c>
      <c r="I44">
        <v>0.31</v>
      </c>
      <c r="J44" s="6" t="e">
        <f>(O45-O41+F44)/4</f>
        <v>#VALUE!</v>
      </c>
      <c r="K44" t="e">
        <f t="shared" si="7"/>
        <v>#VALUE!</v>
      </c>
      <c r="L44" s="7" t="e">
        <f t="shared" si="10"/>
        <v>#VALUE!</v>
      </c>
      <c r="M44" t="e">
        <f t="shared" si="11"/>
        <v>#VALUE!</v>
      </c>
      <c r="N44">
        <v>10.6</v>
      </c>
      <c r="O44" t="str">
        <f>IFERROR(VLOOKUP(A44,#REF!,9,FALSE),"")</f>
        <v/>
      </c>
    </row>
    <row r="45" spans="1:15" x14ac:dyDescent="0.3">
      <c r="A45" s="3">
        <v>30680</v>
      </c>
      <c r="B45" s="4">
        <v>101.3</v>
      </c>
      <c r="C45">
        <v>3.6463999999999999</v>
      </c>
      <c r="D45">
        <f t="shared" si="4"/>
        <v>10.035771103652518</v>
      </c>
      <c r="E45">
        <v>1967.19</v>
      </c>
      <c r="F45">
        <v>0.14000000000000001</v>
      </c>
      <c r="G45">
        <f t="shared" si="5"/>
        <v>0.38531372161895366</v>
      </c>
      <c r="H45">
        <v>3.77</v>
      </c>
      <c r="I45">
        <v>0.32</v>
      </c>
      <c r="J45" s="6" t="e">
        <f>(O45-O41+F45)/4</f>
        <v>#VALUE!</v>
      </c>
      <c r="K45" t="e">
        <f t="shared" si="7"/>
        <v>#VALUE!</v>
      </c>
      <c r="L45" s="7" t="e">
        <f t="shared" si="10"/>
        <v>#VALUE!</v>
      </c>
      <c r="M45" t="e">
        <f t="shared" si="11"/>
        <v>#VALUE!</v>
      </c>
      <c r="N45">
        <v>11.6</v>
      </c>
      <c r="O45" t="str">
        <f>IFERROR(VLOOKUP(A45,#REF!,9,FALSE),"")</f>
        <v/>
      </c>
    </row>
    <row r="46" spans="1:15" x14ac:dyDescent="0.3">
      <c r="A46" s="3">
        <v>30771</v>
      </c>
      <c r="B46" s="4">
        <v>102.6</v>
      </c>
      <c r="C46">
        <v>3.6315</v>
      </c>
      <c r="D46">
        <f t="shared" si="4"/>
        <v>9.8681234210526316</v>
      </c>
      <c r="E46">
        <v>1959.49</v>
      </c>
      <c r="F46">
        <v>0.14000000000000001</v>
      </c>
      <c r="G46">
        <f t="shared" si="5"/>
        <v>0.38043157894736851</v>
      </c>
      <c r="H46">
        <v>3.79</v>
      </c>
      <c r="I46">
        <v>0.33</v>
      </c>
      <c r="J46" s="6" t="e">
        <f>(O49-O45+F46)/4</f>
        <v>#VALUE!</v>
      </c>
      <c r="K46" t="e">
        <f t="shared" si="7"/>
        <v>#VALUE!</v>
      </c>
      <c r="L46" s="7" t="e">
        <f t="shared" si="10"/>
        <v>#VALUE!</v>
      </c>
      <c r="M46" t="e">
        <f t="shared" si="11"/>
        <v>#VALUE!</v>
      </c>
      <c r="N46">
        <v>10.9</v>
      </c>
      <c r="O46" t="str">
        <f>IFERROR(VLOOKUP(A46,#REF!,9,FALSE),"")</f>
        <v/>
      </c>
    </row>
    <row r="47" spans="1:15" x14ac:dyDescent="0.3">
      <c r="A47" s="3">
        <v>30862</v>
      </c>
      <c r="B47" s="4">
        <v>103.7</v>
      </c>
      <c r="C47">
        <v>3.7361</v>
      </c>
      <c r="D47">
        <f t="shared" si="4"/>
        <v>10.044668777242045</v>
      </c>
      <c r="E47">
        <v>2016.19</v>
      </c>
      <c r="F47">
        <v>0.14000000000000001</v>
      </c>
      <c r="G47">
        <f t="shared" si="5"/>
        <v>0.37639614271938288</v>
      </c>
      <c r="H47">
        <v>3.68</v>
      </c>
      <c r="I47">
        <v>0.35</v>
      </c>
      <c r="J47" s="6" t="e">
        <f>(O49-O45+F47)/4</f>
        <v>#VALUE!</v>
      </c>
      <c r="K47" t="e">
        <f t="shared" si="7"/>
        <v>#VALUE!</v>
      </c>
      <c r="L47" s="7" t="e">
        <f t="shared" si="10"/>
        <v>#VALUE!</v>
      </c>
      <c r="M47" t="e">
        <f t="shared" si="11"/>
        <v>#VALUE!</v>
      </c>
      <c r="N47">
        <v>10.8</v>
      </c>
      <c r="O47" t="str">
        <f>IFERROR(VLOOKUP(A47,#REF!,9,FALSE),"")</f>
        <v/>
      </c>
    </row>
    <row r="48" spans="1:15" x14ac:dyDescent="0.3">
      <c r="A48" s="3">
        <v>30953</v>
      </c>
      <c r="B48" s="4">
        <v>105</v>
      </c>
      <c r="C48">
        <v>4.0648999999999997</v>
      </c>
      <c r="D48">
        <f t="shared" si="4"/>
        <v>10.79335476</v>
      </c>
      <c r="E48">
        <v>2193.88</v>
      </c>
      <c r="F48">
        <v>0.14000000000000001</v>
      </c>
      <c r="G48">
        <f t="shared" si="5"/>
        <v>0.37173600000000007</v>
      </c>
      <c r="H48">
        <v>3.38</v>
      </c>
      <c r="I48">
        <v>0.36</v>
      </c>
      <c r="J48" s="6" t="e">
        <f>(O49-O45+F48)/4</f>
        <v>#VALUE!</v>
      </c>
      <c r="K48" t="e">
        <f t="shared" si="7"/>
        <v>#VALUE!</v>
      </c>
      <c r="L48" s="7" t="e">
        <f t="shared" si="10"/>
        <v>#VALUE!</v>
      </c>
      <c r="M48" t="e">
        <f t="shared" si="11"/>
        <v>#VALUE!</v>
      </c>
      <c r="N48">
        <v>11.4</v>
      </c>
      <c r="O48" t="str">
        <f>IFERROR(VLOOKUP(A48,#REF!,9,FALSE),"")</f>
        <v/>
      </c>
    </row>
    <row r="49" spans="1:15" x14ac:dyDescent="0.3">
      <c r="A49" s="3">
        <v>31047</v>
      </c>
      <c r="B49" s="4">
        <v>105.3</v>
      </c>
      <c r="C49">
        <v>4.1544999999999996</v>
      </c>
      <c r="D49">
        <f t="shared" si="4"/>
        <v>10.999837692307693</v>
      </c>
      <c r="E49">
        <v>2242.7600000000002</v>
      </c>
      <c r="F49">
        <v>0.15</v>
      </c>
      <c r="G49">
        <f t="shared" si="5"/>
        <v>0.39715384615384619</v>
      </c>
      <c r="H49">
        <v>3.6</v>
      </c>
      <c r="I49">
        <v>0.35</v>
      </c>
      <c r="J49" s="6" t="e">
        <f>(O49-O45+F49)/4</f>
        <v>#VALUE!</v>
      </c>
      <c r="K49" t="e">
        <f t="shared" si="7"/>
        <v>#VALUE!</v>
      </c>
      <c r="L49" s="7" t="e">
        <f t="shared" si="10"/>
        <v>#VALUE!</v>
      </c>
      <c r="M49" t="e">
        <f t="shared" si="11"/>
        <v>#VALUE!</v>
      </c>
      <c r="N49">
        <v>11.7</v>
      </c>
      <c r="O49" t="str">
        <f>IFERROR(VLOOKUP(A49,#REF!,9,FALSE),"")</f>
        <v/>
      </c>
    </row>
    <row r="50" spans="1:15" x14ac:dyDescent="0.3">
      <c r="A50" s="3">
        <v>31135</v>
      </c>
      <c r="B50" s="4">
        <v>106.4</v>
      </c>
      <c r="C50">
        <v>4.3114999999999997</v>
      </c>
      <c r="D50">
        <f t="shared" si="4"/>
        <v>11.297507734962405</v>
      </c>
      <c r="E50">
        <v>2327.7600000000002</v>
      </c>
      <c r="F50">
        <v>0.15</v>
      </c>
      <c r="G50">
        <f t="shared" si="5"/>
        <v>0.39304793233082708</v>
      </c>
      <c r="H50">
        <v>3.47</v>
      </c>
      <c r="I50">
        <v>0.35</v>
      </c>
      <c r="J50" s="6" t="e">
        <f>(O53-O49+F50)/4</f>
        <v>#VALUE!</v>
      </c>
      <c r="K50" t="e">
        <f t="shared" si="7"/>
        <v>#VALUE!</v>
      </c>
      <c r="L50" s="7" t="e">
        <f t="shared" si="10"/>
        <v>#VALUE!</v>
      </c>
      <c r="M50" t="e">
        <f t="shared" si="11"/>
        <v>#VALUE!</v>
      </c>
      <c r="N50">
        <v>12.2</v>
      </c>
      <c r="O50" t="str">
        <f>IFERROR(VLOOKUP(A50,#REF!,9,FALSE),"")</f>
        <v/>
      </c>
    </row>
    <row r="51" spans="1:15" x14ac:dyDescent="0.3">
      <c r="A51" s="3">
        <v>31226</v>
      </c>
      <c r="B51" s="4">
        <v>107.6</v>
      </c>
      <c r="C51">
        <v>4.5879000000000003</v>
      </c>
      <c r="D51">
        <f t="shared" si="4"/>
        <v>11.887692340148702</v>
      </c>
      <c r="E51">
        <v>2478.56</v>
      </c>
      <c r="F51">
        <v>0.15</v>
      </c>
      <c r="G51">
        <f t="shared" si="5"/>
        <v>0.38866449814126397</v>
      </c>
      <c r="H51">
        <v>3.26</v>
      </c>
      <c r="I51">
        <v>0.35</v>
      </c>
      <c r="J51" s="6" t="e">
        <f>(O53-O49+F51)/4</f>
        <v>#VALUE!</v>
      </c>
      <c r="K51" t="e">
        <f t="shared" si="7"/>
        <v>#VALUE!</v>
      </c>
      <c r="L51" s="7" t="e">
        <f t="shared" si="10"/>
        <v>#VALUE!</v>
      </c>
      <c r="M51" t="e">
        <f t="shared" si="11"/>
        <v>#VALUE!</v>
      </c>
      <c r="N51">
        <v>12.9</v>
      </c>
      <c r="O51" t="str">
        <f>IFERROR(VLOOKUP(A51,#REF!,9,FALSE),"")</f>
        <v/>
      </c>
    </row>
    <row r="52" spans="1:15" x14ac:dyDescent="0.3">
      <c r="A52" s="3">
        <v>31320</v>
      </c>
      <c r="B52" s="4">
        <v>108.3</v>
      </c>
      <c r="C52">
        <v>4.6477000000000004</v>
      </c>
      <c r="D52">
        <f t="shared" si="4"/>
        <v>11.964801988919671</v>
      </c>
      <c r="E52">
        <v>2511.0500000000002</v>
      </c>
      <c r="F52">
        <v>0.15</v>
      </c>
      <c r="G52">
        <f t="shared" si="5"/>
        <v>0.38615235457063718</v>
      </c>
      <c r="H52">
        <v>3.22</v>
      </c>
      <c r="I52">
        <v>0.35</v>
      </c>
      <c r="J52" s="6" t="e">
        <f>(O53-O49+F52)/4</f>
        <v>#VALUE!</v>
      </c>
      <c r="K52" t="e">
        <f t="shared" si="7"/>
        <v>#VALUE!</v>
      </c>
      <c r="L52" s="7" t="e">
        <f t="shared" si="10"/>
        <v>#VALUE!</v>
      </c>
      <c r="M52" t="e">
        <f t="shared" si="11"/>
        <v>#VALUE!</v>
      </c>
      <c r="N52">
        <v>13.3</v>
      </c>
      <c r="O52" t="str">
        <f>IFERROR(VLOOKUP(A52,#REF!,9,FALSE),"")</f>
        <v/>
      </c>
    </row>
    <row r="53" spans="1:15" x14ac:dyDescent="0.3">
      <c r="A53" s="3">
        <v>31412</v>
      </c>
      <c r="B53" s="4">
        <v>109.3</v>
      </c>
      <c r="C53">
        <v>5.9029999999999996</v>
      </c>
      <c r="D53">
        <f t="shared" si="4"/>
        <v>15.057348636779507</v>
      </c>
      <c r="E53">
        <v>3191.8</v>
      </c>
      <c r="F53">
        <v>0.16</v>
      </c>
      <c r="G53">
        <f t="shared" si="5"/>
        <v>0.40812735590118948</v>
      </c>
      <c r="H53">
        <v>2.67</v>
      </c>
      <c r="I53">
        <v>0.36</v>
      </c>
      <c r="J53" s="6" t="e">
        <f>(O53-O49+F53)/4</f>
        <v>#VALUE!</v>
      </c>
      <c r="K53" t="e">
        <f t="shared" si="7"/>
        <v>#VALUE!</v>
      </c>
      <c r="L53" s="7" t="e">
        <f t="shared" si="10"/>
        <v>#VALUE!</v>
      </c>
      <c r="M53" t="e">
        <f t="shared" si="11"/>
        <v>#VALUE!</v>
      </c>
      <c r="N53">
        <v>16.399999999999999</v>
      </c>
      <c r="O53" t="str">
        <f>IFERROR(VLOOKUP(A53,#REF!,9,FALSE),"")</f>
        <v/>
      </c>
    </row>
    <row r="54" spans="1:15" x14ac:dyDescent="0.3">
      <c r="A54" s="3">
        <v>31502</v>
      </c>
      <c r="B54" s="4">
        <v>108.8</v>
      </c>
      <c r="C54">
        <v>6.6951000000000001</v>
      </c>
      <c r="D54">
        <f t="shared" si="4"/>
        <v>17.156316821691178</v>
      </c>
      <c r="E54">
        <v>3620.51</v>
      </c>
      <c r="F54">
        <v>0.16</v>
      </c>
      <c r="G54">
        <f t="shared" si="5"/>
        <v>0.41000294117647068</v>
      </c>
      <c r="H54">
        <v>2.36</v>
      </c>
      <c r="I54">
        <v>0.39</v>
      </c>
      <c r="J54" s="6" t="e">
        <f>(O57-O53+F54)/4</f>
        <v>#VALUE!</v>
      </c>
      <c r="K54" t="e">
        <f t="shared" si="7"/>
        <v>#VALUE!</v>
      </c>
      <c r="L54" s="7" t="e">
        <f t="shared" si="10"/>
        <v>#VALUE!</v>
      </c>
      <c r="M54" t="e">
        <f t="shared" si="11"/>
        <v>#VALUE!</v>
      </c>
      <c r="N54">
        <v>17</v>
      </c>
      <c r="O54" t="str">
        <f>IFERROR(VLOOKUP(A54,#REF!,9,FALSE),"")</f>
        <v/>
      </c>
    </row>
    <row r="55" spans="1:15" x14ac:dyDescent="0.3">
      <c r="A55" s="3">
        <v>31593</v>
      </c>
      <c r="B55" s="4">
        <v>109.5</v>
      </c>
      <c r="C55">
        <v>7.7561</v>
      </c>
      <c r="D55">
        <f t="shared" si="4"/>
        <v>19.748093079452058</v>
      </c>
      <c r="E55">
        <v>4209.4799999999996</v>
      </c>
      <c r="F55">
        <v>0.16</v>
      </c>
      <c r="G55">
        <f t="shared" si="5"/>
        <v>0.40738191780821925</v>
      </c>
      <c r="H55">
        <v>2.0299999999999998</v>
      </c>
      <c r="I55">
        <v>0.39</v>
      </c>
      <c r="J55" s="6" t="e">
        <f>(O57-O53+F55)/4</f>
        <v>#VALUE!</v>
      </c>
      <c r="K55" t="e">
        <f t="shared" si="7"/>
        <v>#VALUE!</v>
      </c>
      <c r="L55" s="7" t="e">
        <f t="shared" si="10"/>
        <v>#VALUE!</v>
      </c>
      <c r="M55" t="e">
        <f t="shared" si="11"/>
        <v>#VALUE!</v>
      </c>
      <c r="N55">
        <v>19.8</v>
      </c>
      <c r="O55" t="str">
        <f>IFERROR(VLOOKUP(A55,#REF!,9,FALSE),"")</f>
        <v/>
      </c>
    </row>
    <row r="56" spans="1:15" x14ac:dyDescent="0.3">
      <c r="A56" s="3">
        <v>31685</v>
      </c>
      <c r="B56" s="4">
        <v>110.2</v>
      </c>
      <c r="C56">
        <v>6.5606</v>
      </c>
      <c r="D56">
        <f t="shared" si="4"/>
        <v>16.598079865698729</v>
      </c>
      <c r="E56">
        <v>3560.62</v>
      </c>
      <c r="F56">
        <v>0.16</v>
      </c>
      <c r="G56">
        <f t="shared" si="5"/>
        <v>0.40479419237749553</v>
      </c>
      <c r="H56">
        <v>2.41</v>
      </c>
      <c r="I56">
        <v>0.41</v>
      </c>
      <c r="J56" s="6" t="e">
        <f>(O57-O53+F56)/4</f>
        <v>#VALUE!</v>
      </c>
      <c r="K56" t="e">
        <f t="shared" si="7"/>
        <v>#VALUE!</v>
      </c>
      <c r="L56" s="7" t="e">
        <f t="shared" si="10"/>
        <v>#VALUE!</v>
      </c>
      <c r="M56" t="e">
        <f t="shared" si="11"/>
        <v>#VALUE!</v>
      </c>
      <c r="N56">
        <v>16.100000000000001</v>
      </c>
      <c r="O56" t="str">
        <f>IFERROR(VLOOKUP(A56,#REF!,9,FALSE),"")</f>
        <v/>
      </c>
    </row>
    <row r="57" spans="1:15" x14ac:dyDescent="0.3">
      <c r="A57" s="3">
        <v>31777</v>
      </c>
      <c r="B57" s="4">
        <v>110.5</v>
      </c>
      <c r="C57">
        <v>6.8146000000000004</v>
      </c>
      <c r="D57">
        <f t="shared" si="4"/>
        <v>17.193883341176473</v>
      </c>
      <c r="E57">
        <v>3700.32</v>
      </c>
      <c r="F57">
        <v>0.17</v>
      </c>
      <c r="G57">
        <f t="shared" si="5"/>
        <v>0.42892615384615396</v>
      </c>
      <c r="H57">
        <v>2.5299999999999998</v>
      </c>
      <c r="I57">
        <v>0.42</v>
      </c>
      <c r="J57" s="6" t="e">
        <f>(O57-O53+F57)/4</f>
        <v>#VALUE!</v>
      </c>
      <c r="K57" t="e">
        <f t="shared" si="7"/>
        <v>#VALUE!</v>
      </c>
      <c r="L57" s="7" t="e">
        <f t="shared" si="10"/>
        <v>#VALUE!</v>
      </c>
      <c r="M57" t="e">
        <f t="shared" si="11"/>
        <v>#VALUE!</v>
      </c>
      <c r="N57">
        <v>16.2</v>
      </c>
      <c r="O57" t="str">
        <f>IFERROR(VLOOKUP(A57,#REF!,9,FALSE),"")</f>
        <v/>
      </c>
    </row>
    <row r="58" spans="1:15" x14ac:dyDescent="0.3">
      <c r="A58" s="3">
        <v>31867</v>
      </c>
      <c r="B58" s="4">
        <v>112.1</v>
      </c>
      <c r="C58">
        <v>8.2642000000000007</v>
      </c>
      <c r="D58">
        <f t="shared" si="4"/>
        <v>20.553751011596791</v>
      </c>
      <c r="E58">
        <v>4487.45</v>
      </c>
      <c r="F58">
        <v>0.17</v>
      </c>
      <c r="G58">
        <f t="shared" si="5"/>
        <v>0.42280410347903669</v>
      </c>
      <c r="H58">
        <v>2.08</v>
      </c>
      <c r="I58">
        <v>0.42</v>
      </c>
      <c r="J58" s="6" t="e">
        <f>(O61-O57+F58)/4</f>
        <v>#VALUE!</v>
      </c>
      <c r="K58" t="e">
        <f t="shared" si="7"/>
        <v>#VALUE!</v>
      </c>
      <c r="L58" s="7" t="e">
        <f t="shared" si="10"/>
        <v>#VALUE!</v>
      </c>
      <c r="M58" t="e">
        <f t="shared" si="11"/>
        <v>#VALUE!</v>
      </c>
      <c r="N58">
        <v>19.7</v>
      </c>
      <c r="O58" t="str">
        <f>IFERROR(VLOOKUP(A58,#REF!,9,FALSE),"")</f>
        <v/>
      </c>
    </row>
    <row r="59" spans="1:15" x14ac:dyDescent="0.3">
      <c r="A59" s="3">
        <v>31958</v>
      </c>
      <c r="B59" s="4">
        <v>113.5</v>
      </c>
      <c r="C59">
        <v>7.9951999999999996</v>
      </c>
      <c r="D59">
        <f t="shared" si="4"/>
        <v>19.639451545374452</v>
      </c>
      <c r="E59">
        <v>4341.3900000000003</v>
      </c>
      <c r="F59">
        <v>0.17</v>
      </c>
      <c r="G59">
        <f t="shared" si="5"/>
        <v>0.4175888986784142</v>
      </c>
      <c r="H59">
        <v>2.15</v>
      </c>
      <c r="I59">
        <v>0.41</v>
      </c>
      <c r="J59" s="6" t="e">
        <f>(O61-O57+F59)/4</f>
        <v>#VALUE!</v>
      </c>
      <c r="K59" t="e">
        <f t="shared" si="7"/>
        <v>#VALUE!</v>
      </c>
      <c r="L59" s="7" t="e">
        <f t="shared" si="10"/>
        <v>#VALUE!</v>
      </c>
      <c r="M59" t="e">
        <f t="shared" si="11"/>
        <v>#VALUE!</v>
      </c>
      <c r="N59">
        <v>19.3</v>
      </c>
      <c r="O59" t="str">
        <f>IFERROR(VLOOKUP(A59,#REF!,9,FALSE),"")</f>
        <v/>
      </c>
    </row>
    <row r="60" spans="1:15" x14ac:dyDescent="0.3">
      <c r="A60" s="3">
        <v>32050</v>
      </c>
      <c r="B60" s="4">
        <v>115</v>
      </c>
      <c r="C60">
        <v>7.7561</v>
      </c>
      <c r="D60">
        <f t="shared" si="4"/>
        <v>18.8036190626087</v>
      </c>
      <c r="E60">
        <v>4215.7</v>
      </c>
      <c r="F60">
        <v>0.17</v>
      </c>
      <c r="G60">
        <f t="shared" si="5"/>
        <v>0.41214208695652182</v>
      </c>
      <c r="H60">
        <v>2.2200000000000002</v>
      </c>
      <c r="I60">
        <v>0.45</v>
      </c>
      <c r="J60" s="6" t="e">
        <f>(O61-O57+F60)/4</f>
        <v>#VALUE!</v>
      </c>
      <c r="K60" t="e">
        <f t="shared" si="7"/>
        <v>#VALUE!</v>
      </c>
      <c r="L60" s="7" t="e">
        <f t="shared" si="10"/>
        <v>#VALUE!</v>
      </c>
      <c r="M60" t="e">
        <f t="shared" si="11"/>
        <v>#VALUE!</v>
      </c>
      <c r="N60">
        <v>17.100000000000001</v>
      </c>
      <c r="O60" t="str">
        <f>IFERROR(VLOOKUP(A60,#REF!,9,FALSE),"")</f>
        <v/>
      </c>
    </row>
    <row r="61" spans="1:15" x14ac:dyDescent="0.3">
      <c r="A61" s="3">
        <v>32142</v>
      </c>
      <c r="B61" s="4">
        <v>115.4</v>
      </c>
      <c r="C61">
        <v>6.6651999999999996</v>
      </c>
      <c r="D61">
        <f t="shared" si="4"/>
        <v>16.102869067590987</v>
      </c>
      <c r="E61">
        <v>3624.42</v>
      </c>
      <c r="F61">
        <v>0.17</v>
      </c>
      <c r="G61">
        <f t="shared" si="5"/>
        <v>0.41071351819757373</v>
      </c>
      <c r="H61">
        <v>2.58</v>
      </c>
      <c r="I61">
        <v>0.46</v>
      </c>
      <c r="J61" s="6" t="e">
        <f>(O61-O57+F61)/4</f>
        <v>#VALUE!</v>
      </c>
      <c r="K61" t="e">
        <f t="shared" si="7"/>
        <v>#VALUE!</v>
      </c>
      <c r="L61" s="7" t="e">
        <f t="shared" si="10"/>
        <v>#VALUE!</v>
      </c>
      <c r="M61" t="e">
        <f t="shared" si="11"/>
        <v>#VALUE!</v>
      </c>
      <c r="N61">
        <v>14.4</v>
      </c>
      <c r="O61" t="str">
        <f>IFERROR(VLOOKUP(A61,#REF!,9,FALSE),"")</f>
        <v/>
      </c>
    </row>
    <row r="62" spans="1:15" x14ac:dyDescent="0.3">
      <c r="A62" s="3">
        <v>32233</v>
      </c>
      <c r="B62" s="4">
        <v>116.5</v>
      </c>
      <c r="C62">
        <v>6.5456000000000003</v>
      </c>
      <c r="D62">
        <f t="shared" si="4"/>
        <v>15.664604044635194</v>
      </c>
      <c r="E62">
        <v>3558.91</v>
      </c>
      <c r="F62">
        <v>0.2</v>
      </c>
      <c r="G62">
        <f t="shared" si="5"/>
        <v>0.47863004291845496</v>
      </c>
      <c r="H62">
        <v>3.07</v>
      </c>
      <c r="I62">
        <v>0.49</v>
      </c>
      <c r="J62" s="6" t="e">
        <f>(O65-O61+F62)/4</f>
        <v>#VALUE!</v>
      </c>
      <c r="K62" t="e">
        <f t="shared" si="7"/>
        <v>#VALUE!</v>
      </c>
      <c r="L62" s="7" t="e">
        <f t="shared" si="10"/>
        <v>#VALUE!</v>
      </c>
      <c r="M62" t="e">
        <f t="shared" si="11"/>
        <v>#VALUE!</v>
      </c>
      <c r="N62">
        <v>13.4</v>
      </c>
      <c r="O62" t="str">
        <f>IFERROR(VLOOKUP(A62,#REF!,9,FALSE),"")</f>
        <v/>
      </c>
    </row>
    <row r="63" spans="1:15" x14ac:dyDescent="0.3">
      <c r="A63" s="3">
        <v>32324</v>
      </c>
      <c r="B63" s="4">
        <v>118</v>
      </c>
      <c r="C63">
        <v>6.0674000000000001</v>
      </c>
      <c r="D63">
        <f t="shared" si="4"/>
        <v>14.335620803389832</v>
      </c>
      <c r="E63">
        <v>3273.78</v>
      </c>
      <c r="F63">
        <v>0.2</v>
      </c>
      <c r="G63">
        <f t="shared" si="5"/>
        <v>0.47254576271186444</v>
      </c>
      <c r="H63">
        <v>3.31</v>
      </c>
      <c r="I63">
        <v>0.44</v>
      </c>
      <c r="J63" s="6" t="e">
        <f>(O65-O61+F63)/4</f>
        <v>#VALUE!</v>
      </c>
      <c r="K63" t="e">
        <f t="shared" si="7"/>
        <v>#VALUE!</v>
      </c>
      <c r="L63" s="7" t="e">
        <f t="shared" si="10"/>
        <v>#VALUE!</v>
      </c>
      <c r="M63" t="e">
        <f t="shared" si="11"/>
        <v>#VALUE!</v>
      </c>
      <c r="N63">
        <v>13.8</v>
      </c>
      <c r="O63" t="str">
        <f>IFERROR(VLOOKUP(A63,#REF!,9,FALSE),"")</f>
        <v/>
      </c>
    </row>
    <row r="64" spans="1:15" x14ac:dyDescent="0.3">
      <c r="A64" s="3">
        <v>32416</v>
      </c>
      <c r="B64" s="4">
        <v>119.8</v>
      </c>
      <c r="C64">
        <v>7.1433999999999997</v>
      </c>
      <c r="D64">
        <f t="shared" si="4"/>
        <v>16.624325599332224</v>
      </c>
      <c r="E64">
        <v>3854.35</v>
      </c>
      <c r="F64">
        <v>0.2</v>
      </c>
      <c r="G64">
        <f t="shared" si="5"/>
        <v>0.46544574290484148</v>
      </c>
      <c r="H64">
        <v>2.81</v>
      </c>
      <c r="I64">
        <v>0.44</v>
      </c>
      <c r="J64" s="6" t="e">
        <f>(O65-O61+F64)/4</f>
        <v>#VALUE!</v>
      </c>
      <c r="K64" t="e">
        <f t="shared" si="7"/>
        <v>#VALUE!</v>
      </c>
      <c r="L64" s="7" t="e">
        <f t="shared" si="10"/>
        <v>#VALUE!</v>
      </c>
      <c r="M64" t="e">
        <f t="shared" si="11"/>
        <v>#VALUE!</v>
      </c>
      <c r="N64">
        <v>16.100000000000001</v>
      </c>
      <c r="O64" t="str">
        <f>IFERROR(VLOOKUP(A64,#REF!,9,FALSE),"")</f>
        <v/>
      </c>
    </row>
    <row r="65" spans="1:15" x14ac:dyDescent="0.3">
      <c r="A65" s="3">
        <v>32507</v>
      </c>
      <c r="B65" s="4">
        <v>120.5</v>
      </c>
      <c r="C65">
        <v>7.532</v>
      </c>
      <c r="D65">
        <f t="shared" si="4"/>
        <v>17.42686028215768</v>
      </c>
      <c r="E65">
        <v>4064.73</v>
      </c>
      <c r="F65">
        <v>0.22</v>
      </c>
      <c r="G65">
        <f t="shared" si="5"/>
        <v>0.50901609958506222</v>
      </c>
      <c r="H65">
        <v>2.92</v>
      </c>
      <c r="I65">
        <v>0.46</v>
      </c>
      <c r="J65" s="6" t="e">
        <f>(O65-O61+F65)/4</f>
        <v>#VALUE!</v>
      </c>
      <c r="K65" t="e">
        <f t="shared" si="7"/>
        <v>#VALUE!</v>
      </c>
      <c r="L65" s="7" t="e">
        <f t="shared" ref="L65:L96" si="12">L66-J66+F66/4</f>
        <v>#VALUE!</v>
      </c>
      <c r="M65" t="e">
        <f t="shared" si="11"/>
        <v>#VALUE!</v>
      </c>
      <c r="N65">
        <v>16.399999999999999</v>
      </c>
      <c r="O65" t="str">
        <f>IFERROR(VLOOKUP(A65,#REF!,9,FALSE),"")</f>
        <v/>
      </c>
    </row>
    <row r="66" spans="1:15" x14ac:dyDescent="0.3">
      <c r="A66" s="3">
        <v>32598</v>
      </c>
      <c r="B66" s="4">
        <v>122.3</v>
      </c>
      <c r="C66">
        <v>7.9504000000000001</v>
      </c>
      <c r="D66">
        <f t="shared" si="4"/>
        <v>18.124181690923958</v>
      </c>
      <c r="E66">
        <v>4290.54</v>
      </c>
      <c r="F66">
        <v>0.22</v>
      </c>
      <c r="G66">
        <f t="shared" si="5"/>
        <v>0.5015244480784955</v>
      </c>
      <c r="H66">
        <v>2.77</v>
      </c>
      <c r="I66">
        <v>0.48</v>
      </c>
      <c r="J66" s="6" t="e">
        <f>(O69-O65+F66)/4</f>
        <v>#VALUE!</v>
      </c>
      <c r="K66" t="e">
        <f t="shared" si="7"/>
        <v>#VALUE!</v>
      </c>
      <c r="L66" s="7" t="e">
        <f t="shared" si="12"/>
        <v>#VALUE!</v>
      </c>
      <c r="M66" t="e">
        <f t="shared" ref="M66:M97" si="13">L66*$B$171/B66</f>
        <v>#VALUE!</v>
      </c>
      <c r="N66">
        <v>16.600000000000001</v>
      </c>
      <c r="O66" t="str">
        <f>IFERROR(VLOOKUP(A66,#REF!,9,FALSE),"")</f>
        <v/>
      </c>
    </row>
    <row r="67" spans="1:15" x14ac:dyDescent="0.3">
      <c r="A67" s="3">
        <v>32689</v>
      </c>
      <c r="B67" s="4">
        <v>124.1</v>
      </c>
      <c r="C67">
        <v>11.925599999999999</v>
      </c>
      <c r="D67">
        <f t="shared" ref="D67:D130" si="14">C67*$B$197/B67</f>
        <v>26.791951097502018</v>
      </c>
      <c r="E67">
        <v>6435.82</v>
      </c>
      <c r="F67">
        <v>0.22</v>
      </c>
      <c r="G67">
        <f t="shared" ref="G67:G130" si="15">F67*$B$197/B67</f>
        <v>0.49425012087026599</v>
      </c>
      <c r="H67">
        <v>1.84</v>
      </c>
      <c r="I67">
        <v>0.52</v>
      </c>
      <c r="J67" s="6" t="e">
        <f>(O69-O65+F67)/4</f>
        <v>#VALUE!</v>
      </c>
      <c r="K67" t="e">
        <f t="shared" si="7"/>
        <v>#VALUE!</v>
      </c>
      <c r="L67" s="7" t="e">
        <f t="shared" si="12"/>
        <v>#VALUE!</v>
      </c>
      <c r="M67" t="e">
        <f t="shared" si="13"/>
        <v>#VALUE!</v>
      </c>
      <c r="N67">
        <v>23</v>
      </c>
      <c r="O67" t="str">
        <f>IFERROR(VLOOKUP(A67,#REF!,9,FALSE),"")</f>
        <v/>
      </c>
    </row>
    <row r="68" spans="1:15" x14ac:dyDescent="0.3">
      <c r="A68" s="3">
        <v>32780</v>
      </c>
      <c r="B68" s="4">
        <v>125</v>
      </c>
      <c r="C68">
        <v>11.537100000000001</v>
      </c>
      <c r="D68">
        <f t="shared" si="14"/>
        <v>25.732532433600007</v>
      </c>
      <c r="E68">
        <v>6226.13</v>
      </c>
      <c r="F68">
        <v>0.22</v>
      </c>
      <c r="G68">
        <f t="shared" si="15"/>
        <v>0.49069152000000005</v>
      </c>
      <c r="H68">
        <v>1.91</v>
      </c>
      <c r="I68">
        <v>0.02</v>
      </c>
      <c r="J68" s="6" t="e">
        <f>(O69-O65+F68)/4</f>
        <v>#VALUE!</v>
      </c>
      <c r="K68" t="e">
        <f t="shared" si="7"/>
        <v>#VALUE!</v>
      </c>
      <c r="L68" s="7" t="e">
        <f t="shared" si="12"/>
        <v>#VALUE!</v>
      </c>
      <c r="M68" t="e">
        <f t="shared" si="13"/>
        <v>#VALUE!</v>
      </c>
      <c r="N68">
        <v>482.5</v>
      </c>
      <c r="O68" t="str">
        <f>IFERROR(VLOOKUP(A68,#REF!,9,FALSE),"")</f>
        <v/>
      </c>
    </row>
    <row r="69" spans="1:15" x14ac:dyDescent="0.3">
      <c r="A69" s="3">
        <v>32871</v>
      </c>
      <c r="B69" s="4">
        <v>126.1</v>
      </c>
      <c r="C69">
        <v>14.017799999999999</v>
      </c>
      <c r="D69">
        <f t="shared" si="14"/>
        <v>30.992788862807299</v>
      </c>
      <c r="E69">
        <v>7596.57</v>
      </c>
      <c r="F69">
        <v>0.24</v>
      </c>
      <c r="G69">
        <f t="shared" si="15"/>
        <v>0.53063029341792234</v>
      </c>
      <c r="H69">
        <v>1.71</v>
      </c>
      <c r="I69">
        <v>0.05</v>
      </c>
      <c r="J69" s="6" t="e">
        <f>(O69-O65+F69)/4</f>
        <v>#VALUE!</v>
      </c>
      <c r="K69" t="e">
        <f t="shared" si="7"/>
        <v>#VALUE!</v>
      </c>
      <c r="L69" s="7" t="e">
        <f t="shared" si="12"/>
        <v>#VALUE!</v>
      </c>
      <c r="M69" t="e">
        <f t="shared" si="13"/>
        <v>#VALUE!</v>
      </c>
      <c r="N69">
        <v>293.10000000000002</v>
      </c>
      <c r="O69" t="str">
        <f>IFERROR(VLOOKUP(A69,#REF!,9,FALSE),"")</f>
        <v/>
      </c>
    </row>
    <row r="70" spans="1:15" x14ac:dyDescent="0.3">
      <c r="A70" s="3">
        <v>32962</v>
      </c>
      <c r="B70" s="4">
        <v>128.69999999999999</v>
      </c>
      <c r="C70">
        <v>12.2843</v>
      </c>
      <c r="D70">
        <f t="shared" si="14"/>
        <v>26.611401776223779</v>
      </c>
      <c r="E70">
        <v>6670.07</v>
      </c>
      <c r="F70">
        <v>0.24</v>
      </c>
      <c r="G70">
        <f t="shared" si="15"/>
        <v>0.51991048951048957</v>
      </c>
      <c r="H70">
        <v>1.95</v>
      </c>
      <c r="I70">
        <v>0.05</v>
      </c>
      <c r="J70" s="6" t="e">
        <f>(O73-O69+F70)/4</f>
        <v>#VALUE!</v>
      </c>
      <c r="K70" t="e">
        <f t="shared" si="7"/>
        <v>#VALUE!</v>
      </c>
      <c r="L70" s="7" t="e">
        <f t="shared" si="12"/>
        <v>#VALUE!</v>
      </c>
      <c r="M70" t="e">
        <f t="shared" si="13"/>
        <v>#VALUE!</v>
      </c>
      <c r="N70">
        <v>256.89999999999998</v>
      </c>
      <c r="O70" t="str">
        <f>IFERROR(VLOOKUP(A70,#REF!,9,FALSE),"")</f>
        <v/>
      </c>
    </row>
    <row r="71" spans="1:15" x14ac:dyDescent="0.3">
      <c r="A71" s="3">
        <v>33053</v>
      </c>
      <c r="B71" s="4">
        <v>129.9</v>
      </c>
      <c r="C71">
        <v>13.6891</v>
      </c>
      <c r="D71">
        <f t="shared" si="14"/>
        <v>29.380665575057737</v>
      </c>
      <c r="E71">
        <v>7432.82</v>
      </c>
      <c r="F71">
        <v>0.24</v>
      </c>
      <c r="G71">
        <f t="shared" si="15"/>
        <v>0.51510762124711318</v>
      </c>
      <c r="H71">
        <v>1.75</v>
      </c>
      <c r="I71">
        <v>7.0000000000000007E-2</v>
      </c>
      <c r="J71" s="6" t="e">
        <f>(O73-O69+F71)/4</f>
        <v>#VALUE!</v>
      </c>
      <c r="K71" t="e">
        <f t="shared" si="7"/>
        <v>#VALUE!</v>
      </c>
      <c r="L71" s="7" t="e">
        <f t="shared" si="12"/>
        <v>#VALUE!</v>
      </c>
      <c r="M71" t="e">
        <f t="shared" si="13"/>
        <v>#VALUE!</v>
      </c>
      <c r="N71">
        <v>204.5</v>
      </c>
      <c r="O71" t="str">
        <f>IFERROR(VLOOKUP(A71,#REF!,9,FALSE),"")</f>
        <v/>
      </c>
    </row>
    <row r="72" spans="1:15" x14ac:dyDescent="0.3">
      <c r="A72" s="3">
        <v>33144</v>
      </c>
      <c r="B72" s="4">
        <v>132.69999999999999</v>
      </c>
      <c r="C72">
        <v>10.9094</v>
      </c>
      <c r="D72">
        <f t="shared" si="14"/>
        <v>22.920591852298422</v>
      </c>
      <c r="E72">
        <v>5896.71</v>
      </c>
      <c r="F72">
        <v>0.24</v>
      </c>
      <c r="G72">
        <f t="shared" si="15"/>
        <v>0.50423873398643559</v>
      </c>
      <c r="H72">
        <v>2.19</v>
      </c>
      <c r="I72">
        <v>0.09</v>
      </c>
      <c r="J72" s="6" t="e">
        <f>(O73-O69+F72)/4</f>
        <v>#VALUE!</v>
      </c>
      <c r="K72" t="e">
        <f t="shared" si="7"/>
        <v>#VALUE!</v>
      </c>
      <c r="L72" s="7" t="e">
        <f t="shared" si="12"/>
        <v>#VALUE!</v>
      </c>
      <c r="M72" t="e">
        <f t="shared" si="13"/>
        <v>#VALUE!</v>
      </c>
      <c r="N72">
        <v>126.7</v>
      </c>
      <c r="O72" t="str">
        <f>IFERROR(VLOOKUP(A72,#REF!,9,FALSE),"")</f>
        <v/>
      </c>
    </row>
    <row r="73" spans="1:15" x14ac:dyDescent="0.3">
      <c r="A73" s="3">
        <v>33238</v>
      </c>
      <c r="B73" s="4">
        <v>133.80000000000001</v>
      </c>
      <c r="C73">
        <v>13.9879</v>
      </c>
      <c r="D73">
        <f t="shared" si="14"/>
        <v>29.146894587443946</v>
      </c>
      <c r="E73">
        <v>7562.23</v>
      </c>
      <c r="F73">
        <v>0.28000000000000003</v>
      </c>
      <c r="G73">
        <f t="shared" si="15"/>
        <v>0.58344215246636777</v>
      </c>
      <c r="H73">
        <v>1.98</v>
      </c>
      <c r="I73">
        <v>0.56000000000000005</v>
      </c>
      <c r="J73" s="6" t="e">
        <f>(O73-O69+F73)/4</f>
        <v>#VALUE!</v>
      </c>
      <c r="K73" t="e">
        <f t="shared" ref="K73:K136" si="16">J73*$B$171/B73</f>
        <v>#VALUE!</v>
      </c>
      <c r="L73" s="7" t="e">
        <f t="shared" si="12"/>
        <v>#VALUE!</v>
      </c>
      <c r="M73" t="e">
        <f t="shared" si="13"/>
        <v>#VALUE!</v>
      </c>
      <c r="N73">
        <v>24.8</v>
      </c>
      <c r="O73" t="str">
        <f>IFERROR(VLOOKUP(A73,#REF!,9,FALSE),"")</f>
        <v/>
      </c>
    </row>
    <row r="74" spans="1:15" x14ac:dyDescent="0.3">
      <c r="A74" s="3">
        <v>33326</v>
      </c>
      <c r="B74" s="4">
        <v>135</v>
      </c>
      <c r="C74">
        <v>18.8</v>
      </c>
      <c r="D74">
        <f t="shared" si="14"/>
        <v>38.825760000000002</v>
      </c>
      <c r="E74">
        <v>9953.3700000000008</v>
      </c>
      <c r="F74">
        <v>0.28000000000000003</v>
      </c>
      <c r="G74">
        <f t="shared" si="15"/>
        <v>0.5782560000000001</v>
      </c>
      <c r="H74">
        <v>1.48</v>
      </c>
      <c r="I74">
        <v>0.61</v>
      </c>
      <c r="J74" s="6" t="e">
        <f>(O77-O73+F74)/4</f>
        <v>#VALUE!</v>
      </c>
      <c r="K74" t="e">
        <f t="shared" si="16"/>
        <v>#VALUE!</v>
      </c>
      <c r="L74" s="7" t="e">
        <f t="shared" si="12"/>
        <v>#VALUE!</v>
      </c>
      <c r="M74" t="e">
        <f t="shared" si="13"/>
        <v>#VALUE!</v>
      </c>
      <c r="N74">
        <v>31</v>
      </c>
      <c r="O74" t="str">
        <f>IFERROR(VLOOKUP(A74,#REF!,9,FALSE),"")</f>
        <v/>
      </c>
    </row>
    <row r="75" spans="1:15" x14ac:dyDescent="0.3">
      <c r="A75" s="3">
        <v>33417</v>
      </c>
      <c r="B75" s="4">
        <v>136</v>
      </c>
      <c r="C75">
        <v>17.664200000000001</v>
      </c>
      <c r="D75">
        <f t="shared" si="14"/>
        <v>36.211869767647066</v>
      </c>
      <c r="E75">
        <v>9352.0499999999993</v>
      </c>
      <c r="F75">
        <v>0.28000000000000003</v>
      </c>
      <c r="G75">
        <f t="shared" si="15"/>
        <v>0.57400411764705894</v>
      </c>
      <c r="H75">
        <v>1.57</v>
      </c>
      <c r="I75">
        <v>0.67</v>
      </c>
      <c r="J75" s="6" t="e">
        <f>(O77-O73+F75)/4</f>
        <v>#VALUE!</v>
      </c>
      <c r="K75" t="e">
        <f t="shared" si="16"/>
        <v>#VALUE!</v>
      </c>
      <c r="L75" s="7" t="e">
        <f t="shared" si="12"/>
        <v>#VALUE!</v>
      </c>
      <c r="M75" t="e">
        <f t="shared" si="13"/>
        <v>#VALUE!</v>
      </c>
      <c r="N75">
        <v>26.4</v>
      </c>
      <c r="O75" t="str">
        <f>IFERROR(VLOOKUP(A75,#REF!,9,FALSE),"")</f>
        <v/>
      </c>
    </row>
    <row r="76" spans="1:15" x14ac:dyDescent="0.3">
      <c r="A76" s="3">
        <v>33511</v>
      </c>
      <c r="B76" s="4">
        <v>137.19999999999999</v>
      </c>
      <c r="C76">
        <v>17.963200000000001</v>
      </c>
      <c r="D76">
        <f t="shared" si="14"/>
        <v>36.502741154518958</v>
      </c>
      <c r="E76">
        <v>9541.25</v>
      </c>
      <c r="F76">
        <v>0.28000000000000003</v>
      </c>
      <c r="G76">
        <f t="shared" si="15"/>
        <v>0.56898367346938794</v>
      </c>
      <c r="H76">
        <v>1.54</v>
      </c>
      <c r="I76">
        <v>0.71</v>
      </c>
      <c r="J76" s="6" t="e">
        <f>(O77-O73+F76)/4</f>
        <v>#VALUE!</v>
      </c>
      <c r="K76" t="e">
        <f t="shared" si="16"/>
        <v>#VALUE!</v>
      </c>
      <c r="L76" s="7" t="e">
        <f t="shared" si="12"/>
        <v>#VALUE!</v>
      </c>
      <c r="M76" t="e">
        <f t="shared" si="13"/>
        <v>#VALUE!</v>
      </c>
      <c r="N76">
        <v>25.2</v>
      </c>
      <c r="O76" t="str">
        <f>IFERROR(VLOOKUP(A76,#REF!,9,FALSE),"")</f>
        <v/>
      </c>
    </row>
    <row r="77" spans="1:15" x14ac:dyDescent="0.3">
      <c r="A77" s="3">
        <v>33603</v>
      </c>
      <c r="B77" s="4">
        <v>137.9</v>
      </c>
      <c r="C77">
        <v>20.324300000000001</v>
      </c>
      <c r="D77">
        <f t="shared" si="14"/>
        <v>41.091047778100076</v>
      </c>
      <c r="E77">
        <v>10667.5</v>
      </c>
      <c r="F77">
        <v>0.28000000000000003</v>
      </c>
      <c r="G77">
        <f t="shared" si="15"/>
        <v>0.5660954314720813</v>
      </c>
      <c r="H77">
        <v>1.36</v>
      </c>
      <c r="I77">
        <v>0.76</v>
      </c>
      <c r="J77" s="6" t="e">
        <f>(O77-O73+F77)/4</f>
        <v>#VALUE!</v>
      </c>
      <c r="K77" t="e">
        <f t="shared" si="16"/>
        <v>#VALUE!</v>
      </c>
      <c r="L77" s="7" t="e">
        <f t="shared" si="12"/>
        <v>#VALUE!</v>
      </c>
      <c r="M77" t="e">
        <f t="shared" si="13"/>
        <v>#VALUE!</v>
      </c>
      <c r="N77">
        <v>26.9</v>
      </c>
      <c r="O77" t="str">
        <f>IFERROR(VLOOKUP(A77,#REF!,9,FALSE),"")</f>
        <v/>
      </c>
    </row>
    <row r="78" spans="1:15" x14ac:dyDescent="0.3">
      <c r="A78" s="3">
        <v>33694</v>
      </c>
      <c r="B78" s="4">
        <v>139.30000000000001</v>
      </c>
      <c r="C78">
        <v>17.215900000000001</v>
      </c>
      <c r="D78">
        <f t="shared" si="14"/>
        <v>34.456764908829868</v>
      </c>
      <c r="E78">
        <v>9049.6</v>
      </c>
      <c r="F78">
        <v>0.37</v>
      </c>
      <c r="G78">
        <f t="shared" si="15"/>
        <v>0.74053653984206746</v>
      </c>
      <c r="H78">
        <v>2.17</v>
      </c>
      <c r="I78">
        <v>1.05</v>
      </c>
      <c r="J78" s="6" t="e">
        <f>(O81-O77+F78)/4</f>
        <v>#VALUE!</v>
      </c>
      <c r="K78" t="e">
        <f t="shared" si="16"/>
        <v>#VALUE!</v>
      </c>
      <c r="L78" s="7" t="e">
        <f t="shared" si="12"/>
        <v>#VALUE!</v>
      </c>
      <c r="M78" t="e">
        <f t="shared" si="13"/>
        <v>#VALUE!</v>
      </c>
      <c r="N78">
        <v>16.399999999999999</v>
      </c>
      <c r="O78" t="str">
        <f>IFERROR(VLOOKUP(A78,#REF!,9,FALSE),"")</f>
        <v/>
      </c>
    </row>
    <row r="79" spans="1:15" x14ac:dyDescent="0.3">
      <c r="A79" s="3">
        <v>33785</v>
      </c>
      <c r="B79" s="4">
        <v>140.19999999999999</v>
      </c>
      <c r="C79">
        <v>17.275700000000001</v>
      </c>
      <c r="D79">
        <f t="shared" si="14"/>
        <v>34.354491522111275</v>
      </c>
      <c r="E79">
        <v>9091.5400000000009</v>
      </c>
      <c r="F79">
        <v>0.37</v>
      </c>
      <c r="G79">
        <f t="shared" si="15"/>
        <v>0.7357827389443653</v>
      </c>
      <c r="H79">
        <v>2.16</v>
      </c>
      <c r="I79">
        <v>1.1000000000000001</v>
      </c>
      <c r="J79" s="6" t="e">
        <f>(O81-O77+F79)/4</f>
        <v>#VALUE!</v>
      </c>
      <c r="K79" t="e">
        <f t="shared" si="16"/>
        <v>#VALUE!</v>
      </c>
      <c r="L79" s="7" t="e">
        <f t="shared" si="12"/>
        <v>#VALUE!</v>
      </c>
      <c r="M79" t="e">
        <f t="shared" si="13"/>
        <v>#VALUE!</v>
      </c>
      <c r="N79">
        <v>15.7</v>
      </c>
      <c r="O79" t="str">
        <f>IFERROR(VLOOKUP(A79,#REF!,9,FALSE),"")</f>
        <v/>
      </c>
    </row>
    <row r="80" spans="1:15" x14ac:dyDescent="0.3">
      <c r="A80" s="3">
        <v>33877</v>
      </c>
      <c r="B80" s="4">
        <v>141.30000000000001</v>
      </c>
      <c r="C80">
        <v>19.5472</v>
      </c>
      <c r="D80">
        <f t="shared" si="14"/>
        <v>38.568991184713376</v>
      </c>
      <c r="E80">
        <v>10260.44</v>
      </c>
      <c r="F80">
        <v>0.37</v>
      </c>
      <c r="G80">
        <f t="shared" si="15"/>
        <v>0.73005477707006372</v>
      </c>
      <c r="H80">
        <v>1.91</v>
      </c>
      <c r="I80">
        <v>1.1299999999999999</v>
      </c>
      <c r="J80" s="6" t="e">
        <f>(O81-O77+F80)/4</f>
        <v>#VALUE!</v>
      </c>
      <c r="K80" t="e">
        <f t="shared" si="16"/>
        <v>#VALUE!</v>
      </c>
      <c r="L80" s="7" t="e">
        <f t="shared" si="12"/>
        <v>#VALUE!</v>
      </c>
      <c r="M80" t="e">
        <f t="shared" si="13"/>
        <v>#VALUE!</v>
      </c>
      <c r="N80">
        <v>17.399999999999999</v>
      </c>
      <c r="O80" t="str">
        <f>IFERROR(VLOOKUP(A80,#REF!,9,FALSE),"")</f>
        <v/>
      </c>
    </row>
    <row r="81" spans="1:15" x14ac:dyDescent="0.3">
      <c r="A81" s="3">
        <v>33969</v>
      </c>
      <c r="B81" s="4">
        <v>141.9</v>
      </c>
      <c r="C81">
        <v>20.145</v>
      </c>
      <c r="D81">
        <f t="shared" si="14"/>
        <v>39.58045306553911</v>
      </c>
      <c r="E81">
        <v>10580.45</v>
      </c>
      <c r="F81">
        <v>0.42</v>
      </c>
      <c r="G81">
        <f t="shared" si="15"/>
        <v>0.82520676532769555</v>
      </c>
      <c r="H81">
        <v>2.09</v>
      </c>
      <c r="I81">
        <v>1.18</v>
      </c>
      <c r="J81" s="6" t="e">
        <f>(O81-O77+F81)/4</f>
        <v>#VALUE!</v>
      </c>
      <c r="K81" t="e">
        <f t="shared" si="16"/>
        <v>#VALUE!</v>
      </c>
      <c r="L81" s="7" t="e">
        <f t="shared" si="12"/>
        <v>#VALUE!</v>
      </c>
      <c r="M81" t="e">
        <f t="shared" si="13"/>
        <v>#VALUE!</v>
      </c>
      <c r="N81">
        <v>17.100000000000001</v>
      </c>
      <c r="O81" t="str">
        <f>IFERROR(VLOOKUP(A81,#REF!,9,FALSE),"")</f>
        <v/>
      </c>
    </row>
    <row r="82" spans="1:15" x14ac:dyDescent="0.3">
      <c r="A82" s="3">
        <v>34059</v>
      </c>
      <c r="B82" s="4">
        <v>143.6</v>
      </c>
      <c r="C82">
        <v>21.221</v>
      </c>
      <c r="D82">
        <f t="shared" si="14"/>
        <v>41.200955724233985</v>
      </c>
      <c r="E82">
        <v>11169.8</v>
      </c>
      <c r="F82">
        <v>0.48</v>
      </c>
      <c r="G82">
        <f t="shared" si="15"/>
        <v>0.9319286908077995</v>
      </c>
      <c r="H82">
        <v>2.25</v>
      </c>
      <c r="I82">
        <v>0.99</v>
      </c>
      <c r="J82" s="6" t="e">
        <f>(O85-O81+F82)/4</f>
        <v>#VALUE!</v>
      </c>
      <c r="K82" t="e">
        <f t="shared" si="16"/>
        <v>#VALUE!</v>
      </c>
      <c r="L82" s="7" t="e">
        <f t="shared" si="12"/>
        <v>#VALUE!</v>
      </c>
      <c r="M82" t="e">
        <f t="shared" si="13"/>
        <v>#VALUE!</v>
      </c>
      <c r="N82">
        <v>21.5</v>
      </c>
      <c r="O82" t="str">
        <f>IFERROR(VLOOKUP(A82,#REF!,9,FALSE),"")</f>
        <v/>
      </c>
    </row>
    <row r="83" spans="1:15" x14ac:dyDescent="0.3">
      <c r="A83" s="3">
        <v>34150</v>
      </c>
      <c r="B83" s="4">
        <v>144.4</v>
      </c>
      <c r="C83">
        <v>18.770099999999999</v>
      </c>
      <c r="D83">
        <f t="shared" si="14"/>
        <v>36.240591552631578</v>
      </c>
      <c r="E83">
        <v>9879.77</v>
      </c>
      <c r="F83">
        <v>0.48</v>
      </c>
      <c r="G83">
        <f t="shared" si="15"/>
        <v>0.92676565096952912</v>
      </c>
      <c r="H83">
        <v>2.5499999999999998</v>
      </c>
      <c r="I83">
        <v>0.46</v>
      </c>
      <c r="J83" s="6" t="e">
        <f>(O85-O81+F83)/4</f>
        <v>#VALUE!</v>
      </c>
      <c r="K83" t="e">
        <f t="shared" si="16"/>
        <v>#VALUE!</v>
      </c>
      <c r="L83" s="7" t="e">
        <f t="shared" si="12"/>
        <v>#VALUE!</v>
      </c>
      <c r="M83" t="e">
        <f t="shared" si="13"/>
        <v>#VALUE!</v>
      </c>
      <c r="N83">
        <v>40.9</v>
      </c>
      <c r="O83" t="str">
        <f>IFERROR(VLOOKUP(A83,#REF!,9,FALSE),"")</f>
        <v/>
      </c>
    </row>
    <row r="84" spans="1:15" x14ac:dyDescent="0.3">
      <c r="A84" s="3">
        <v>34242</v>
      </c>
      <c r="B84" s="4">
        <v>145.1</v>
      </c>
      <c r="C84">
        <v>18.4115</v>
      </c>
      <c r="D84">
        <f t="shared" si="14"/>
        <v>35.376726554100621</v>
      </c>
      <c r="E84">
        <v>9703.19</v>
      </c>
      <c r="F84">
        <v>0.48</v>
      </c>
      <c r="G84">
        <f t="shared" si="15"/>
        <v>0.92229469331495528</v>
      </c>
      <c r="H84">
        <v>2.6</v>
      </c>
      <c r="I84">
        <v>0.49</v>
      </c>
      <c r="J84" s="6" t="e">
        <f>(O85-O81+F84)/4</f>
        <v>#VALUE!</v>
      </c>
      <c r="K84" t="e">
        <f t="shared" si="16"/>
        <v>#VALUE!</v>
      </c>
      <c r="L84" s="7" t="e">
        <f t="shared" si="12"/>
        <v>#VALUE!</v>
      </c>
      <c r="M84" t="e">
        <f t="shared" si="13"/>
        <v>#VALUE!</v>
      </c>
      <c r="N84">
        <v>37.4</v>
      </c>
      <c r="O84" t="str">
        <f>IFERROR(VLOOKUP(A84,#REF!,9,FALSE),"")</f>
        <v/>
      </c>
    </row>
    <row r="85" spans="1:15" x14ac:dyDescent="0.3">
      <c r="A85" s="3">
        <v>34334</v>
      </c>
      <c r="B85" s="4">
        <v>145.80000000000001</v>
      </c>
      <c r="C85">
        <v>19.606999999999999</v>
      </c>
      <c r="D85">
        <f t="shared" si="14"/>
        <v>37.492941111111108</v>
      </c>
      <c r="E85">
        <v>11121.04</v>
      </c>
      <c r="F85">
        <v>0.54</v>
      </c>
      <c r="G85">
        <f t="shared" si="15"/>
        <v>1.0326000000000002</v>
      </c>
      <c r="H85">
        <v>2.73</v>
      </c>
      <c r="I85">
        <v>0.51</v>
      </c>
      <c r="J85" s="6" t="e">
        <f>(O85-O81+F85)/4</f>
        <v>#VALUE!</v>
      </c>
      <c r="K85" t="e">
        <f t="shared" si="16"/>
        <v>#VALUE!</v>
      </c>
      <c r="L85" s="7" t="e">
        <f t="shared" si="12"/>
        <v>#VALUE!</v>
      </c>
      <c r="M85" t="e">
        <f t="shared" si="13"/>
        <v>#VALUE!</v>
      </c>
      <c r="N85">
        <v>38.299999999999997</v>
      </c>
      <c r="O85" t="str">
        <f>IFERROR(VLOOKUP(A85,#REF!,9,FALSE),"")</f>
        <v/>
      </c>
    </row>
    <row r="86" spans="1:15" x14ac:dyDescent="0.3">
      <c r="A86" s="3">
        <v>34424</v>
      </c>
      <c r="B86" s="4">
        <v>147.19999999999999</v>
      </c>
      <c r="C86">
        <v>19.068999999999999</v>
      </c>
      <c r="D86">
        <f t="shared" si="14"/>
        <v>36.117359633152176</v>
      </c>
      <c r="E86">
        <v>10006.629999999999</v>
      </c>
      <c r="F86">
        <v>0.54</v>
      </c>
      <c r="G86">
        <f t="shared" si="15"/>
        <v>1.0227790760869568</v>
      </c>
      <c r="H86">
        <v>2.81</v>
      </c>
      <c r="I86">
        <v>0.53</v>
      </c>
      <c r="J86" s="6" t="e">
        <f>(O89-O85+F86)/4</f>
        <v>#VALUE!</v>
      </c>
      <c r="K86" t="e">
        <f t="shared" si="16"/>
        <v>#VALUE!</v>
      </c>
      <c r="L86" s="7" t="e">
        <f t="shared" si="12"/>
        <v>#VALUE!</v>
      </c>
      <c r="M86" t="e">
        <f t="shared" si="13"/>
        <v>#VALUE!</v>
      </c>
      <c r="N86">
        <v>35.9</v>
      </c>
      <c r="O86" t="str">
        <f>IFERROR(VLOOKUP(A86,#REF!,9,FALSE),"")</f>
        <v/>
      </c>
    </row>
    <row r="87" spans="1:15" x14ac:dyDescent="0.3">
      <c r="A87" s="3">
        <v>34515</v>
      </c>
      <c r="B87" s="4">
        <v>148</v>
      </c>
      <c r="C87">
        <v>16.438800000000001</v>
      </c>
      <c r="D87">
        <f t="shared" si="14"/>
        <v>30.967367010810811</v>
      </c>
      <c r="E87">
        <v>8623.48</v>
      </c>
      <c r="F87">
        <v>0.54</v>
      </c>
      <c r="G87">
        <f t="shared" si="15"/>
        <v>1.0172505405405408</v>
      </c>
      <c r="H87">
        <v>3.26</v>
      </c>
      <c r="I87">
        <v>1.2</v>
      </c>
      <c r="J87" s="6" t="e">
        <f>(O89-O85+F87)/4</f>
        <v>#VALUE!</v>
      </c>
      <c r="K87" t="e">
        <f t="shared" si="16"/>
        <v>#VALUE!</v>
      </c>
      <c r="L87" s="7" t="e">
        <f t="shared" si="12"/>
        <v>#VALUE!</v>
      </c>
      <c r="M87" t="e">
        <f t="shared" si="13"/>
        <v>#VALUE!</v>
      </c>
      <c r="N87">
        <v>13.8</v>
      </c>
      <c r="O87" t="str">
        <f>IFERROR(VLOOKUP(A87,#REF!,9,FALSE),"")</f>
        <v/>
      </c>
    </row>
    <row r="88" spans="1:15" x14ac:dyDescent="0.3">
      <c r="A88" s="3">
        <v>34607</v>
      </c>
      <c r="B88" s="4">
        <v>149.4</v>
      </c>
      <c r="C88">
        <v>18.889700000000001</v>
      </c>
      <c r="D88">
        <f t="shared" si="14"/>
        <v>35.250911240963859</v>
      </c>
      <c r="E88">
        <v>9878.9500000000007</v>
      </c>
      <c r="F88">
        <v>0.54</v>
      </c>
      <c r="G88">
        <f t="shared" si="15"/>
        <v>1.0077180722891568</v>
      </c>
      <c r="H88">
        <v>2.84</v>
      </c>
      <c r="I88">
        <v>1.21</v>
      </c>
      <c r="J88" s="6" t="e">
        <f>(O89-O85+F88)/4</f>
        <v>#VALUE!</v>
      </c>
      <c r="K88" t="e">
        <f t="shared" si="16"/>
        <v>#VALUE!</v>
      </c>
      <c r="L88" s="7" t="e">
        <f t="shared" si="12"/>
        <v>#VALUE!</v>
      </c>
      <c r="M88" t="e">
        <f t="shared" si="13"/>
        <v>#VALUE!</v>
      </c>
      <c r="N88">
        <v>15.6</v>
      </c>
      <c r="O88" t="str">
        <f>IFERROR(VLOOKUP(A88,#REF!,9,FALSE),"")</f>
        <v/>
      </c>
    </row>
    <row r="89" spans="1:15" x14ac:dyDescent="0.3">
      <c r="A89" s="3">
        <v>34698</v>
      </c>
      <c r="B89" s="4">
        <v>149.69999999999999</v>
      </c>
      <c r="C89">
        <v>21.041699999999999</v>
      </c>
      <c r="D89">
        <f t="shared" si="14"/>
        <v>39.188163282565135</v>
      </c>
      <c r="E89">
        <v>10943.41</v>
      </c>
      <c r="F89">
        <v>0.59</v>
      </c>
      <c r="G89">
        <f t="shared" si="15"/>
        <v>1.0988188376753507</v>
      </c>
      <c r="H89">
        <v>2.82</v>
      </c>
      <c r="I89">
        <v>1.26</v>
      </c>
      <c r="J89" s="6" t="e">
        <f>(O89-O85+F89)/4</f>
        <v>#VALUE!</v>
      </c>
      <c r="K89" t="e">
        <f t="shared" si="16"/>
        <v>#VALUE!</v>
      </c>
      <c r="L89" s="7" t="e">
        <f t="shared" si="12"/>
        <v>#VALUE!</v>
      </c>
      <c r="M89" t="e">
        <f t="shared" si="13"/>
        <v>#VALUE!</v>
      </c>
      <c r="N89">
        <v>16.7</v>
      </c>
      <c r="O89" t="str">
        <f>IFERROR(VLOOKUP(A89,#REF!,9,FALSE),"")</f>
        <v/>
      </c>
    </row>
    <row r="90" spans="1:15" x14ac:dyDescent="0.3">
      <c r="A90" s="3">
        <v>34789</v>
      </c>
      <c r="B90" s="4">
        <v>151.4</v>
      </c>
      <c r="C90">
        <v>23.133900000000001</v>
      </c>
      <c r="D90">
        <f t="shared" si="14"/>
        <v>42.60090877014531</v>
      </c>
      <c r="E90">
        <v>12052.43</v>
      </c>
      <c r="F90">
        <v>0.59</v>
      </c>
      <c r="G90">
        <f t="shared" si="15"/>
        <v>1.0864807133421399</v>
      </c>
      <c r="H90">
        <v>2.56</v>
      </c>
      <c r="I90">
        <v>1.32</v>
      </c>
      <c r="J90" s="6" t="e">
        <f>(O93-O89+F90)/4</f>
        <v>#VALUE!</v>
      </c>
      <c r="K90" t="e">
        <f t="shared" si="16"/>
        <v>#VALUE!</v>
      </c>
      <c r="L90" s="7" t="e">
        <f t="shared" si="12"/>
        <v>#VALUE!</v>
      </c>
      <c r="M90" t="e">
        <f t="shared" si="13"/>
        <v>#VALUE!</v>
      </c>
      <c r="N90">
        <v>17.5</v>
      </c>
      <c r="O90" t="str">
        <f>IFERROR(VLOOKUP(A90,#REF!,9,FALSE),"")</f>
        <v/>
      </c>
    </row>
    <row r="91" spans="1:15" x14ac:dyDescent="0.3">
      <c r="A91" s="3">
        <v>34880</v>
      </c>
      <c r="B91" s="4">
        <v>152.5</v>
      </c>
      <c r="C91">
        <v>23.4328</v>
      </c>
      <c r="D91">
        <f t="shared" si="14"/>
        <v>42.840075446557385</v>
      </c>
      <c r="E91">
        <v>12231.03</v>
      </c>
      <c r="F91">
        <v>0.59</v>
      </c>
      <c r="G91">
        <f t="shared" si="15"/>
        <v>1.0786438032786885</v>
      </c>
      <c r="H91">
        <v>2.5299999999999998</v>
      </c>
      <c r="I91">
        <v>1.32</v>
      </c>
      <c r="J91" s="6" t="e">
        <f>(O93-O89+F91)/4</f>
        <v>#VALUE!</v>
      </c>
      <c r="K91" t="e">
        <f t="shared" si="16"/>
        <v>#VALUE!</v>
      </c>
      <c r="L91" s="7" t="e">
        <f t="shared" si="12"/>
        <v>#VALUE!</v>
      </c>
      <c r="M91" t="e">
        <f t="shared" si="13"/>
        <v>#VALUE!</v>
      </c>
      <c r="N91">
        <v>17.8</v>
      </c>
      <c r="O91" t="str">
        <f>IFERROR(VLOOKUP(A91,#REF!,9,FALSE),"")</f>
        <v/>
      </c>
    </row>
    <row r="92" spans="1:15" x14ac:dyDescent="0.3">
      <c r="A92" s="3">
        <v>34971</v>
      </c>
      <c r="B92" s="4">
        <v>153.19999999999999</v>
      </c>
      <c r="C92">
        <v>24.0306</v>
      </c>
      <c r="D92">
        <f t="shared" si="14"/>
        <v>43.73224113054831</v>
      </c>
      <c r="E92">
        <v>12543.05</v>
      </c>
      <c r="F92">
        <v>0.59</v>
      </c>
      <c r="G92">
        <f t="shared" si="15"/>
        <v>1.073715274151436</v>
      </c>
      <c r="H92">
        <v>2.4700000000000002</v>
      </c>
      <c r="I92">
        <v>1.34</v>
      </c>
      <c r="J92" s="6" t="e">
        <f>(O93-O89+F92)/4</f>
        <v>#VALUE!</v>
      </c>
      <c r="K92" t="e">
        <f t="shared" si="16"/>
        <v>#VALUE!</v>
      </c>
      <c r="L92" s="7" t="e">
        <f t="shared" si="12"/>
        <v>#VALUE!</v>
      </c>
      <c r="M92" t="e">
        <f t="shared" si="13"/>
        <v>#VALUE!</v>
      </c>
      <c r="N92">
        <v>17.899999999999999</v>
      </c>
      <c r="O92" t="str">
        <f>IFERROR(VLOOKUP(A92,#REF!,9,FALSE),"")</f>
        <v/>
      </c>
    </row>
    <row r="93" spans="1:15" x14ac:dyDescent="0.3">
      <c r="A93" s="3">
        <v>35062</v>
      </c>
      <c r="B93" s="4">
        <v>153.5</v>
      </c>
      <c r="C93">
        <v>28.693200000000001</v>
      </c>
      <c r="D93">
        <f t="shared" si="14"/>
        <v>52.11544981368079</v>
      </c>
      <c r="E93">
        <v>14953.85</v>
      </c>
      <c r="F93">
        <v>0.66</v>
      </c>
      <c r="G93">
        <f t="shared" si="15"/>
        <v>1.1987577850162869</v>
      </c>
      <c r="H93">
        <v>2.2999999999999998</v>
      </c>
      <c r="I93">
        <v>1.34</v>
      </c>
      <c r="J93" s="6" t="e">
        <f>(O93-O89+F93)/4</f>
        <v>#VALUE!</v>
      </c>
      <c r="K93" t="e">
        <f t="shared" si="16"/>
        <v>#VALUE!</v>
      </c>
      <c r="L93" s="7" t="e">
        <f t="shared" si="12"/>
        <v>#VALUE!</v>
      </c>
      <c r="M93" t="e">
        <f t="shared" si="13"/>
        <v>#VALUE!</v>
      </c>
      <c r="N93">
        <v>21.4</v>
      </c>
      <c r="O93" t="str">
        <f>IFERROR(VLOOKUP(A93,#REF!,9,FALSE),"")</f>
        <v/>
      </c>
    </row>
    <row r="94" spans="1:15" x14ac:dyDescent="0.3">
      <c r="A94" s="3">
        <v>35153</v>
      </c>
      <c r="B94" s="4">
        <v>155.69999999999999</v>
      </c>
      <c r="C94">
        <v>29.111699999999999</v>
      </c>
      <c r="D94">
        <f t="shared" si="14"/>
        <v>52.128453329479775</v>
      </c>
      <c r="E94">
        <v>15183.01</v>
      </c>
      <c r="F94">
        <v>0.66</v>
      </c>
      <c r="G94">
        <f t="shared" si="15"/>
        <v>1.1818196531791911</v>
      </c>
      <c r="H94">
        <v>2.27</v>
      </c>
      <c r="I94">
        <v>1.38</v>
      </c>
      <c r="J94" s="6" t="e">
        <f>(O97-O93+F94)/4</f>
        <v>#VALUE!</v>
      </c>
      <c r="K94" t="e">
        <f t="shared" si="16"/>
        <v>#VALUE!</v>
      </c>
      <c r="L94" s="7" t="e">
        <f t="shared" si="12"/>
        <v>#VALUE!</v>
      </c>
      <c r="M94" t="e">
        <f t="shared" si="13"/>
        <v>#VALUE!</v>
      </c>
      <c r="N94">
        <v>21.1</v>
      </c>
      <c r="O94" t="str">
        <f>IFERROR(VLOOKUP(A94,#REF!,9,FALSE),"")</f>
        <v/>
      </c>
    </row>
    <row r="95" spans="1:15" x14ac:dyDescent="0.3">
      <c r="A95" s="3">
        <v>35244</v>
      </c>
      <c r="B95" s="4">
        <v>156.69999999999999</v>
      </c>
      <c r="C95">
        <v>33.714500000000001</v>
      </c>
      <c r="D95">
        <f t="shared" si="14"/>
        <v>59.985131008296115</v>
      </c>
      <c r="E95">
        <v>17583.61</v>
      </c>
      <c r="F95">
        <v>0.66</v>
      </c>
      <c r="G95">
        <f t="shared" si="15"/>
        <v>1.1742777281429486</v>
      </c>
      <c r="H95">
        <v>1.96</v>
      </c>
      <c r="I95">
        <v>1.43</v>
      </c>
      <c r="J95" s="6" t="e">
        <f>(O97-O93+F95)/4</f>
        <v>#VALUE!</v>
      </c>
      <c r="K95" t="e">
        <f t="shared" si="16"/>
        <v>#VALUE!</v>
      </c>
      <c r="L95" s="7" t="e">
        <f t="shared" si="12"/>
        <v>#VALUE!</v>
      </c>
      <c r="M95" t="e">
        <f t="shared" si="13"/>
        <v>#VALUE!</v>
      </c>
      <c r="N95">
        <v>23.6</v>
      </c>
      <c r="O95" t="str">
        <f>IFERROR(VLOOKUP(A95,#REF!,9,FALSE),"")</f>
        <v/>
      </c>
    </row>
    <row r="96" spans="1:15" x14ac:dyDescent="0.3">
      <c r="A96" s="3">
        <v>35338</v>
      </c>
      <c r="B96" s="4">
        <v>157.80000000000001</v>
      </c>
      <c r="C96">
        <v>37.301200000000001</v>
      </c>
      <c r="D96">
        <f t="shared" si="14"/>
        <v>65.903987087452478</v>
      </c>
      <c r="E96">
        <v>19361.62</v>
      </c>
      <c r="F96">
        <v>0.66</v>
      </c>
      <c r="G96">
        <f t="shared" si="15"/>
        <v>1.1660920152091256</v>
      </c>
      <c r="H96">
        <v>1.77</v>
      </c>
      <c r="I96">
        <v>1.46</v>
      </c>
      <c r="J96" s="6" t="e">
        <f>(O97-O93+F96)/4</f>
        <v>#VALUE!</v>
      </c>
      <c r="K96" t="e">
        <f t="shared" si="16"/>
        <v>#VALUE!</v>
      </c>
      <c r="L96" s="7" t="e">
        <f t="shared" si="12"/>
        <v>#VALUE!</v>
      </c>
      <c r="M96" t="e">
        <f t="shared" si="13"/>
        <v>#VALUE!</v>
      </c>
      <c r="N96">
        <v>25.5</v>
      </c>
      <c r="O96" t="str">
        <f>IFERROR(VLOOKUP(A96,#REF!,9,FALSE),"")</f>
        <v/>
      </c>
    </row>
    <row r="97" spans="1:15" x14ac:dyDescent="0.3">
      <c r="A97" s="3">
        <v>35430</v>
      </c>
      <c r="B97" s="4">
        <v>158.6</v>
      </c>
      <c r="C97">
        <v>38.377200000000002</v>
      </c>
      <c r="D97">
        <f t="shared" si="14"/>
        <v>67.463052423707452</v>
      </c>
      <c r="E97">
        <v>18749.93</v>
      </c>
      <c r="F97">
        <v>0.74</v>
      </c>
      <c r="G97">
        <f t="shared" si="15"/>
        <v>1.3008416141235815</v>
      </c>
      <c r="H97">
        <v>1.92</v>
      </c>
      <c r="I97">
        <v>1.54</v>
      </c>
      <c r="J97" s="6" t="e">
        <f>(O97-O93+F97)/4</f>
        <v>#VALUE!</v>
      </c>
      <c r="K97" t="e">
        <f t="shared" si="16"/>
        <v>#VALUE!</v>
      </c>
      <c r="L97" s="7" t="e">
        <f t="shared" ref="L97:L128" si="17">L98-J98+F98/4</f>
        <v>#VALUE!</v>
      </c>
      <c r="M97" t="e">
        <f t="shared" si="13"/>
        <v>#VALUE!</v>
      </c>
      <c r="N97">
        <v>24.9</v>
      </c>
      <c r="O97" t="str">
        <f>IFERROR(VLOOKUP(A97,#REF!,9,FALSE),"")</f>
        <v/>
      </c>
    </row>
    <row r="98" spans="1:15" x14ac:dyDescent="0.3">
      <c r="A98" s="3">
        <v>35520</v>
      </c>
      <c r="B98" s="4">
        <v>160</v>
      </c>
      <c r="C98">
        <v>44.354900000000001</v>
      </c>
      <c r="D98">
        <f t="shared" si="14"/>
        <v>77.288967686250004</v>
      </c>
      <c r="E98">
        <v>21563.35</v>
      </c>
      <c r="F98">
        <v>0.74</v>
      </c>
      <c r="G98">
        <f t="shared" si="15"/>
        <v>1.2894592500000002</v>
      </c>
      <c r="H98">
        <v>1.66</v>
      </c>
      <c r="I98">
        <v>1.27</v>
      </c>
      <c r="J98" s="6" t="e">
        <f>(O101-O97+F98)/4</f>
        <v>#VALUE!</v>
      </c>
      <c r="K98" t="e">
        <f t="shared" si="16"/>
        <v>#VALUE!</v>
      </c>
      <c r="L98" s="7" t="e">
        <f t="shared" si="17"/>
        <v>#VALUE!</v>
      </c>
      <c r="M98" t="e">
        <f t="shared" ref="M98:M129" si="18">L98*$B$171/B98</f>
        <v>#VALUE!</v>
      </c>
      <c r="N98">
        <v>34.9</v>
      </c>
      <c r="O98" t="str">
        <f>IFERROR(VLOOKUP(A98,#REF!,9,FALSE),"")</f>
        <v/>
      </c>
    </row>
    <row r="99" spans="1:15" x14ac:dyDescent="0.3">
      <c r="A99" s="3">
        <v>35611</v>
      </c>
      <c r="B99" s="4">
        <v>160.30000000000001</v>
      </c>
      <c r="C99">
        <v>47.822000000000003</v>
      </c>
      <c r="D99">
        <f t="shared" si="14"/>
        <v>83.17448062383032</v>
      </c>
      <c r="E99">
        <v>22997.49</v>
      </c>
      <c r="F99">
        <v>0.74</v>
      </c>
      <c r="G99">
        <f t="shared" si="15"/>
        <v>1.2870460386774798</v>
      </c>
      <c r="H99">
        <v>1.54</v>
      </c>
      <c r="I99">
        <v>1.27</v>
      </c>
      <c r="J99" s="6" t="e">
        <f>(O101-O97+F99)/4</f>
        <v>#VALUE!</v>
      </c>
      <c r="K99" t="e">
        <f t="shared" si="16"/>
        <v>#VALUE!</v>
      </c>
      <c r="L99" s="7" t="e">
        <f t="shared" si="17"/>
        <v>#VALUE!</v>
      </c>
      <c r="M99" t="e">
        <f t="shared" si="18"/>
        <v>#VALUE!</v>
      </c>
      <c r="N99">
        <v>37.6</v>
      </c>
      <c r="O99" t="str">
        <f>IFERROR(VLOOKUP(A99,#REF!,9,FALSE),"")</f>
        <v/>
      </c>
    </row>
    <row r="100" spans="1:15" x14ac:dyDescent="0.3">
      <c r="A100" s="3">
        <v>35703</v>
      </c>
      <c r="B100" s="4">
        <v>161.19999999999999</v>
      </c>
      <c r="C100">
        <v>46.865600000000001</v>
      </c>
      <c r="D100">
        <f t="shared" si="14"/>
        <v>81.055974014888349</v>
      </c>
      <c r="E100">
        <v>22537.54</v>
      </c>
      <c r="F100">
        <v>0.74</v>
      </c>
      <c r="G100">
        <f t="shared" si="15"/>
        <v>1.2798602977667497</v>
      </c>
      <c r="H100">
        <v>1.57</v>
      </c>
      <c r="I100">
        <v>1.27</v>
      </c>
      <c r="J100" s="6" t="e">
        <f>(O101-O97+F100)/4</f>
        <v>#VALUE!</v>
      </c>
      <c r="K100" t="e">
        <f t="shared" si="16"/>
        <v>#VALUE!</v>
      </c>
      <c r="L100" s="7" t="e">
        <f t="shared" si="17"/>
        <v>#VALUE!</v>
      </c>
      <c r="M100" t="e">
        <f t="shared" si="18"/>
        <v>#VALUE!</v>
      </c>
      <c r="N100">
        <v>36.799999999999997</v>
      </c>
      <c r="O100" t="str">
        <f>IFERROR(VLOOKUP(A100,#REF!,9,FALSE),"")</f>
        <v/>
      </c>
    </row>
    <row r="101" spans="1:15" x14ac:dyDescent="0.3">
      <c r="A101" s="3">
        <v>35795</v>
      </c>
      <c r="B101" s="4">
        <v>161.30000000000001</v>
      </c>
      <c r="C101">
        <v>55.5931</v>
      </c>
      <c r="D101">
        <f t="shared" si="14"/>
        <v>96.090932834469939</v>
      </c>
      <c r="E101">
        <v>26531.32</v>
      </c>
      <c r="F101">
        <v>0.8</v>
      </c>
      <c r="G101">
        <f t="shared" si="15"/>
        <v>1.3827749535027898</v>
      </c>
      <c r="H101">
        <v>1.45</v>
      </c>
      <c r="I101">
        <v>1.27</v>
      </c>
      <c r="J101" s="6" t="e">
        <f>(O101-O97+F101)/4</f>
        <v>#VALUE!</v>
      </c>
      <c r="K101" t="e">
        <f t="shared" si="16"/>
        <v>#VALUE!</v>
      </c>
      <c r="L101" s="7" t="e">
        <f t="shared" si="17"/>
        <v>#VALUE!</v>
      </c>
      <c r="M101" t="e">
        <f t="shared" si="18"/>
        <v>#VALUE!</v>
      </c>
      <c r="N101">
        <v>43.7</v>
      </c>
      <c r="O101" t="str">
        <f>IFERROR(VLOOKUP(A101,#REF!,9,FALSE),"")</f>
        <v/>
      </c>
    </row>
    <row r="102" spans="1:15" x14ac:dyDescent="0.3">
      <c r="A102" s="3">
        <v>35885</v>
      </c>
      <c r="B102" s="4">
        <v>162.19999999999999</v>
      </c>
      <c r="C102">
        <v>56.75</v>
      </c>
      <c r="D102">
        <f t="shared" si="14"/>
        <v>97.546322441430348</v>
      </c>
      <c r="E102">
        <v>25772.1</v>
      </c>
      <c r="F102">
        <v>0.8</v>
      </c>
      <c r="G102">
        <f t="shared" si="15"/>
        <v>1.3751023427866833</v>
      </c>
      <c r="H102">
        <v>1.41</v>
      </c>
      <c r="I102">
        <v>1.27</v>
      </c>
      <c r="J102" s="6" t="e">
        <f>(O105-O101+F102)/4</f>
        <v>#VALUE!</v>
      </c>
      <c r="K102" t="e">
        <f t="shared" si="16"/>
        <v>#VALUE!</v>
      </c>
      <c r="L102" s="7" t="e">
        <f t="shared" si="17"/>
        <v>#VALUE!</v>
      </c>
      <c r="M102" t="e">
        <f t="shared" si="18"/>
        <v>#VALUE!</v>
      </c>
      <c r="N102">
        <v>44.7</v>
      </c>
      <c r="O102" t="str">
        <f>IFERROR(VLOOKUP(A102,#REF!,9,FALSE),"")</f>
        <v/>
      </c>
    </row>
    <row r="103" spans="1:15" x14ac:dyDescent="0.3">
      <c r="A103" s="3">
        <v>35976</v>
      </c>
      <c r="B103" s="4">
        <v>163</v>
      </c>
      <c r="C103">
        <v>53.125</v>
      </c>
      <c r="D103">
        <f t="shared" si="14"/>
        <v>90.867216257668716</v>
      </c>
      <c r="E103">
        <v>23856.73</v>
      </c>
      <c r="F103">
        <v>0.84</v>
      </c>
      <c r="G103">
        <f t="shared" si="15"/>
        <v>1.4367710429447853</v>
      </c>
      <c r="H103">
        <v>1.58</v>
      </c>
      <c r="I103">
        <v>1.61</v>
      </c>
      <c r="J103" s="6" t="e">
        <f>(O105-O101+F103)/4</f>
        <v>#VALUE!</v>
      </c>
      <c r="K103" t="e">
        <f t="shared" si="16"/>
        <v>#VALUE!</v>
      </c>
      <c r="L103" s="7" t="e">
        <f t="shared" si="17"/>
        <v>#VALUE!</v>
      </c>
      <c r="M103" t="e">
        <f t="shared" si="18"/>
        <v>#VALUE!</v>
      </c>
      <c r="N103">
        <v>33</v>
      </c>
      <c r="O103" t="str">
        <f>IFERROR(VLOOKUP(A103,#REF!,9,FALSE),"")</f>
        <v/>
      </c>
    </row>
    <row r="104" spans="1:15" x14ac:dyDescent="0.3">
      <c r="A104" s="3">
        <v>36068</v>
      </c>
      <c r="B104" s="4">
        <v>163.6</v>
      </c>
      <c r="C104">
        <v>50.1875</v>
      </c>
      <c r="D104">
        <f t="shared" si="14"/>
        <v>85.527966839853306</v>
      </c>
      <c r="E104">
        <v>22537.599999999999</v>
      </c>
      <c r="F104">
        <v>0.84</v>
      </c>
      <c r="G104">
        <f t="shared" si="15"/>
        <v>1.4315017114914426</v>
      </c>
      <c r="H104">
        <v>1.67</v>
      </c>
      <c r="I104">
        <v>1.52</v>
      </c>
      <c r="J104" s="6" t="e">
        <f>(O105-O101+F104)/4</f>
        <v>#VALUE!</v>
      </c>
      <c r="K104" t="e">
        <f t="shared" si="16"/>
        <v>#VALUE!</v>
      </c>
      <c r="L104" s="7" t="e">
        <f t="shared" si="17"/>
        <v>#VALUE!</v>
      </c>
      <c r="M104" t="e">
        <f t="shared" si="18"/>
        <v>#VALUE!</v>
      </c>
      <c r="N104">
        <v>33</v>
      </c>
      <c r="O104" t="str">
        <f>IFERROR(VLOOKUP(A104,#REF!,9,FALSE),"")</f>
        <v/>
      </c>
    </row>
    <row r="105" spans="1:15" x14ac:dyDescent="0.3">
      <c r="A105" s="3">
        <v>36160</v>
      </c>
      <c r="B105" s="4">
        <v>163.9</v>
      </c>
      <c r="C105">
        <v>55</v>
      </c>
      <c r="D105">
        <f t="shared" si="14"/>
        <v>93.557718120805376</v>
      </c>
      <c r="E105">
        <v>24451.78</v>
      </c>
      <c r="F105">
        <v>0.9</v>
      </c>
      <c r="G105">
        <f t="shared" si="15"/>
        <v>1.5309444783404516</v>
      </c>
      <c r="H105">
        <v>1.64</v>
      </c>
      <c r="I105">
        <v>1.56</v>
      </c>
      <c r="J105" s="6" t="e">
        <f>(O105-O101+F105)/4</f>
        <v>#VALUE!</v>
      </c>
      <c r="K105" t="e">
        <f t="shared" si="16"/>
        <v>#VALUE!</v>
      </c>
      <c r="L105" s="7" t="e">
        <f t="shared" si="17"/>
        <v>#VALUE!</v>
      </c>
      <c r="M105" t="e">
        <f t="shared" si="18"/>
        <v>#VALUE!</v>
      </c>
      <c r="N105">
        <v>35.299999999999997</v>
      </c>
      <c r="O105" t="str">
        <f>IFERROR(VLOOKUP(A105,#REF!,9,FALSE),"")</f>
        <v/>
      </c>
    </row>
    <row r="106" spans="1:15" x14ac:dyDescent="0.3">
      <c r="A106" s="3">
        <v>36250</v>
      </c>
      <c r="B106" s="4">
        <v>165</v>
      </c>
      <c r="C106">
        <v>40.6875</v>
      </c>
      <c r="D106">
        <f t="shared" si="14"/>
        <v>68.750038636363641</v>
      </c>
      <c r="E106">
        <v>17747.349999999999</v>
      </c>
      <c r="F106">
        <v>0.9</v>
      </c>
      <c r="G106">
        <f t="shared" si="15"/>
        <v>1.520738181818182</v>
      </c>
      <c r="H106">
        <v>2.21</v>
      </c>
      <c r="I106">
        <v>1.41</v>
      </c>
      <c r="J106" s="6" t="e">
        <f>(O109-O105+F106)/4</f>
        <v>#VALUE!</v>
      </c>
      <c r="K106" t="e">
        <f t="shared" si="16"/>
        <v>#VALUE!</v>
      </c>
      <c r="L106" s="7" t="e">
        <f t="shared" si="17"/>
        <v>#VALUE!</v>
      </c>
      <c r="M106" t="e">
        <f t="shared" si="18"/>
        <v>#VALUE!</v>
      </c>
      <c r="N106">
        <v>28.9</v>
      </c>
      <c r="O106" t="str">
        <f>IFERROR(VLOOKUP(A106,#REF!,9,FALSE),"")</f>
        <v/>
      </c>
    </row>
    <row r="107" spans="1:15" x14ac:dyDescent="0.3">
      <c r="A107" s="3">
        <v>36341</v>
      </c>
      <c r="B107" s="4">
        <v>166.2</v>
      </c>
      <c r="C107">
        <v>46.375</v>
      </c>
      <c r="D107">
        <f t="shared" si="14"/>
        <v>77.794481046931409</v>
      </c>
      <c r="E107">
        <v>20134.63</v>
      </c>
      <c r="F107">
        <v>0.9</v>
      </c>
      <c r="G107">
        <f t="shared" si="15"/>
        <v>1.5097581227436825</v>
      </c>
      <c r="H107">
        <v>1.94</v>
      </c>
      <c r="I107">
        <v>1.87</v>
      </c>
      <c r="J107" s="6" t="e">
        <f>(O109-O105+F107)/4</f>
        <v>#VALUE!</v>
      </c>
      <c r="K107" t="e">
        <f t="shared" si="16"/>
        <v>#VALUE!</v>
      </c>
      <c r="L107" s="7" t="e">
        <f t="shared" si="17"/>
        <v>#VALUE!</v>
      </c>
      <c r="M107" t="e">
        <f t="shared" si="18"/>
        <v>#VALUE!</v>
      </c>
      <c r="N107">
        <v>24.8</v>
      </c>
      <c r="O107" t="str">
        <f>IFERROR(VLOOKUP(A107,#REF!,9,FALSE),"")</f>
        <v/>
      </c>
    </row>
    <row r="108" spans="1:15" x14ac:dyDescent="0.3">
      <c r="A108" s="3">
        <v>36433</v>
      </c>
      <c r="B108" s="4">
        <v>167.9</v>
      </c>
      <c r="C108">
        <v>39.125</v>
      </c>
      <c r="D108">
        <f t="shared" si="14"/>
        <v>64.968006253722464</v>
      </c>
      <c r="E108">
        <v>16986.89</v>
      </c>
      <c r="F108">
        <v>0.9</v>
      </c>
      <c r="G108">
        <f t="shared" si="15"/>
        <v>1.4944717093508042</v>
      </c>
      <c r="H108">
        <v>2.2999999999999998</v>
      </c>
      <c r="I108">
        <v>1.64</v>
      </c>
      <c r="J108" s="6" t="e">
        <f>(O109-O105+F108)/4</f>
        <v>#VALUE!</v>
      </c>
      <c r="K108" t="e">
        <f t="shared" si="16"/>
        <v>#VALUE!</v>
      </c>
      <c r="L108" s="7" t="e">
        <f t="shared" si="17"/>
        <v>#VALUE!</v>
      </c>
      <c r="M108" t="e">
        <f t="shared" si="18"/>
        <v>#VALUE!</v>
      </c>
      <c r="N108">
        <v>23.9</v>
      </c>
      <c r="O108" t="str">
        <f>IFERROR(VLOOKUP(A108,#REF!,9,FALSE),"")</f>
        <v/>
      </c>
    </row>
    <row r="109" spans="1:15" x14ac:dyDescent="0.3">
      <c r="A109" s="3">
        <v>36525</v>
      </c>
      <c r="B109" s="4">
        <v>168.3</v>
      </c>
      <c r="C109">
        <v>38.6875</v>
      </c>
      <c r="D109">
        <f t="shared" si="14"/>
        <v>64.088843582887705</v>
      </c>
      <c r="E109">
        <v>16497.28</v>
      </c>
      <c r="F109">
        <v>0.9</v>
      </c>
      <c r="G109">
        <f t="shared" si="15"/>
        <v>1.4909197860962566</v>
      </c>
      <c r="H109">
        <v>2.33</v>
      </c>
      <c r="I109">
        <v>1.6</v>
      </c>
      <c r="J109" s="6" t="e">
        <f>(O109-O105+F109)/4</f>
        <v>#VALUE!</v>
      </c>
      <c r="K109" t="e">
        <f t="shared" si="16"/>
        <v>#VALUE!</v>
      </c>
      <c r="L109" s="7" t="e">
        <f t="shared" si="17"/>
        <v>#VALUE!</v>
      </c>
      <c r="M109" t="e">
        <f t="shared" si="18"/>
        <v>#VALUE!</v>
      </c>
      <c r="N109">
        <v>24.2</v>
      </c>
      <c r="O109" t="str">
        <f>IFERROR(VLOOKUP(A109,#REF!,9,FALSE),"")</f>
        <v/>
      </c>
    </row>
    <row r="110" spans="1:15" x14ac:dyDescent="0.3">
      <c r="A110" s="3">
        <v>36616</v>
      </c>
      <c r="B110" s="4">
        <v>171.2</v>
      </c>
      <c r="C110">
        <v>30.75</v>
      </c>
      <c r="D110">
        <f t="shared" si="14"/>
        <v>50.076877920560754</v>
      </c>
      <c r="E110">
        <v>12991.93</v>
      </c>
      <c r="F110">
        <v>0.9</v>
      </c>
      <c r="G110">
        <f t="shared" si="15"/>
        <v>1.4656647196261685</v>
      </c>
      <c r="H110">
        <v>2.93</v>
      </c>
      <c r="I110">
        <v>1.77</v>
      </c>
      <c r="J110" s="6" t="e">
        <f>(O113-O109+F110)/4</f>
        <v>#VALUE!</v>
      </c>
      <c r="K110" t="e">
        <f t="shared" si="16"/>
        <v>#VALUE!</v>
      </c>
      <c r="L110" s="7" t="e">
        <f t="shared" si="17"/>
        <v>#VALUE!</v>
      </c>
      <c r="M110" t="e">
        <f t="shared" si="18"/>
        <v>#VALUE!</v>
      </c>
      <c r="N110">
        <v>17.399999999999999</v>
      </c>
      <c r="O110" t="str">
        <f>IFERROR(VLOOKUP(A110,#REF!,9,FALSE),"")</f>
        <v/>
      </c>
    </row>
    <row r="111" spans="1:15" x14ac:dyDescent="0.3">
      <c r="A111" s="3">
        <v>36707</v>
      </c>
      <c r="B111" s="4">
        <v>172.4</v>
      </c>
      <c r="C111">
        <v>29.125</v>
      </c>
      <c r="D111">
        <f t="shared" si="14"/>
        <v>47.100395881670536</v>
      </c>
      <c r="E111">
        <v>12265</v>
      </c>
      <c r="F111">
        <v>0.9</v>
      </c>
      <c r="G111">
        <f t="shared" si="15"/>
        <v>1.4554628770301625</v>
      </c>
      <c r="H111">
        <v>3.09</v>
      </c>
      <c r="I111">
        <v>1.72</v>
      </c>
      <c r="J111" s="6" t="e">
        <f>(O113-O109+F111)/4</f>
        <v>#VALUE!</v>
      </c>
      <c r="K111" t="e">
        <f t="shared" si="16"/>
        <v>#VALUE!</v>
      </c>
      <c r="L111" s="7" t="e">
        <f t="shared" si="17"/>
        <v>#VALUE!</v>
      </c>
      <c r="M111" t="e">
        <f t="shared" si="18"/>
        <v>#VALUE!</v>
      </c>
      <c r="N111">
        <v>16.899999999999999</v>
      </c>
      <c r="O111" t="str">
        <f>IFERROR(VLOOKUP(A111,#REF!,9,FALSE),"")</f>
        <v/>
      </c>
    </row>
    <row r="112" spans="1:15" x14ac:dyDescent="0.3">
      <c r="A112" s="3">
        <v>36798</v>
      </c>
      <c r="B112" s="4">
        <v>173.7</v>
      </c>
      <c r="C112">
        <v>25.875</v>
      </c>
      <c r="D112">
        <f t="shared" si="14"/>
        <v>41.531386010362702</v>
      </c>
      <c r="E112">
        <v>10896.38</v>
      </c>
      <c r="F112">
        <v>0.9</v>
      </c>
      <c r="G112">
        <f t="shared" si="15"/>
        <v>1.4445699481865286</v>
      </c>
      <c r="H112">
        <v>3.48</v>
      </c>
      <c r="I112">
        <v>1.68</v>
      </c>
      <c r="J112" s="6" t="e">
        <f>(O113-O109+F112)/4</f>
        <v>#VALUE!</v>
      </c>
      <c r="K112" t="e">
        <f t="shared" si="16"/>
        <v>#VALUE!</v>
      </c>
      <c r="L112" s="7" t="e">
        <f t="shared" si="17"/>
        <v>#VALUE!</v>
      </c>
      <c r="M112" t="e">
        <f t="shared" si="18"/>
        <v>#VALUE!</v>
      </c>
      <c r="N112">
        <v>15.4</v>
      </c>
      <c r="O112" t="str">
        <f>IFERROR(VLOOKUP(A112,#REF!,9,FALSE),"")</f>
        <v/>
      </c>
    </row>
    <row r="113" spans="1:15" x14ac:dyDescent="0.3">
      <c r="A113" s="3">
        <v>36889</v>
      </c>
      <c r="B113" s="4">
        <v>174</v>
      </c>
      <c r="C113">
        <v>34.625</v>
      </c>
      <c r="D113">
        <f t="shared" si="14"/>
        <v>55.479995689655176</v>
      </c>
      <c r="E113">
        <v>14551.18</v>
      </c>
      <c r="F113">
        <v>0.9</v>
      </c>
      <c r="G113">
        <f t="shared" si="15"/>
        <v>1.4420793103448277</v>
      </c>
      <c r="H113">
        <v>2.6</v>
      </c>
      <c r="I113">
        <v>1.68</v>
      </c>
      <c r="J113" s="6" t="e">
        <f>(O113-O109+F113)/4</f>
        <v>#VALUE!</v>
      </c>
      <c r="K113" t="e">
        <f t="shared" si="16"/>
        <v>#VALUE!</v>
      </c>
      <c r="L113" s="7" t="e">
        <f t="shared" si="17"/>
        <v>#VALUE!</v>
      </c>
      <c r="M113" t="e">
        <f t="shared" si="18"/>
        <v>#VALUE!</v>
      </c>
      <c r="N113">
        <v>20.6</v>
      </c>
      <c r="O113" t="str">
        <f>IFERROR(VLOOKUP(A113,#REF!,9,FALSE),"")</f>
        <v/>
      </c>
    </row>
    <row r="114" spans="1:15" x14ac:dyDescent="0.3">
      <c r="A114" s="3">
        <v>36980</v>
      </c>
      <c r="B114" s="4">
        <v>176.2</v>
      </c>
      <c r="C114">
        <v>29.87</v>
      </c>
      <c r="D114">
        <f t="shared" si="14"/>
        <v>47.263426447219075</v>
      </c>
      <c r="E114">
        <v>12196.36</v>
      </c>
      <c r="F114">
        <v>0.9</v>
      </c>
      <c r="G114">
        <f t="shared" si="15"/>
        <v>1.4240737797956868</v>
      </c>
      <c r="H114">
        <v>3.01</v>
      </c>
      <c r="I114">
        <v>1.68</v>
      </c>
      <c r="J114" s="6" t="e">
        <f>(O117-O113+F114)/4</f>
        <v>#VALUE!</v>
      </c>
      <c r="K114" t="e">
        <f t="shared" si="16"/>
        <v>#VALUE!</v>
      </c>
      <c r="L114" s="7" t="e">
        <f t="shared" si="17"/>
        <v>#VALUE!</v>
      </c>
      <c r="M114" t="e">
        <f t="shared" si="18"/>
        <v>#VALUE!</v>
      </c>
      <c r="N114">
        <v>17.8</v>
      </c>
      <c r="O114" t="str">
        <f>IFERROR(VLOOKUP(A114,#REF!,9,FALSE),"")</f>
        <v/>
      </c>
    </row>
    <row r="115" spans="1:15" x14ac:dyDescent="0.3">
      <c r="A115" s="3">
        <v>37071</v>
      </c>
      <c r="B115" s="4">
        <v>178</v>
      </c>
      <c r="C115">
        <v>25.75</v>
      </c>
      <c r="D115">
        <f t="shared" si="14"/>
        <v>40.332311797752816</v>
      </c>
      <c r="E115">
        <v>10540.84</v>
      </c>
      <c r="F115">
        <v>0.9</v>
      </c>
      <c r="G115">
        <f t="shared" si="15"/>
        <v>1.4096730337078653</v>
      </c>
      <c r="H115">
        <v>3.5</v>
      </c>
      <c r="I115">
        <v>1.58</v>
      </c>
      <c r="J115" s="6" t="e">
        <f>(O117-O113+F115)/4</f>
        <v>#VALUE!</v>
      </c>
      <c r="K115" t="e">
        <f t="shared" si="16"/>
        <v>#VALUE!</v>
      </c>
      <c r="L115" s="7" t="e">
        <f t="shared" si="17"/>
        <v>#VALUE!</v>
      </c>
      <c r="M115" t="e">
        <f t="shared" si="18"/>
        <v>#VALUE!</v>
      </c>
      <c r="N115">
        <v>16.3</v>
      </c>
      <c r="O115" t="str">
        <f>IFERROR(VLOOKUP(A115,#REF!,9,FALSE),"")</f>
        <v/>
      </c>
    </row>
    <row r="116" spans="1:15" x14ac:dyDescent="0.3">
      <c r="A116" s="3">
        <v>37162</v>
      </c>
      <c r="B116" s="4">
        <v>178.3</v>
      </c>
      <c r="C116">
        <v>28</v>
      </c>
      <c r="D116">
        <f t="shared" si="14"/>
        <v>43.782703309029721</v>
      </c>
      <c r="E116">
        <v>11466.58</v>
      </c>
      <c r="F116">
        <v>0.63</v>
      </c>
      <c r="G116">
        <f t="shared" si="15"/>
        <v>0.98511082445316878</v>
      </c>
      <c r="H116">
        <v>2.25</v>
      </c>
      <c r="I116">
        <v>1.55</v>
      </c>
      <c r="J116" s="6" t="e">
        <f>(O117-O113+F116)/4</f>
        <v>#VALUE!</v>
      </c>
      <c r="K116" t="e">
        <f t="shared" si="16"/>
        <v>#VALUE!</v>
      </c>
      <c r="L116" s="7" t="e">
        <f t="shared" si="17"/>
        <v>#VALUE!</v>
      </c>
      <c r="M116" t="e">
        <f t="shared" si="18"/>
        <v>#VALUE!</v>
      </c>
      <c r="N116">
        <v>18.100000000000001</v>
      </c>
      <c r="O116" t="str">
        <f>IFERROR(VLOOKUP(A116,#REF!,9,FALSE),"")</f>
        <v/>
      </c>
    </row>
    <row r="117" spans="1:15" x14ac:dyDescent="0.3">
      <c r="A117" s="3">
        <v>37256</v>
      </c>
      <c r="B117" s="4">
        <v>176.7</v>
      </c>
      <c r="C117">
        <v>29.87</v>
      </c>
      <c r="D117">
        <f t="shared" si="14"/>
        <v>47.129687266553482</v>
      </c>
      <c r="E117">
        <v>12236.63</v>
      </c>
      <c r="F117">
        <v>0.63</v>
      </c>
      <c r="G117">
        <f t="shared" si="15"/>
        <v>0.99403089983022086</v>
      </c>
      <c r="H117">
        <v>2.11</v>
      </c>
      <c r="I117">
        <v>1.55</v>
      </c>
      <c r="J117" s="6" t="e">
        <f>(O117-O113+F117)/4</f>
        <v>#VALUE!</v>
      </c>
      <c r="K117" t="e">
        <f t="shared" si="16"/>
        <v>#VALUE!</v>
      </c>
      <c r="L117" s="7" t="e">
        <f t="shared" si="17"/>
        <v>#VALUE!</v>
      </c>
      <c r="M117" t="e">
        <f t="shared" si="18"/>
        <v>#VALUE!</v>
      </c>
      <c r="N117">
        <v>19.3</v>
      </c>
      <c r="O117" t="str">
        <f>IFERROR(VLOOKUP(A117,#REF!,9,FALSE),"")</f>
        <v/>
      </c>
    </row>
    <row r="118" spans="1:15" x14ac:dyDescent="0.3">
      <c r="A118" s="3">
        <v>37344</v>
      </c>
      <c r="B118" s="4">
        <v>178.8</v>
      </c>
      <c r="C118">
        <v>26.8</v>
      </c>
      <c r="D118">
        <f t="shared" si="14"/>
        <v>41.789114093959732</v>
      </c>
      <c r="E118">
        <v>10979.02</v>
      </c>
      <c r="F118">
        <v>0.63</v>
      </c>
      <c r="G118">
        <f t="shared" si="15"/>
        <v>0.98235604026845635</v>
      </c>
      <c r="H118">
        <v>2.35</v>
      </c>
      <c r="I118">
        <v>1.34</v>
      </c>
      <c r="J118" s="6" t="e">
        <f>(O121-O117+F118)/4</f>
        <v>#VALUE!</v>
      </c>
      <c r="K118" t="e">
        <f t="shared" si="16"/>
        <v>#VALUE!</v>
      </c>
      <c r="L118" s="7" t="e">
        <f t="shared" si="17"/>
        <v>#VALUE!</v>
      </c>
      <c r="M118" t="e">
        <f t="shared" si="18"/>
        <v>#VALUE!</v>
      </c>
      <c r="N118">
        <v>20</v>
      </c>
      <c r="O118" t="str">
        <f>IFERROR(VLOOKUP(A118,#REF!,9,FALSE),"")</f>
        <v/>
      </c>
    </row>
    <row r="119" spans="1:15" x14ac:dyDescent="0.3">
      <c r="A119" s="3">
        <v>37435</v>
      </c>
      <c r="B119" s="4">
        <v>179.9</v>
      </c>
      <c r="C119">
        <v>27.66</v>
      </c>
      <c r="D119">
        <f t="shared" si="14"/>
        <v>42.866388660366873</v>
      </c>
      <c r="E119">
        <v>11346.12</v>
      </c>
      <c r="F119">
        <v>0.63</v>
      </c>
      <c r="G119">
        <f t="shared" si="15"/>
        <v>0.97634941634241246</v>
      </c>
      <c r="H119">
        <v>2.2799999999999998</v>
      </c>
      <c r="I119">
        <v>1.27</v>
      </c>
      <c r="J119" s="6" t="e">
        <f>(O121-O117+F119)/4</f>
        <v>#VALUE!</v>
      </c>
      <c r="K119" t="e">
        <f t="shared" si="16"/>
        <v>#VALUE!</v>
      </c>
      <c r="L119" s="7" t="e">
        <f t="shared" si="17"/>
        <v>#VALUE!</v>
      </c>
      <c r="M119" t="e">
        <f t="shared" si="18"/>
        <v>#VALUE!</v>
      </c>
      <c r="N119">
        <v>21.8</v>
      </c>
      <c r="O119" t="str">
        <f>IFERROR(VLOOKUP(A119,#REF!,9,FALSE),"")</f>
        <v/>
      </c>
    </row>
    <row r="120" spans="1:15" x14ac:dyDescent="0.3">
      <c r="A120" s="3">
        <v>37529</v>
      </c>
      <c r="B120" s="4">
        <v>181</v>
      </c>
      <c r="C120">
        <v>22.08</v>
      </c>
      <c r="D120">
        <f t="shared" si="14"/>
        <v>34.010763314917128</v>
      </c>
      <c r="E120">
        <v>9057.2099999999991</v>
      </c>
      <c r="F120">
        <v>0.63</v>
      </c>
      <c r="G120">
        <f t="shared" si="15"/>
        <v>0.97041580110497239</v>
      </c>
      <c r="H120">
        <v>2.85</v>
      </c>
      <c r="I120">
        <v>1.28</v>
      </c>
      <c r="J120" s="6" t="e">
        <f>(O121-O117+F120)/4</f>
        <v>#VALUE!</v>
      </c>
      <c r="K120" t="e">
        <f t="shared" si="16"/>
        <v>#VALUE!</v>
      </c>
      <c r="L120" s="7" t="e">
        <f t="shared" si="17"/>
        <v>#VALUE!</v>
      </c>
      <c r="M120" t="e">
        <f t="shared" si="18"/>
        <v>#VALUE!</v>
      </c>
      <c r="N120">
        <v>17.3</v>
      </c>
      <c r="O120" t="str">
        <f>IFERROR(VLOOKUP(A120,#REF!,9,FALSE),"")</f>
        <v/>
      </c>
    </row>
    <row r="121" spans="1:15" x14ac:dyDescent="0.3">
      <c r="A121" s="3">
        <v>37621</v>
      </c>
      <c r="B121" s="4">
        <v>180.9</v>
      </c>
      <c r="C121">
        <v>23.47</v>
      </c>
      <c r="D121">
        <f t="shared" si="14"/>
        <v>36.17182388059701</v>
      </c>
      <c r="E121">
        <v>9627.39</v>
      </c>
      <c r="F121">
        <v>0.63</v>
      </c>
      <c r="G121">
        <f t="shared" si="15"/>
        <v>0.97095223880597015</v>
      </c>
      <c r="H121">
        <v>2.68</v>
      </c>
      <c r="I121">
        <v>1.32</v>
      </c>
      <c r="J121" s="6" t="e">
        <f>(O121-O117+F121)/4</f>
        <v>#VALUE!</v>
      </c>
      <c r="K121" t="e">
        <f t="shared" si="16"/>
        <v>#VALUE!</v>
      </c>
      <c r="L121" s="7" t="e">
        <f t="shared" si="17"/>
        <v>#VALUE!</v>
      </c>
      <c r="M121" t="e">
        <f t="shared" si="18"/>
        <v>#VALUE!</v>
      </c>
      <c r="N121">
        <v>17.8</v>
      </c>
      <c r="O121" t="str">
        <f>IFERROR(VLOOKUP(A121,#REF!,9,FALSE),"")</f>
        <v/>
      </c>
    </row>
    <row r="122" spans="1:15" x14ac:dyDescent="0.3">
      <c r="A122" s="3">
        <v>37711</v>
      </c>
      <c r="B122" s="4">
        <v>184.2</v>
      </c>
      <c r="C122">
        <v>21</v>
      </c>
      <c r="D122">
        <f t="shared" si="14"/>
        <v>31.785244299674272</v>
      </c>
      <c r="E122">
        <v>8618.2800000000007</v>
      </c>
      <c r="F122">
        <v>0.63</v>
      </c>
      <c r="G122">
        <f t="shared" si="15"/>
        <v>0.95355732899022816</v>
      </c>
      <c r="H122">
        <v>3</v>
      </c>
      <c r="I122">
        <v>1.39</v>
      </c>
      <c r="J122" s="6" t="e">
        <f>(O125-O121+F122)/4</f>
        <v>#VALUE!</v>
      </c>
      <c r="K122" t="e">
        <f t="shared" si="16"/>
        <v>#VALUE!</v>
      </c>
      <c r="L122" s="7" t="e">
        <f t="shared" si="17"/>
        <v>#VALUE!</v>
      </c>
      <c r="M122" t="e">
        <f t="shared" si="18"/>
        <v>#VALUE!</v>
      </c>
      <c r="N122">
        <v>15.1</v>
      </c>
      <c r="O122" t="str">
        <f>IFERROR(VLOOKUP(A122,#REF!,9,FALSE),"")</f>
        <v/>
      </c>
    </row>
    <row r="123" spans="1:15" x14ac:dyDescent="0.3">
      <c r="A123" s="3">
        <v>37802</v>
      </c>
      <c r="B123" s="4">
        <v>183.7</v>
      </c>
      <c r="C123">
        <v>24.5</v>
      </c>
      <c r="D123">
        <f t="shared" si="14"/>
        <v>37.183718018508443</v>
      </c>
      <c r="E123">
        <v>10057.790000000001</v>
      </c>
      <c r="F123">
        <v>0.63</v>
      </c>
      <c r="G123">
        <f t="shared" si="15"/>
        <v>0.95615274904735992</v>
      </c>
      <c r="H123">
        <v>2.57</v>
      </c>
      <c r="I123">
        <v>1.47</v>
      </c>
      <c r="J123" s="6" t="e">
        <f>(O125-O121+F123)/4</f>
        <v>#VALUE!</v>
      </c>
      <c r="K123" t="e">
        <f t="shared" si="16"/>
        <v>#VALUE!</v>
      </c>
      <c r="L123" s="7" t="e">
        <f t="shared" si="17"/>
        <v>#VALUE!</v>
      </c>
      <c r="M123" t="e">
        <f t="shared" si="18"/>
        <v>#VALUE!</v>
      </c>
      <c r="N123">
        <v>16.7</v>
      </c>
      <c r="O123" t="str">
        <f>IFERROR(VLOOKUP(A123,#REF!,9,FALSE),"")</f>
        <v/>
      </c>
    </row>
    <row r="124" spans="1:15" x14ac:dyDescent="0.3">
      <c r="A124" s="3">
        <v>37894</v>
      </c>
      <c r="B124" s="4">
        <v>185.2</v>
      </c>
      <c r="C124">
        <v>26.5</v>
      </c>
      <c r="D124">
        <f t="shared" si="14"/>
        <v>39.893374730021606</v>
      </c>
      <c r="E124">
        <v>10874.19</v>
      </c>
      <c r="F124">
        <v>0.63</v>
      </c>
      <c r="G124">
        <f t="shared" si="15"/>
        <v>0.9484085313174947</v>
      </c>
      <c r="H124">
        <v>2.38</v>
      </c>
      <c r="I124">
        <v>1.53</v>
      </c>
      <c r="J124" s="6" t="e">
        <f>(O125-O121+F124)/4</f>
        <v>#VALUE!</v>
      </c>
      <c r="K124" t="e">
        <f t="shared" si="16"/>
        <v>#VALUE!</v>
      </c>
      <c r="L124" s="7" t="e">
        <f t="shared" si="17"/>
        <v>#VALUE!</v>
      </c>
      <c r="M124" t="e">
        <f t="shared" si="18"/>
        <v>#VALUE!</v>
      </c>
      <c r="N124">
        <v>17.3</v>
      </c>
      <c r="O124" t="str">
        <f>IFERROR(VLOOKUP(A124,#REF!,9,FALSE),"")</f>
        <v/>
      </c>
    </row>
    <row r="125" spans="1:15" x14ac:dyDescent="0.3">
      <c r="A125" s="3">
        <v>37986</v>
      </c>
      <c r="B125" s="4">
        <v>184.3</v>
      </c>
      <c r="C125">
        <v>26.8</v>
      </c>
      <c r="D125">
        <f t="shared" si="14"/>
        <v>40.542016277807924</v>
      </c>
      <c r="E125">
        <v>11016.59</v>
      </c>
      <c r="F125">
        <v>0.63</v>
      </c>
      <c r="G125">
        <f t="shared" si="15"/>
        <v>0.95303993488876826</v>
      </c>
      <c r="H125">
        <v>2.35</v>
      </c>
      <c r="I125">
        <v>1.56</v>
      </c>
      <c r="J125" s="6" t="e">
        <f>(O125-O121+F125)/4</f>
        <v>#VALUE!</v>
      </c>
      <c r="K125" t="e">
        <f t="shared" si="16"/>
        <v>#VALUE!</v>
      </c>
      <c r="L125" s="7" t="e">
        <f t="shared" si="17"/>
        <v>#VALUE!</v>
      </c>
      <c r="M125" t="e">
        <f t="shared" si="18"/>
        <v>#VALUE!</v>
      </c>
      <c r="N125">
        <v>17.2</v>
      </c>
      <c r="O125" t="str">
        <f>IFERROR(VLOOKUP(A125,#REF!,9,FALSE),"")</f>
        <v/>
      </c>
    </row>
    <row r="126" spans="1:15" x14ac:dyDescent="0.3">
      <c r="A126" s="3">
        <v>38077</v>
      </c>
      <c r="B126" s="4">
        <v>187.4</v>
      </c>
      <c r="C126">
        <v>27.27</v>
      </c>
      <c r="D126">
        <f t="shared" si="14"/>
        <v>40.570600533617927</v>
      </c>
      <c r="E126">
        <v>11207.13</v>
      </c>
      <c r="F126">
        <v>0.63</v>
      </c>
      <c r="G126">
        <f t="shared" si="15"/>
        <v>0.93727459978655281</v>
      </c>
      <c r="H126">
        <v>2.31</v>
      </c>
      <c r="I126">
        <v>1.57</v>
      </c>
      <c r="J126" s="6" t="e">
        <f>(O129-O125+F126)/4</f>
        <v>#VALUE!</v>
      </c>
      <c r="K126" t="e">
        <f t="shared" si="16"/>
        <v>#VALUE!</v>
      </c>
      <c r="L126" s="7" t="e">
        <f t="shared" si="17"/>
        <v>#VALUE!</v>
      </c>
      <c r="M126" t="e">
        <f t="shared" si="18"/>
        <v>#VALUE!</v>
      </c>
      <c r="N126">
        <v>17.399999999999999</v>
      </c>
      <c r="O126" t="str">
        <f>IFERROR(VLOOKUP(A126,#REF!,9,FALSE),"")</f>
        <v/>
      </c>
    </row>
    <row r="127" spans="1:15" x14ac:dyDescent="0.3">
      <c r="A127" s="3">
        <v>38168</v>
      </c>
      <c r="B127" s="4">
        <v>189.7</v>
      </c>
      <c r="C127">
        <v>26.88</v>
      </c>
      <c r="D127">
        <f t="shared" si="14"/>
        <v>39.505523247232475</v>
      </c>
      <c r="E127">
        <v>11033.9</v>
      </c>
      <c r="F127">
        <v>0.63</v>
      </c>
      <c r="G127">
        <f t="shared" si="15"/>
        <v>0.92591070110701112</v>
      </c>
      <c r="H127">
        <v>2.34</v>
      </c>
      <c r="I127">
        <v>1.61</v>
      </c>
      <c r="J127" s="6" t="e">
        <f>(O129-O125+F127)/4</f>
        <v>#VALUE!</v>
      </c>
      <c r="K127" t="e">
        <f t="shared" si="16"/>
        <v>#VALUE!</v>
      </c>
      <c r="L127" s="7" t="e">
        <f t="shared" si="17"/>
        <v>#VALUE!</v>
      </c>
      <c r="M127" t="e">
        <f t="shared" si="18"/>
        <v>#VALUE!</v>
      </c>
      <c r="N127">
        <v>16.7</v>
      </c>
      <c r="O127" t="str">
        <f>IFERROR(VLOOKUP(A127,#REF!,9,FALSE),"")</f>
        <v/>
      </c>
    </row>
    <row r="128" spans="1:15" x14ac:dyDescent="0.3">
      <c r="A128" s="3">
        <v>38260</v>
      </c>
      <c r="B128" s="4">
        <v>189.9</v>
      </c>
      <c r="C128">
        <v>26.29</v>
      </c>
      <c r="D128">
        <f t="shared" si="14"/>
        <v>38.597707109004737</v>
      </c>
      <c r="E128">
        <v>10785.25</v>
      </c>
      <c r="F128">
        <v>0.68</v>
      </c>
      <c r="G128">
        <f t="shared" si="15"/>
        <v>0.99834312796208546</v>
      </c>
      <c r="H128">
        <v>2.59</v>
      </c>
      <c r="I128">
        <v>1.57</v>
      </c>
      <c r="J128" s="6" t="e">
        <f>(O129-O125+F128)/4</f>
        <v>#VALUE!</v>
      </c>
      <c r="K128" t="e">
        <f t="shared" si="16"/>
        <v>#VALUE!</v>
      </c>
      <c r="L128" s="7" t="e">
        <f t="shared" si="17"/>
        <v>#VALUE!</v>
      </c>
      <c r="M128" t="e">
        <f t="shared" si="18"/>
        <v>#VALUE!</v>
      </c>
      <c r="N128">
        <v>16.7</v>
      </c>
      <c r="O128" t="str">
        <f>IFERROR(VLOOKUP(A128,#REF!,9,FALSE),"")</f>
        <v/>
      </c>
    </row>
    <row r="129" spans="1:15" x14ac:dyDescent="0.3">
      <c r="A129" s="3">
        <v>38352</v>
      </c>
      <c r="B129" s="4">
        <v>190.3</v>
      </c>
      <c r="C129">
        <v>29.89</v>
      </c>
      <c r="D129">
        <f t="shared" si="14"/>
        <v>43.790813347346294</v>
      </c>
      <c r="E129">
        <v>12298.57</v>
      </c>
      <c r="F129">
        <v>0.68</v>
      </c>
      <c r="G129">
        <f t="shared" si="15"/>
        <v>0.99624466631634279</v>
      </c>
      <c r="H129">
        <v>2.2799999999999998</v>
      </c>
      <c r="I129">
        <v>1.61</v>
      </c>
      <c r="J129" s="6" t="e">
        <f>(O129-O125+F129)/4</f>
        <v>#VALUE!</v>
      </c>
      <c r="K129" t="e">
        <f t="shared" si="16"/>
        <v>#VALUE!</v>
      </c>
      <c r="L129" s="7" t="e">
        <f t="shared" ref="L129:L160" si="19">L130-J130+F130/4</f>
        <v>#VALUE!</v>
      </c>
      <c r="M129" t="e">
        <f t="shared" si="18"/>
        <v>#VALUE!</v>
      </c>
      <c r="N129">
        <v>18.600000000000001</v>
      </c>
      <c r="O129" t="str">
        <f>IFERROR(VLOOKUP(A129,#REF!,9,FALSE),"")</f>
        <v/>
      </c>
    </row>
    <row r="130" spans="1:15" x14ac:dyDescent="0.3">
      <c r="A130" s="3">
        <v>38442</v>
      </c>
      <c r="B130" s="4">
        <v>193.3</v>
      </c>
      <c r="C130">
        <v>29.02</v>
      </c>
      <c r="D130">
        <f t="shared" si="14"/>
        <v>41.856358199689602</v>
      </c>
      <c r="E130">
        <v>11961.29</v>
      </c>
      <c r="F130">
        <v>0.68</v>
      </c>
      <c r="G130">
        <f t="shared" si="15"/>
        <v>0.98078303155716517</v>
      </c>
      <c r="H130">
        <v>2.34</v>
      </c>
      <c r="I130">
        <v>1.61</v>
      </c>
      <c r="J130" s="6" t="e">
        <f>(O133-O129+F130)/4</f>
        <v>#VALUE!</v>
      </c>
      <c r="K130" t="e">
        <f t="shared" si="16"/>
        <v>#VALUE!</v>
      </c>
      <c r="L130" s="7" t="e">
        <f t="shared" si="19"/>
        <v>#VALUE!</v>
      </c>
      <c r="M130" t="e">
        <f t="shared" ref="M130:M161" si="20">L130*$B$171/B130</f>
        <v>#VALUE!</v>
      </c>
      <c r="N130">
        <v>18</v>
      </c>
      <c r="O130" t="str">
        <f>IFERROR(VLOOKUP(A130,#REF!,9,FALSE),"")</f>
        <v/>
      </c>
    </row>
    <row r="131" spans="1:15" x14ac:dyDescent="0.3">
      <c r="A131" s="3">
        <v>38533</v>
      </c>
      <c r="B131" s="4">
        <v>194.5</v>
      </c>
      <c r="C131">
        <v>30.77</v>
      </c>
      <c r="D131">
        <f t="shared" ref="D131:D194" si="21">C131*$B$197/B131</f>
        <v>44.10661974293059</v>
      </c>
      <c r="E131">
        <v>12646.62</v>
      </c>
      <c r="F131">
        <v>0.68</v>
      </c>
      <c r="G131">
        <f t="shared" ref="G131:G194" si="22">F131*$B$197/B131</f>
        <v>0.97473192802056574</v>
      </c>
      <c r="H131">
        <v>2.21</v>
      </c>
      <c r="I131">
        <v>1.62</v>
      </c>
      <c r="J131" s="6" t="e">
        <f>(O133-O129+F131)/4</f>
        <v>#VALUE!</v>
      </c>
      <c r="K131" t="e">
        <f t="shared" si="16"/>
        <v>#VALUE!</v>
      </c>
      <c r="L131" s="7" t="e">
        <f t="shared" si="19"/>
        <v>#VALUE!</v>
      </c>
      <c r="M131" t="e">
        <f t="shared" si="20"/>
        <v>#VALUE!</v>
      </c>
      <c r="N131">
        <v>19</v>
      </c>
      <c r="O131" t="str">
        <f>IFERROR(VLOOKUP(A131,#REF!,9,FALSE),"")</f>
        <v/>
      </c>
    </row>
    <row r="132" spans="1:15" x14ac:dyDescent="0.3">
      <c r="A132" s="3">
        <v>38625</v>
      </c>
      <c r="B132" s="4">
        <v>198.8</v>
      </c>
      <c r="C132">
        <v>29.75</v>
      </c>
      <c r="D132">
        <f t="shared" si="21"/>
        <v>41.722130281690141</v>
      </c>
      <c r="E132">
        <v>12216.42</v>
      </c>
      <c r="F132">
        <v>0.72</v>
      </c>
      <c r="G132">
        <f t="shared" si="22"/>
        <v>1.0097456740442656</v>
      </c>
      <c r="H132">
        <v>2.42</v>
      </c>
      <c r="I132">
        <v>1.71</v>
      </c>
      <c r="J132" s="6" t="e">
        <f>(O133-O129+F132)/4</f>
        <v>#VALUE!</v>
      </c>
      <c r="K132" t="e">
        <f t="shared" si="16"/>
        <v>#VALUE!</v>
      </c>
      <c r="L132" s="7" t="e">
        <f t="shared" si="19"/>
        <v>#VALUE!</v>
      </c>
      <c r="M132" t="e">
        <f t="shared" si="20"/>
        <v>#VALUE!</v>
      </c>
      <c r="N132">
        <v>17.399999999999999</v>
      </c>
      <c r="O132" t="str">
        <f>IFERROR(VLOOKUP(A132,#REF!,9,FALSE),"")</f>
        <v/>
      </c>
    </row>
    <row r="133" spans="1:15" x14ac:dyDescent="0.3">
      <c r="A133" s="3">
        <v>38716</v>
      </c>
      <c r="B133" s="4">
        <v>196.8</v>
      </c>
      <c r="C133">
        <v>29.77</v>
      </c>
      <c r="D133">
        <f t="shared" si="21"/>
        <v>42.174469207317074</v>
      </c>
      <c r="E133">
        <v>12312.63</v>
      </c>
      <c r="F133">
        <v>0.72</v>
      </c>
      <c r="G133">
        <f t="shared" si="22"/>
        <v>1.0200073170731707</v>
      </c>
      <c r="H133">
        <v>2.42</v>
      </c>
      <c r="I133">
        <v>1.88</v>
      </c>
      <c r="J133" s="6" t="e">
        <f>(O133-O129+F133)/4</f>
        <v>#VALUE!</v>
      </c>
      <c r="K133" t="e">
        <f t="shared" si="16"/>
        <v>#VALUE!</v>
      </c>
      <c r="L133" s="7" t="e">
        <f t="shared" si="19"/>
        <v>#VALUE!</v>
      </c>
      <c r="M133" t="e">
        <f t="shared" si="20"/>
        <v>#VALUE!</v>
      </c>
      <c r="N133">
        <v>15.8</v>
      </c>
      <c r="O133" t="str">
        <f>IFERROR(VLOOKUP(A133,#REF!,9,FALSE),"")</f>
        <v/>
      </c>
    </row>
    <row r="134" spans="1:15" x14ac:dyDescent="0.3">
      <c r="A134" s="3">
        <v>38807</v>
      </c>
      <c r="B134" s="4">
        <v>199.8</v>
      </c>
      <c r="C134">
        <v>32.4</v>
      </c>
      <c r="D134">
        <f t="shared" si="21"/>
        <v>45.211135135135137</v>
      </c>
      <c r="E134">
        <v>13268.5</v>
      </c>
      <c r="F134">
        <v>0.72</v>
      </c>
      <c r="G134">
        <f t="shared" si="22"/>
        <v>1.0046918918918919</v>
      </c>
      <c r="H134">
        <v>2.2200000000000002</v>
      </c>
      <c r="I134">
        <v>1.92</v>
      </c>
      <c r="J134" s="6" t="e">
        <f>(O137-O133+F134)/4</f>
        <v>#VALUE!</v>
      </c>
      <c r="K134" t="e">
        <f t="shared" si="16"/>
        <v>#VALUE!</v>
      </c>
      <c r="L134" s="7" t="e">
        <f t="shared" si="19"/>
        <v>#VALUE!</v>
      </c>
      <c r="M134" t="e">
        <f t="shared" si="20"/>
        <v>#VALUE!</v>
      </c>
      <c r="N134">
        <v>16.899999999999999</v>
      </c>
      <c r="O134" t="str">
        <f>IFERROR(VLOOKUP(A134,#REF!,9,FALSE),"")</f>
        <v/>
      </c>
    </row>
    <row r="135" spans="1:15" x14ac:dyDescent="0.3">
      <c r="A135" s="3">
        <v>38898</v>
      </c>
      <c r="B135" s="4">
        <v>202.9</v>
      </c>
      <c r="C135">
        <v>37.11</v>
      </c>
      <c r="D135">
        <f t="shared" si="21"/>
        <v>50.99232242483982</v>
      </c>
      <c r="E135">
        <v>15282.23</v>
      </c>
      <c r="F135">
        <v>0.72</v>
      </c>
      <c r="G135">
        <f t="shared" si="22"/>
        <v>0.98934174470182368</v>
      </c>
      <c r="H135">
        <v>1.94</v>
      </c>
      <c r="I135">
        <v>1.97</v>
      </c>
      <c r="J135" s="6" t="e">
        <f>(O137-O133+F135)/4</f>
        <v>#VALUE!</v>
      </c>
      <c r="K135" t="e">
        <f t="shared" si="16"/>
        <v>#VALUE!</v>
      </c>
      <c r="L135" s="7" t="e">
        <f t="shared" si="19"/>
        <v>#VALUE!</v>
      </c>
      <c r="M135" t="e">
        <f t="shared" si="20"/>
        <v>#VALUE!</v>
      </c>
      <c r="N135">
        <v>18.8</v>
      </c>
      <c r="O135" t="str">
        <f>IFERROR(VLOOKUP(A135,#REF!,9,FALSE),"")</f>
        <v/>
      </c>
    </row>
    <row r="136" spans="1:15" x14ac:dyDescent="0.3">
      <c r="A136" s="3">
        <v>38989</v>
      </c>
      <c r="B136" s="4">
        <v>202.9</v>
      </c>
      <c r="C136">
        <v>36.5</v>
      </c>
      <c r="D136">
        <f t="shared" si="21"/>
        <v>50.154130113356338</v>
      </c>
      <c r="E136">
        <v>14724.75</v>
      </c>
      <c r="F136">
        <v>0.8</v>
      </c>
      <c r="G136">
        <f t="shared" si="22"/>
        <v>1.0992686052242484</v>
      </c>
      <c r="H136">
        <v>2.19</v>
      </c>
      <c r="I136">
        <v>1.82</v>
      </c>
      <c r="J136" s="6" t="e">
        <f>(O137-O133+F136)/4</f>
        <v>#VALUE!</v>
      </c>
      <c r="K136" t="e">
        <f t="shared" si="16"/>
        <v>#VALUE!</v>
      </c>
      <c r="L136" s="7" t="e">
        <f t="shared" si="19"/>
        <v>#VALUE!</v>
      </c>
      <c r="M136" t="e">
        <f t="shared" si="20"/>
        <v>#VALUE!</v>
      </c>
      <c r="N136">
        <v>20.100000000000001</v>
      </c>
      <c r="O136" t="str">
        <f>IFERROR(VLOOKUP(A136,#REF!,9,FALSE),"")</f>
        <v/>
      </c>
    </row>
    <row r="137" spans="1:15" x14ac:dyDescent="0.3">
      <c r="A137" s="3">
        <v>39080</v>
      </c>
      <c r="B137" s="4">
        <v>201.8</v>
      </c>
      <c r="C137">
        <v>38.89</v>
      </c>
      <c r="D137">
        <f t="shared" si="21"/>
        <v>53.729483548067392</v>
      </c>
      <c r="E137">
        <v>15124.94</v>
      </c>
      <c r="F137">
        <v>0.8</v>
      </c>
      <c r="G137">
        <f t="shared" si="22"/>
        <v>1.1052606541129832</v>
      </c>
      <c r="H137">
        <v>2.06</v>
      </c>
      <c r="I137">
        <v>1.79</v>
      </c>
      <c r="J137" s="6" t="e">
        <f>(O137-O133+F137)/4</f>
        <v>#VALUE!</v>
      </c>
      <c r="K137" t="e">
        <f t="shared" ref="K137:K171" si="23">J137*$B$171/B137</f>
        <v>#VALUE!</v>
      </c>
      <c r="L137" s="7" t="e">
        <f t="shared" si="19"/>
        <v>#VALUE!</v>
      </c>
      <c r="M137" t="e">
        <f t="shared" si="20"/>
        <v>#VALUE!</v>
      </c>
      <c r="N137">
        <v>21.7</v>
      </c>
      <c r="O137" t="str">
        <f>IFERROR(VLOOKUP(A137,#REF!,9,FALSE),"")</f>
        <v/>
      </c>
    </row>
    <row r="138" spans="1:15" x14ac:dyDescent="0.3">
      <c r="A138" s="3">
        <v>39171</v>
      </c>
      <c r="B138" s="4">
        <v>205.352</v>
      </c>
      <c r="C138">
        <v>38.950000000000003</v>
      </c>
      <c r="D138">
        <f t="shared" si="21"/>
        <v>52.881578460399716</v>
      </c>
      <c r="E138">
        <v>15190.45</v>
      </c>
      <c r="F138">
        <v>0.8</v>
      </c>
      <c r="G138">
        <f t="shared" si="22"/>
        <v>1.0861428181853598</v>
      </c>
      <c r="H138">
        <v>2.0499999999999998</v>
      </c>
      <c r="I138">
        <v>1.93</v>
      </c>
      <c r="J138" s="6" t="e">
        <f>(O141-O137+F138)/4</f>
        <v>#VALUE!</v>
      </c>
      <c r="K138" t="e">
        <f t="shared" si="23"/>
        <v>#VALUE!</v>
      </c>
      <c r="L138" s="7" t="e">
        <f t="shared" si="19"/>
        <v>#VALUE!</v>
      </c>
      <c r="M138" t="e">
        <f t="shared" si="20"/>
        <v>#VALUE!</v>
      </c>
      <c r="N138">
        <v>20.2</v>
      </c>
      <c r="O138" t="str">
        <f>IFERROR(VLOOKUP(A138,#REF!,9,FALSE),"")</f>
        <v/>
      </c>
    </row>
    <row r="139" spans="1:15" x14ac:dyDescent="0.3">
      <c r="A139" s="3">
        <v>39262</v>
      </c>
      <c r="B139" s="4">
        <v>208.352</v>
      </c>
      <c r="C139">
        <v>38.81</v>
      </c>
      <c r="D139">
        <f t="shared" si="21"/>
        <v>51.932813795883895</v>
      </c>
      <c r="E139">
        <v>15036.7</v>
      </c>
      <c r="F139">
        <v>0.8</v>
      </c>
      <c r="G139">
        <f t="shared" si="22"/>
        <v>1.0705037628628475</v>
      </c>
      <c r="H139">
        <v>2.06</v>
      </c>
      <c r="I139">
        <v>2.13</v>
      </c>
      <c r="J139" s="6" t="e">
        <f>(O141-O137+F139)/4</f>
        <v>#VALUE!</v>
      </c>
      <c r="K139" t="e">
        <f t="shared" si="23"/>
        <v>#VALUE!</v>
      </c>
      <c r="L139" s="7" t="e">
        <f t="shared" si="19"/>
        <v>#VALUE!</v>
      </c>
      <c r="M139" t="e">
        <f t="shared" si="20"/>
        <v>#VALUE!</v>
      </c>
      <c r="N139">
        <v>18.2</v>
      </c>
      <c r="O139" t="str">
        <f>IFERROR(VLOOKUP(A139,#REF!,9,FALSE),"")</f>
        <v/>
      </c>
    </row>
    <row r="140" spans="1:15" x14ac:dyDescent="0.3">
      <c r="A140" s="3">
        <v>39353</v>
      </c>
      <c r="B140" s="4">
        <v>208.49</v>
      </c>
      <c r="C140">
        <v>37</v>
      </c>
      <c r="D140">
        <f t="shared" si="21"/>
        <v>49.478027723152195</v>
      </c>
      <c r="E140">
        <v>14211.99</v>
      </c>
      <c r="F140">
        <v>0.88</v>
      </c>
      <c r="G140">
        <f t="shared" si="22"/>
        <v>1.1767747134155115</v>
      </c>
      <c r="H140">
        <v>2.38</v>
      </c>
      <c r="I140">
        <v>2.08</v>
      </c>
      <c r="J140" s="6" t="e">
        <f>(O141-O137+F140)/4</f>
        <v>#VALUE!</v>
      </c>
      <c r="K140" t="e">
        <f t="shared" si="23"/>
        <v>#VALUE!</v>
      </c>
      <c r="L140" s="7" t="e">
        <f t="shared" si="19"/>
        <v>#VALUE!</v>
      </c>
      <c r="M140" t="e">
        <f t="shared" si="20"/>
        <v>#VALUE!</v>
      </c>
      <c r="N140">
        <v>17.8</v>
      </c>
      <c r="O140" t="str">
        <f>IFERROR(VLOOKUP(A140,#REF!,9,FALSE),"")</f>
        <v/>
      </c>
    </row>
    <row r="141" spans="1:15" x14ac:dyDescent="0.3">
      <c r="A141" s="3">
        <v>39447</v>
      </c>
      <c r="B141" s="4">
        <v>210.036</v>
      </c>
      <c r="C141">
        <v>35.729999999999997</v>
      </c>
      <c r="D141">
        <f t="shared" si="21"/>
        <v>47.428038336285212</v>
      </c>
      <c r="E141">
        <v>13706.05</v>
      </c>
      <c r="F141">
        <v>0.88</v>
      </c>
      <c r="G141">
        <f t="shared" si="22"/>
        <v>1.1681128949322974</v>
      </c>
      <c r="H141">
        <v>2.46</v>
      </c>
      <c r="I141">
        <v>2.11</v>
      </c>
      <c r="J141" s="6" t="e">
        <f>(O141-O137+F141)/4</f>
        <v>#VALUE!</v>
      </c>
      <c r="K141" t="e">
        <f t="shared" si="23"/>
        <v>#VALUE!</v>
      </c>
      <c r="L141" s="7" t="e">
        <f t="shared" si="19"/>
        <v>#VALUE!</v>
      </c>
      <c r="M141" t="e">
        <f t="shared" si="20"/>
        <v>#VALUE!</v>
      </c>
      <c r="N141">
        <v>16.899999999999999</v>
      </c>
      <c r="O141" t="str">
        <f>IFERROR(VLOOKUP(A141,#REF!,9,FALSE),"")</f>
        <v/>
      </c>
    </row>
    <row r="142" spans="1:15" x14ac:dyDescent="0.3">
      <c r="A142" s="3">
        <v>39538</v>
      </c>
      <c r="B142" s="4">
        <v>213.52799999999999</v>
      </c>
      <c r="C142">
        <v>33.950000000000003</v>
      </c>
      <c r="D142">
        <f t="shared" si="21"/>
        <v>44.328274980330463</v>
      </c>
      <c r="E142">
        <v>12886.97</v>
      </c>
      <c r="F142">
        <v>0.88</v>
      </c>
      <c r="G142">
        <f t="shared" si="22"/>
        <v>1.1490097785770486</v>
      </c>
      <c r="H142">
        <v>2.59</v>
      </c>
      <c r="I142">
        <v>2.11</v>
      </c>
      <c r="J142" s="6" t="e">
        <f>(O145-O141+F142)/4</f>
        <v>#VALUE!</v>
      </c>
      <c r="K142" t="e">
        <f t="shared" si="23"/>
        <v>#VALUE!</v>
      </c>
      <c r="L142" s="7" t="e">
        <f t="shared" si="19"/>
        <v>#VALUE!</v>
      </c>
      <c r="M142" t="e">
        <f t="shared" si="20"/>
        <v>#VALUE!</v>
      </c>
      <c r="N142">
        <v>16.100000000000001</v>
      </c>
      <c r="O142" t="str">
        <f>IFERROR(VLOOKUP(A142,#REF!,9,FALSE),"")</f>
        <v/>
      </c>
    </row>
    <row r="143" spans="1:15" x14ac:dyDescent="0.3">
      <c r="A143" s="3">
        <v>39629</v>
      </c>
      <c r="B143" s="4">
        <v>218.815</v>
      </c>
      <c r="C143">
        <v>33.46</v>
      </c>
      <c r="D143">
        <f t="shared" si="21"/>
        <v>42.632885862486575</v>
      </c>
      <c r="E143">
        <v>12430.98</v>
      </c>
      <c r="F143">
        <v>0.88</v>
      </c>
      <c r="G143">
        <f t="shared" si="22"/>
        <v>1.121247446473048</v>
      </c>
      <c r="H143">
        <v>2.63</v>
      </c>
      <c r="I143">
        <v>1.65</v>
      </c>
      <c r="J143" s="6" t="e">
        <f>(O145-O141+F143)/4</f>
        <v>#VALUE!</v>
      </c>
      <c r="K143" t="e">
        <f t="shared" si="23"/>
        <v>#VALUE!</v>
      </c>
      <c r="L143" s="7" t="e">
        <f t="shared" si="19"/>
        <v>#VALUE!</v>
      </c>
      <c r="M143" t="e">
        <f t="shared" si="20"/>
        <v>#VALUE!</v>
      </c>
      <c r="N143">
        <v>20.3</v>
      </c>
      <c r="O143" t="str">
        <f>IFERROR(VLOOKUP(A143,#REF!,9,FALSE),"")</f>
        <v/>
      </c>
    </row>
    <row r="144" spans="1:15" x14ac:dyDescent="0.3">
      <c r="A144" s="3">
        <v>39721</v>
      </c>
      <c r="B144" s="4">
        <v>218.78299999999999</v>
      </c>
      <c r="C144">
        <v>38.6</v>
      </c>
      <c r="D144">
        <f t="shared" si="21"/>
        <v>49.18918380312914</v>
      </c>
      <c r="E144">
        <v>13919.77</v>
      </c>
      <c r="F144">
        <v>1</v>
      </c>
      <c r="G144">
        <f t="shared" si="22"/>
        <v>1.274331186609563</v>
      </c>
      <c r="H144">
        <v>2.59</v>
      </c>
      <c r="I144">
        <v>1.85</v>
      </c>
      <c r="J144" s="6" t="e">
        <f>(O145-O141+F144)/4</f>
        <v>#VALUE!</v>
      </c>
      <c r="K144" t="e">
        <f t="shared" si="23"/>
        <v>#VALUE!</v>
      </c>
      <c r="L144" s="7" t="e">
        <f t="shared" si="19"/>
        <v>#VALUE!</v>
      </c>
      <c r="M144" t="e">
        <f t="shared" si="20"/>
        <v>#VALUE!</v>
      </c>
      <c r="N144">
        <v>20.9</v>
      </c>
      <c r="O144" t="str">
        <f>IFERROR(VLOOKUP(A144,#REF!,9,FALSE),"")</f>
        <v/>
      </c>
    </row>
    <row r="145" spans="1:15" x14ac:dyDescent="0.3">
      <c r="A145" s="3">
        <v>39813</v>
      </c>
      <c r="B145" s="4">
        <v>210.22800000000001</v>
      </c>
      <c r="C145">
        <v>30.01</v>
      </c>
      <c r="D145">
        <f t="shared" si="21"/>
        <v>39.79892316913066</v>
      </c>
      <c r="E145">
        <v>10783.73</v>
      </c>
      <c r="F145">
        <v>1</v>
      </c>
      <c r="G145">
        <f t="shared" si="22"/>
        <v>1.3261887094012215</v>
      </c>
      <c r="H145">
        <v>3.33</v>
      </c>
      <c r="I145">
        <v>1.84</v>
      </c>
      <c r="J145" s="6" t="e">
        <f>(O145-O141+F145)/4</f>
        <v>#VALUE!</v>
      </c>
      <c r="K145" t="e">
        <f t="shared" si="23"/>
        <v>#VALUE!</v>
      </c>
      <c r="L145" s="7" t="e">
        <f t="shared" si="19"/>
        <v>#VALUE!</v>
      </c>
      <c r="M145" t="e">
        <f t="shared" si="20"/>
        <v>#VALUE!</v>
      </c>
      <c r="N145">
        <v>16.3</v>
      </c>
      <c r="O145" t="str">
        <f>IFERROR(VLOOKUP(A145,#REF!,9,FALSE),"")</f>
        <v/>
      </c>
    </row>
    <row r="146" spans="1:15" x14ac:dyDescent="0.3">
      <c r="A146" s="3">
        <v>39903</v>
      </c>
      <c r="B146" s="4">
        <v>212.709</v>
      </c>
      <c r="C146">
        <v>27.36</v>
      </c>
      <c r="D146">
        <f t="shared" si="21"/>
        <v>35.861306855845314</v>
      </c>
      <c r="E146">
        <v>9669.42</v>
      </c>
      <c r="F146">
        <v>1</v>
      </c>
      <c r="G146">
        <f t="shared" si="22"/>
        <v>1.3107202798189077</v>
      </c>
      <c r="H146">
        <v>3.65</v>
      </c>
      <c r="I146">
        <v>1.79</v>
      </c>
      <c r="J146" s="6" t="e">
        <f>(O149-O145+F146)/4</f>
        <v>#VALUE!</v>
      </c>
      <c r="K146" t="e">
        <f t="shared" si="23"/>
        <v>#VALUE!</v>
      </c>
      <c r="L146" s="7" t="e">
        <f t="shared" si="19"/>
        <v>#VALUE!</v>
      </c>
      <c r="M146" t="e">
        <f t="shared" si="20"/>
        <v>#VALUE!</v>
      </c>
      <c r="N146">
        <v>15.3</v>
      </c>
      <c r="O146" t="str">
        <f>IFERROR(VLOOKUP(A146,#REF!,9,FALSE),"")</f>
        <v/>
      </c>
    </row>
    <row r="147" spans="1:15" x14ac:dyDescent="0.3">
      <c r="A147" s="3">
        <v>39994</v>
      </c>
      <c r="B147" s="4">
        <v>215.69300000000001</v>
      </c>
      <c r="C147">
        <v>29.42</v>
      </c>
      <c r="D147">
        <f t="shared" si="21"/>
        <v>38.027913933229179</v>
      </c>
      <c r="E147">
        <v>10306.32</v>
      </c>
      <c r="F147">
        <v>1</v>
      </c>
      <c r="G147">
        <f t="shared" si="22"/>
        <v>1.2925871493279801</v>
      </c>
      <c r="H147">
        <v>3.4</v>
      </c>
      <c r="I147">
        <v>2.09</v>
      </c>
      <c r="J147" s="6" t="e">
        <f>(O149-O145+F147)/4</f>
        <v>#VALUE!</v>
      </c>
      <c r="K147" t="e">
        <f t="shared" si="23"/>
        <v>#VALUE!</v>
      </c>
      <c r="L147" s="7" t="e">
        <f t="shared" si="19"/>
        <v>#VALUE!</v>
      </c>
      <c r="M147" t="e">
        <f t="shared" si="20"/>
        <v>#VALUE!</v>
      </c>
      <c r="N147">
        <v>14.1</v>
      </c>
      <c r="O147" t="str">
        <f>IFERROR(VLOOKUP(A147,#REF!,9,FALSE),"")</f>
        <v/>
      </c>
    </row>
    <row r="148" spans="1:15" x14ac:dyDescent="0.3">
      <c r="A148" s="3">
        <v>40086</v>
      </c>
      <c r="B148" s="4">
        <v>215.96899999999999</v>
      </c>
      <c r="C148">
        <v>32.619999999999997</v>
      </c>
      <c r="D148">
        <f t="shared" si="21"/>
        <v>42.110308609105935</v>
      </c>
      <c r="E148">
        <v>11267.26</v>
      </c>
      <c r="F148">
        <v>1</v>
      </c>
      <c r="G148">
        <f t="shared" si="22"/>
        <v>1.2909352731179013</v>
      </c>
      <c r="H148">
        <v>3.07</v>
      </c>
      <c r="I148">
        <v>2.0499999999999998</v>
      </c>
      <c r="J148" s="6" t="e">
        <f>(O149-O145+F148)/4</f>
        <v>#VALUE!</v>
      </c>
      <c r="K148" t="e">
        <f t="shared" si="23"/>
        <v>#VALUE!</v>
      </c>
      <c r="L148" s="7" t="e">
        <f t="shared" si="19"/>
        <v>#VALUE!</v>
      </c>
      <c r="M148" t="e">
        <f t="shared" si="20"/>
        <v>#VALUE!</v>
      </c>
      <c r="N148">
        <v>15.9</v>
      </c>
      <c r="O148" t="str">
        <f>IFERROR(VLOOKUP(A148,#REF!,9,FALSE),"")</f>
        <v/>
      </c>
    </row>
    <row r="149" spans="1:15" x14ac:dyDescent="0.3">
      <c r="A149" s="3">
        <v>40178</v>
      </c>
      <c r="B149" s="4">
        <v>215.94900000000001</v>
      </c>
      <c r="C149">
        <v>33.799999999999997</v>
      </c>
      <c r="D149">
        <f t="shared" si="21"/>
        <v>43.637653334815163</v>
      </c>
      <c r="E149">
        <v>11590.87</v>
      </c>
      <c r="F149">
        <v>1.1000000000000001</v>
      </c>
      <c r="G149">
        <f t="shared" si="22"/>
        <v>1.4201603156300793</v>
      </c>
      <c r="H149">
        <v>3.25</v>
      </c>
      <c r="I149">
        <v>2.2000000000000002</v>
      </c>
      <c r="J149" s="6" t="e">
        <f>(O149-O145+F149)/4</f>
        <v>#VALUE!</v>
      </c>
      <c r="K149" t="e">
        <f t="shared" si="23"/>
        <v>#VALUE!</v>
      </c>
      <c r="L149" s="7" t="e">
        <f t="shared" si="19"/>
        <v>#VALUE!</v>
      </c>
      <c r="M149" t="e">
        <f t="shared" si="20"/>
        <v>#VALUE!</v>
      </c>
      <c r="N149">
        <v>15.4</v>
      </c>
      <c r="O149" t="str">
        <f>IFERROR(VLOOKUP(A149,#REF!,9,FALSE),"")</f>
        <v/>
      </c>
    </row>
    <row r="150" spans="1:15" x14ac:dyDescent="0.3">
      <c r="A150" s="3">
        <v>40268</v>
      </c>
      <c r="B150" s="4">
        <v>217.631</v>
      </c>
      <c r="C150">
        <v>35.35</v>
      </c>
      <c r="D150">
        <f t="shared" si="21"/>
        <v>45.286060809351618</v>
      </c>
      <c r="E150">
        <v>12028.42</v>
      </c>
      <c r="F150">
        <v>1.1000000000000001</v>
      </c>
      <c r="G150">
        <f t="shared" si="22"/>
        <v>1.4091843533320163</v>
      </c>
      <c r="H150">
        <v>3.11</v>
      </c>
      <c r="I150">
        <v>2.31</v>
      </c>
      <c r="J150" s="6" t="e">
        <f>(O153-O149+F150)/4</f>
        <v>#VALUE!</v>
      </c>
      <c r="K150" t="e">
        <f t="shared" si="23"/>
        <v>#VALUE!</v>
      </c>
      <c r="L150" s="7" t="e">
        <f t="shared" si="19"/>
        <v>#VALUE!</v>
      </c>
      <c r="M150" t="e">
        <f t="shared" si="20"/>
        <v>#VALUE!</v>
      </c>
      <c r="N150">
        <v>15.3</v>
      </c>
      <c r="O150" t="str">
        <f>IFERROR(VLOOKUP(A150,#REF!,9,FALSE),"")</f>
        <v/>
      </c>
    </row>
    <row r="151" spans="1:15" x14ac:dyDescent="0.3">
      <c r="A151" s="3">
        <v>40359</v>
      </c>
      <c r="B151" s="4">
        <v>217.965</v>
      </c>
      <c r="C151">
        <v>35.83</v>
      </c>
      <c r="D151">
        <f t="shared" si="21"/>
        <v>45.83064097446838</v>
      </c>
      <c r="E151">
        <v>12165.41</v>
      </c>
      <c r="F151">
        <v>1.1000000000000001</v>
      </c>
      <c r="G151">
        <f t="shared" si="22"/>
        <v>1.4070249810749433</v>
      </c>
      <c r="H151">
        <v>3.07</v>
      </c>
      <c r="I151">
        <v>2.29</v>
      </c>
      <c r="J151" s="6" t="e">
        <f>(O153-O149+F151)/4</f>
        <v>#VALUE!</v>
      </c>
      <c r="K151" t="e">
        <f t="shared" si="23"/>
        <v>#VALUE!</v>
      </c>
      <c r="L151" s="7" t="e">
        <f t="shared" si="19"/>
        <v>#VALUE!</v>
      </c>
      <c r="M151" t="e">
        <f t="shared" si="20"/>
        <v>#VALUE!</v>
      </c>
      <c r="N151">
        <v>15.6</v>
      </c>
      <c r="O151" t="str">
        <f>IFERROR(VLOOKUP(A151,#REF!,9,FALSE),"")</f>
        <v/>
      </c>
    </row>
    <row r="152" spans="1:15" x14ac:dyDescent="0.3">
      <c r="A152" s="3">
        <v>40451</v>
      </c>
      <c r="B152" s="4">
        <v>218.43899999999999</v>
      </c>
      <c r="C152">
        <v>35.75</v>
      </c>
      <c r="D152">
        <f t="shared" si="21"/>
        <v>45.629084092126412</v>
      </c>
      <c r="E152">
        <v>12001.08</v>
      </c>
      <c r="F152">
        <v>1.1000000000000001</v>
      </c>
      <c r="G152">
        <f t="shared" si="22"/>
        <v>1.4039718182192742</v>
      </c>
      <c r="H152">
        <v>3.08</v>
      </c>
      <c r="I152">
        <v>2.42</v>
      </c>
      <c r="J152" s="6" t="e">
        <f>(O153-O149+F152)/4</f>
        <v>#VALUE!</v>
      </c>
      <c r="K152" t="e">
        <f t="shared" si="23"/>
        <v>#VALUE!</v>
      </c>
      <c r="L152" s="7" t="e">
        <f t="shared" si="19"/>
        <v>#VALUE!</v>
      </c>
      <c r="M152" t="e">
        <f t="shared" si="20"/>
        <v>#VALUE!</v>
      </c>
      <c r="N152">
        <v>14.8</v>
      </c>
      <c r="O152" t="str">
        <f>IFERROR(VLOOKUP(A152,#REF!,9,FALSE),"")</f>
        <v/>
      </c>
    </row>
    <row r="153" spans="1:15" x14ac:dyDescent="0.3">
      <c r="A153" s="3">
        <v>40543</v>
      </c>
      <c r="B153" s="4">
        <v>219.179</v>
      </c>
      <c r="C153">
        <v>34.75</v>
      </c>
      <c r="D153">
        <f t="shared" si="21"/>
        <v>44.203000743684392</v>
      </c>
      <c r="E153">
        <v>11590.64</v>
      </c>
      <c r="F153">
        <v>1.1599999999999999</v>
      </c>
      <c r="G153">
        <f t="shared" si="22"/>
        <v>1.4755534061201119</v>
      </c>
      <c r="H153">
        <v>3.34</v>
      </c>
      <c r="I153">
        <v>2.38</v>
      </c>
      <c r="J153" s="6" t="e">
        <f>(O153-O149+F153)/4</f>
        <v>#VALUE!</v>
      </c>
      <c r="K153" t="e">
        <f t="shared" si="23"/>
        <v>#VALUE!</v>
      </c>
      <c r="L153" s="7" t="e">
        <f t="shared" si="19"/>
        <v>#VALUE!</v>
      </c>
      <c r="M153" t="e">
        <f t="shared" si="20"/>
        <v>#VALUE!</v>
      </c>
      <c r="N153">
        <v>14.6</v>
      </c>
      <c r="O153" t="str">
        <f>IFERROR(VLOOKUP(A153,#REF!,9,FALSE),"")</f>
        <v/>
      </c>
    </row>
    <row r="154" spans="1:15" x14ac:dyDescent="0.3">
      <c r="A154" s="3">
        <v>40633</v>
      </c>
      <c r="B154" s="4">
        <v>223.46700000000001</v>
      </c>
      <c r="C154">
        <v>33.11</v>
      </c>
      <c r="D154">
        <f t="shared" si="21"/>
        <v>41.308713232826321</v>
      </c>
      <c r="E154">
        <v>10602.79</v>
      </c>
      <c r="F154">
        <v>1.1599999999999999</v>
      </c>
      <c r="G154">
        <f t="shared" si="22"/>
        <v>1.4472397266710522</v>
      </c>
      <c r="H154">
        <v>3.5</v>
      </c>
      <c r="I154">
        <v>2.34</v>
      </c>
      <c r="J154" s="6" t="e">
        <f>(O157-O153+F154)/4</f>
        <v>#VALUE!</v>
      </c>
      <c r="K154" t="e">
        <f t="shared" si="23"/>
        <v>#VALUE!</v>
      </c>
      <c r="L154" s="7" t="e">
        <f t="shared" si="19"/>
        <v>#VALUE!</v>
      </c>
      <c r="M154" t="e">
        <f t="shared" si="20"/>
        <v>#VALUE!</v>
      </c>
      <c r="N154">
        <v>14.1</v>
      </c>
      <c r="O154" t="str">
        <f>IFERROR(VLOOKUP(A154,#REF!,9,FALSE),"")</f>
        <v/>
      </c>
    </row>
    <row r="155" spans="1:15" x14ac:dyDescent="0.3">
      <c r="A155" s="3">
        <v>40724</v>
      </c>
      <c r="B155" s="4">
        <v>225.72200000000001</v>
      </c>
      <c r="C155">
        <v>34.549999999999997</v>
      </c>
      <c r="D155">
        <f t="shared" si="21"/>
        <v>42.674657764861195</v>
      </c>
      <c r="E155">
        <v>11090.41</v>
      </c>
      <c r="F155">
        <v>1.1599999999999999</v>
      </c>
      <c r="G155">
        <f t="shared" si="22"/>
        <v>1.4327815631617653</v>
      </c>
      <c r="H155">
        <v>3.36</v>
      </c>
      <c r="I155">
        <v>2.44</v>
      </c>
      <c r="J155" s="6" t="e">
        <f>(O157-O153+F155)/4</f>
        <v>#VALUE!</v>
      </c>
      <c r="K155" t="e">
        <f t="shared" si="23"/>
        <v>#VALUE!</v>
      </c>
      <c r="L155" s="7" t="e">
        <f t="shared" si="19"/>
        <v>#VALUE!</v>
      </c>
      <c r="M155" t="e">
        <f t="shared" si="20"/>
        <v>#VALUE!</v>
      </c>
      <c r="N155">
        <v>14.2</v>
      </c>
      <c r="O155" t="str">
        <f>IFERROR(VLOOKUP(A155,#REF!,9,FALSE),"")</f>
        <v/>
      </c>
    </row>
    <row r="156" spans="1:15" x14ac:dyDescent="0.3">
      <c r="A156" s="3">
        <v>40816</v>
      </c>
      <c r="B156" s="4">
        <v>226.88900000000001</v>
      </c>
      <c r="C156">
        <v>32.369999999999997</v>
      </c>
      <c r="D156">
        <f t="shared" si="21"/>
        <v>39.776369678565281</v>
      </c>
      <c r="E156">
        <v>10366.5</v>
      </c>
      <c r="F156">
        <v>1.1599999999999999</v>
      </c>
      <c r="G156">
        <f t="shared" si="22"/>
        <v>1.4254120737453115</v>
      </c>
      <c r="H156">
        <v>3.58</v>
      </c>
      <c r="I156">
        <v>2.42</v>
      </c>
      <c r="J156" s="6" t="e">
        <f>(O157-O153+F156)/4</f>
        <v>#VALUE!</v>
      </c>
      <c r="K156" t="e">
        <f t="shared" si="23"/>
        <v>#VALUE!</v>
      </c>
      <c r="L156" s="7" t="e">
        <f t="shared" si="19"/>
        <v>#VALUE!</v>
      </c>
      <c r="M156" t="e">
        <f t="shared" si="20"/>
        <v>#VALUE!</v>
      </c>
      <c r="N156">
        <v>13.4</v>
      </c>
      <c r="O156" t="str">
        <f>IFERROR(VLOOKUP(A156,#REF!,9,FALSE),"")</f>
        <v/>
      </c>
    </row>
    <row r="157" spans="1:15" x14ac:dyDescent="0.3">
      <c r="A157" s="3">
        <v>40907</v>
      </c>
      <c r="B157" s="4">
        <v>225.672</v>
      </c>
      <c r="C157">
        <v>33.24</v>
      </c>
      <c r="D157">
        <f t="shared" si="21"/>
        <v>41.065699244921838</v>
      </c>
      <c r="E157">
        <v>10594.43</v>
      </c>
      <c r="F157">
        <v>1.1599999999999999</v>
      </c>
      <c r="G157">
        <f t="shared" si="22"/>
        <v>1.433099010953951</v>
      </c>
      <c r="H157">
        <v>3.49</v>
      </c>
      <c r="I157">
        <v>2.41</v>
      </c>
      <c r="J157" s="6" t="e">
        <f>(O157-O153+F157)/4</f>
        <v>#VALUE!</v>
      </c>
      <c r="K157" t="e">
        <f t="shared" si="23"/>
        <v>#VALUE!</v>
      </c>
      <c r="L157" s="7" t="e">
        <f t="shared" si="19"/>
        <v>#VALUE!</v>
      </c>
      <c r="M157" t="e">
        <f t="shared" si="20"/>
        <v>#VALUE!</v>
      </c>
      <c r="N157">
        <v>13.8</v>
      </c>
      <c r="O157" t="str">
        <f>IFERROR(VLOOKUP(A157,#REF!,9,FALSE),"")</f>
        <v/>
      </c>
    </row>
    <row r="158" spans="1:15" x14ac:dyDescent="0.3">
      <c r="A158" s="3">
        <v>40998</v>
      </c>
      <c r="B158" s="4">
        <v>229.392</v>
      </c>
      <c r="C158">
        <v>33.85</v>
      </c>
      <c r="D158">
        <f t="shared" si="21"/>
        <v>41.141137005649718</v>
      </c>
      <c r="E158">
        <v>10712.55</v>
      </c>
      <c r="F158">
        <v>1.1599999999999999</v>
      </c>
      <c r="G158">
        <f t="shared" si="22"/>
        <v>1.409858757062147</v>
      </c>
      <c r="H158">
        <v>3.43</v>
      </c>
      <c r="I158">
        <v>2.34</v>
      </c>
      <c r="J158" s="6" t="e">
        <f>(O161-O157+F158)/4</f>
        <v>#VALUE!</v>
      </c>
      <c r="K158" t="e">
        <f t="shared" si="23"/>
        <v>#VALUE!</v>
      </c>
      <c r="L158" s="7" t="e">
        <f t="shared" si="19"/>
        <v>#VALUE!</v>
      </c>
      <c r="M158" t="e">
        <f t="shared" si="20"/>
        <v>#VALUE!</v>
      </c>
      <c r="N158">
        <v>14.5</v>
      </c>
      <c r="O158" t="str">
        <f>IFERROR(VLOOKUP(A158,#REF!,9,FALSE),"")</f>
        <v/>
      </c>
    </row>
    <row r="159" spans="1:15" x14ac:dyDescent="0.3">
      <c r="A159" s="3">
        <v>41089</v>
      </c>
      <c r="B159" s="4">
        <v>229.47800000000001</v>
      </c>
      <c r="C159">
        <v>33.380000000000003</v>
      </c>
      <c r="D159">
        <f t="shared" si="21"/>
        <v>40.554697007992054</v>
      </c>
      <c r="E159">
        <v>10548.08</v>
      </c>
      <c r="F159">
        <v>1.1599999999999999</v>
      </c>
      <c r="G159">
        <f t="shared" si="22"/>
        <v>1.409330393327465</v>
      </c>
      <c r="H159">
        <v>3.48</v>
      </c>
      <c r="I159">
        <v>2.3199999999999998</v>
      </c>
      <c r="J159" s="6" t="e">
        <f>(O161-O157+F159)/4</f>
        <v>#VALUE!</v>
      </c>
      <c r="K159" t="e">
        <f t="shared" si="23"/>
        <v>#VALUE!</v>
      </c>
      <c r="L159" s="7" t="e">
        <f t="shared" si="19"/>
        <v>#VALUE!</v>
      </c>
      <c r="M159" t="e">
        <f t="shared" si="20"/>
        <v>#VALUE!</v>
      </c>
      <c r="N159">
        <v>14.4</v>
      </c>
      <c r="O159" t="str">
        <f>IFERROR(VLOOKUP(A159,#REF!,9,FALSE),"")</f>
        <v/>
      </c>
    </row>
    <row r="160" spans="1:15" x14ac:dyDescent="0.3">
      <c r="A160" s="3">
        <v>41180</v>
      </c>
      <c r="B160" s="4">
        <v>231.40700000000001</v>
      </c>
      <c r="C160">
        <v>34.82</v>
      </c>
      <c r="D160">
        <f t="shared" si="21"/>
        <v>41.951564300129206</v>
      </c>
      <c r="E160">
        <v>10917.59</v>
      </c>
      <c r="F160">
        <v>1.1599999999999999</v>
      </c>
      <c r="G160">
        <f t="shared" si="22"/>
        <v>1.3975822684707031</v>
      </c>
      <c r="H160">
        <v>3.33</v>
      </c>
      <c r="I160">
        <v>2.41</v>
      </c>
      <c r="J160" s="6" t="e">
        <f>(O161-O157+F160)/4</f>
        <v>#VALUE!</v>
      </c>
      <c r="K160" t="e">
        <f t="shared" si="23"/>
        <v>#VALUE!</v>
      </c>
      <c r="L160" s="7" t="e">
        <f t="shared" si="19"/>
        <v>#VALUE!</v>
      </c>
      <c r="M160" t="e">
        <f t="shared" si="20"/>
        <v>#VALUE!</v>
      </c>
      <c r="N160">
        <v>14.4</v>
      </c>
      <c r="O160" t="str">
        <f>IFERROR(VLOOKUP(A160,#REF!,9,FALSE),"")</f>
        <v/>
      </c>
    </row>
    <row r="161" spans="1:15" x14ac:dyDescent="0.3">
      <c r="A161" s="3">
        <v>41274</v>
      </c>
      <c r="B161" s="4">
        <v>229.601</v>
      </c>
      <c r="C161">
        <v>34.89</v>
      </c>
      <c r="D161">
        <f t="shared" si="21"/>
        <v>42.366547967996652</v>
      </c>
      <c r="E161">
        <v>10970.02</v>
      </c>
      <c r="F161">
        <v>1.1599999999999999</v>
      </c>
      <c r="G161">
        <f t="shared" si="22"/>
        <v>1.4085753981907745</v>
      </c>
      <c r="H161">
        <v>3.32</v>
      </c>
      <c r="I161">
        <v>2.37</v>
      </c>
      <c r="J161" s="6" t="e">
        <f>(O161-O157+F161)/4</f>
        <v>#VALUE!</v>
      </c>
      <c r="K161" t="e">
        <f t="shared" si="23"/>
        <v>#VALUE!</v>
      </c>
      <c r="L161" s="7" t="e">
        <f t="shared" ref="L161:L196" si="24">L162-J162+F162/4</f>
        <v>#VALUE!</v>
      </c>
      <c r="M161" t="e">
        <f t="shared" si="20"/>
        <v>#VALUE!</v>
      </c>
      <c r="N161">
        <v>14.7</v>
      </c>
      <c r="O161" t="str">
        <f>IFERROR(VLOOKUP(A161,#REF!,9,FALSE),"")</f>
        <v/>
      </c>
    </row>
    <row r="162" spans="1:15" x14ac:dyDescent="0.3">
      <c r="A162" s="3">
        <v>41362</v>
      </c>
      <c r="B162" s="4">
        <v>232.773</v>
      </c>
      <c r="C162">
        <v>45.36</v>
      </c>
      <c r="D162">
        <f t="shared" si="21"/>
        <v>54.329577399440659</v>
      </c>
      <c r="E162">
        <v>14250.87</v>
      </c>
      <c r="F162">
        <v>1.1599999999999999</v>
      </c>
      <c r="G162">
        <f t="shared" si="22"/>
        <v>1.3893807271461898</v>
      </c>
      <c r="H162">
        <v>2.56</v>
      </c>
      <c r="I162">
        <v>2.34</v>
      </c>
      <c r="J162" s="6" t="e">
        <f>(O165-O161+F162)/4</f>
        <v>#VALUE!</v>
      </c>
      <c r="K162" t="e">
        <f t="shared" si="23"/>
        <v>#VALUE!</v>
      </c>
      <c r="L162" s="7" t="e">
        <f t="shared" si="24"/>
        <v>#VALUE!</v>
      </c>
      <c r="M162" t="e">
        <f t="shared" ref="M162:M193" si="25">L162*$B$171/B162</f>
        <v>#VALUE!</v>
      </c>
      <c r="N162">
        <v>19.399999999999999</v>
      </c>
      <c r="O162" t="str">
        <f>IFERROR(VLOOKUP(A162,#REF!,9,FALSE),"")</f>
        <v/>
      </c>
    </row>
    <row r="163" spans="1:15" x14ac:dyDescent="0.3">
      <c r="A163" s="3">
        <v>41453</v>
      </c>
      <c r="B163" s="4">
        <v>233.50399999999999</v>
      </c>
      <c r="C163">
        <v>44.79</v>
      </c>
      <c r="D163">
        <f t="shared" si="21"/>
        <v>53.478919333287656</v>
      </c>
      <c r="E163">
        <v>14025.75</v>
      </c>
      <c r="F163">
        <v>1.1599999999999999</v>
      </c>
      <c r="G163">
        <f t="shared" si="22"/>
        <v>1.3850311771961081</v>
      </c>
      <c r="H163">
        <v>2.59</v>
      </c>
      <c r="I163">
        <v>2.34</v>
      </c>
      <c r="J163" s="6" t="e">
        <f>(O165-O161+F163)/4</f>
        <v>#VALUE!</v>
      </c>
      <c r="K163" t="e">
        <f t="shared" si="23"/>
        <v>#VALUE!</v>
      </c>
      <c r="L163" s="7" t="e">
        <f t="shared" si="24"/>
        <v>#VALUE!</v>
      </c>
      <c r="M163" t="e">
        <f t="shared" si="25"/>
        <v>#VALUE!</v>
      </c>
      <c r="N163">
        <v>19.100000000000001</v>
      </c>
      <c r="O163" t="str">
        <f>IFERROR(VLOOKUP(A163,#REF!,9,FALSE),"")</f>
        <v/>
      </c>
    </row>
    <row r="164" spans="1:15" x14ac:dyDescent="0.3">
      <c r="A164" s="3">
        <v>41547</v>
      </c>
      <c r="B164" s="4">
        <v>234.149</v>
      </c>
      <c r="C164">
        <v>40.71</v>
      </c>
      <c r="D164">
        <f t="shared" si="21"/>
        <v>48.473533604670536</v>
      </c>
      <c r="E164">
        <v>12763.3</v>
      </c>
      <c r="F164">
        <v>1.25</v>
      </c>
      <c r="G164">
        <f t="shared" si="22"/>
        <v>1.4883791944445632</v>
      </c>
      <c r="H164">
        <v>3.07</v>
      </c>
      <c r="I164">
        <v>1.44</v>
      </c>
      <c r="J164" s="6" t="e">
        <f>(O165-O161+F164)/4</f>
        <v>#VALUE!</v>
      </c>
      <c r="K164" t="e">
        <f t="shared" si="23"/>
        <v>#VALUE!</v>
      </c>
      <c r="L164" s="7" t="e">
        <f t="shared" si="24"/>
        <v>#VALUE!</v>
      </c>
      <c r="M164" t="e">
        <f t="shared" si="25"/>
        <v>#VALUE!</v>
      </c>
      <c r="N164">
        <v>28.3</v>
      </c>
      <c r="O164" t="str">
        <f>IFERROR(VLOOKUP(A164,#REF!,9,FALSE),"")</f>
        <v/>
      </c>
    </row>
    <row r="165" spans="1:15" x14ac:dyDescent="0.3">
      <c r="A165" s="3">
        <v>41639</v>
      </c>
      <c r="B165" s="4">
        <v>233.04900000000001</v>
      </c>
      <c r="C165">
        <v>43.28</v>
      </c>
      <c r="D165">
        <f t="shared" si="21"/>
        <v>51.776881943282319</v>
      </c>
      <c r="E165">
        <v>13633.74</v>
      </c>
      <c r="F165">
        <v>1.25</v>
      </c>
      <c r="G165">
        <f t="shared" si="22"/>
        <v>1.4954043999330615</v>
      </c>
      <c r="H165">
        <v>2.88</v>
      </c>
      <c r="I165">
        <v>1.21</v>
      </c>
      <c r="J165" s="6" t="e">
        <f>(O165-O161+F165)/4</f>
        <v>#VALUE!</v>
      </c>
      <c r="K165" t="e">
        <f t="shared" si="23"/>
        <v>#VALUE!</v>
      </c>
      <c r="L165" s="7" t="e">
        <f t="shared" si="24"/>
        <v>#VALUE!</v>
      </c>
      <c r="M165" t="e">
        <f t="shared" si="25"/>
        <v>#VALUE!</v>
      </c>
      <c r="N165">
        <v>35.700000000000003</v>
      </c>
      <c r="O165" t="str">
        <f>IFERROR(VLOOKUP(A165,#REF!,9,FALSE),"")</f>
        <v/>
      </c>
    </row>
    <row r="166" spans="1:15" x14ac:dyDescent="0.3">
      <c r="A166" s="3">
        <v>41729</v>
      </c>
      <c r="B166" s="4">
        <v>236.29300000000001</v>
      </c>
      <c r="C166">
        <v>44.88</v>
      </c>
      <c r="D166">
        <f t="shared" si="21"/>
        <v>52.953890974341185</v>
      </c>
      <c r="E166">
        <v>14080.94</v>
      </c>
      <c r="F166">
        <v>1.25</v>
      </c>
      <c r="G166">
        <f t="shared" si="22"/>
        <v>1.4748744143923014</v>
      </c>
      <c r="H166">
        <v>2.78</v>
      </c>
      <c r="I166">
        <v>1.63</v>
      </c>
      <c r="J166" s="6" t="e">
        <f>(O169-O165+F166)/4</f>
        <v>#VALUE!</v>
      </c>
      <c r="K166" t="e">
        <f t="shared" si="23"/>
        <v>#VALUE!</v>
      </c>
      <c r="L166" s="7" t="e">
        <f t="shared" si="24"/>
        <v>#VALUE!</v>
      </c>
      <c r="M166" t="e">
        <f t="shared" si="25"/>
        <v>#VALUE!</v>
      </c>
      <c r="N166">
        <v>27.5</v>
      </c>
      <c r="O166" t="str">
        <f>IFERROR(VLOOKUP(A166,#REF!,9,FALSE),"")</f>
        <v/>
      </c>
    </row>
    <row r="167" spans="1:15" x14ac:dyDescent="0.3">
      <c r="A167" s="3">
        <v>41820</v>
      </c>
      <c r="B167" s="4">
        <v>238.34299999999999</v>
      </c>
      <c r="C167">
        <v>45.81</v>
      </c>
      <c r="D167">
        <f t="shared" si="21"/>
        <v>53.586300499700023</v>
      </c>
      <c r="E167">
        <v>14380.41</v>
      </c>
      <c r="F167">
        <v>1.25</v>
      </c>
      <c r="G167">
        <f t="shared" si="22"/>
        <v>1.4621889461826028</v>
      </c>
      <c r="H167">
        <v>2.72</v>
      </c>
      <c r="I167">
        <v>1.65</v>
      </c>
      <c r="J167" s="6" t="e">
        <f>(O169-O165+F167)/4</f>
        <v>#VALUE!</v>
      </c>
      <c r="K167" t="e">
        <f t="shared" si="23"/>
        <v>#VALUE!</v>
      </c>
      <c r="L167" s="7" t="e">
        <f t="shared" si="24"/>
        <v>#VALUE!</v>
      </c>
      <c r="M167" t="e">
        <f t="shared" si="25"/>
        <v>#VALUE!</v>
      </c>
      <c r="N167">
        <v>27.7</v>
      </c>
      <c r="O167" t="str">
        <f>IFERROR(VLOOKUP(A167,#REF!,9,FALSE),"")</f>
        <v/>
      </c>
    </row>
    <row r="168" spans="1:15" x14ac:dyDescent="0.3">
      <c r="A168" s="3">
        <v>41912</v>
      </c>
      <c r="B168" s="4">
        <v>238.03100000000001</v>
      </c>
      <c r="C168">
        <v>42.73</v>
      </c>
      <c r="D168">
        <f t="shared" si="21"/>
        <v>50.048982947599264</v>
      </c>
      <c r="E168">
        <v>13429.73</v>
      </c>
      <c r="F168">
        <v>1.25</v>
      </c>
      <c r="G168">
        <f t="shared" si="22"/>
        <v>1.4641055156681275</v>
      </c>
      <c r="H168">
        <v>2.92</v>
      </c>
      <c r="I168">
        <v>2.59</v>
      </c>
      <c r="J168" s="6" t="e">
        <f>(O169-O165+F168)/4</f>
        <v>#VALUE!</v>
      </c>
      <c r="K168" t="e">
        <f t="shared" si="23"/>
        <v>#VALUE!</v>
      </c>
      <c r="L168" s="7" t="e">
        <f t="shared" si="24"/>
        <v>#VALUE!</v>
      </c>
      <c r="M168" t="e">
        <f t="shared" si="25"/>
        <v>#VALUE!</v>
      </c>
      <c r="N168">
        <v>16.5</v>
      </c>
      <c r="O168" t="str">
        <f>IFERROR(VLOOKUP(A168,#REF!,9,FALSE),"")</f>
        <v/>
      </c>
    </row>
    <row r="169" spans="1:15" x14ac:dyDescent="0.3">
      <c r="A169" s="3">
        <v>42004</v>
      </c>
      <c r="B169" s="4">
        <v>234.81200000000001</v>
      </c>
      <c r="C169">
        <v>44</v>
      </c>
      <c r="D169">
        <f t="shared" si="21"/>
        <v>52.243019947873194</v>
      </c>
      <c r="E169">
        <v>13787.07</v>
      </c>
      <c r="F169">
        <v>1.25</v>
      </c>
      <c r="G169">
        <f t="shared" si="22"/>
        <v>1.4841767030645794</v>
      </c>
      <c r="H169">
        <v>2.84</v>
      </c>
      <c r="I169">
        <v>2.79</v>
      </c>
      <c r="J169" s="6" t="e">
        <f>(O169-O165+F169)/4</f>
        <v>#VALUE!</v>
      </c>
      <c r="K169" t="e">
        <f t="shared" si="23"/>
        <v>#VALUE!</v>
      </c>
      <c r="L169" s="7" t="e">
        <f t="shared" si="24"/>
        <v>#VALUE!</v>
      </c>
      <c r="M169" t="e">
        <f t="shared" si="25"/>
        <v>#VALUE!</v>
      </c>
      <c r="N169">
        <v>15.8</v>
      </c>
      <c r="O169" t="str">
        <f>IFERROR(VLOOKUP(A169,#REF!,9,FALSE),"")</f>
        <v/>
      </c>
    </row>
    <row r="170" spans="1:15" x14ac:dyDescent="0.3">
      <c r="A170" s="3">
        <v>42094</v>
      </c>
      <c r="B170" s="4">
        <v>236.119</v>
      </c>
      <c r="C170">
        <v>46.55</v>
      </c>
      <c r="D170">
        <f t="shared" si="21"/>
        <v>54.96479783498998</v>
      </c>
      <c r="E170">
        <v>14513.84</v>
      </c>
      <c r="F170">
        <v>1.25</v>
      </c>
      <c r="G170">
        <f t="shared" si="22"/>
        <v>1.4759612737645003</v>
      </c>
      <c r="H170">
        <v>2.68</v>
      </c>
      <c r="I170">
        <v>2.42</v>
      </c>
      <c r="J170" s="6" t="e">
        <f>(O173-O169+F170)/4</f>
        <v>#VALUE!</v>
      </c>
      <c r="K170" t="e">
        <f t="shared" si="23"/>
        <v>#VALUE!</v>
      </c>
      <c r="L170" s="7" t="e">
        <f t="shared" si="24"/>
        <v>#VALUE!</v>
      </c>
      <c r="M170" t="e">
        <f t="shared" si="25"/>
        <v>#VALUE!</v>
      </c>
      <c r="N170">
        <v>19.2</v>
      </c>
      <c r="O170" t="str">
        <f>IFERROR(VLOOKUP(A170,#REF!,9,FALSE),"")</f>
        <v/>
      </c>
    </row>
    <row r="171" spans="1:15" x14ac:dyDescent="0.3">
      <c r="A171" s="3">
        <v>42185</v>
      </c>
      <c r="B171" s="4">
        <v>238.63800000000001</v>
      </c>
      <c r="C171">
        <v>47.65</v>
      </c>
      <c r="D171">
        <f t="shared" si="21"/>
        <v>55.669739521786134</v>
      </c>
      <c r="E171">
        <v>14796.3</v>
      </c>
      <c r="F171">
        <v>1.25</v>
      </c>
      <c r="G171">
        <f t="shared" si="22"/>
        <v>1.4603814145274434</v>
      </c>
      <c r="H171">
        <v>2.62</v>
      </c>
      <c r="I171">
        <v>2.42</v>
      </c>
      <c r="J171" s="6" t="e">
        <f>(O173-O169+F171)/4</f>
        <v>#VALUE!</v>
      </c>
      <c r="K171" t="e">
        <f t="shared" si="23"/>
        <v>#VALUE!</v>
      </c>
      <c r="L171" s="7" t="e">
        <f t="shared" si="24"/>
        <v>#VALUE!</v>
      </c>
      <c r="M171" t="e">
        <f t="shared" si="25"/>
        <v>#VALUE!</v>
      </c>
      <c r="N171">
        <v>19.7</v>
      </c>
      <c r="O171" t="str">
        <f>IFERROR(VLOOKUP(A171,#REF!,9,FALSE),"")</f>
        <v/>
      </c>
    </row>
    <row r="172" spans="1:15" x14ac:dyDescent="0.3">
      <c r="A172" s="3">
        <v>42277</v>
      </c>
      <c r="B172" s="4">
        <v>237.94499999999999</v>
      </c>
      <c r="C172">
        <v>50.68</v>
      </c>
      <c r="D172">
        <f t="shared" si="21"/>
        <v>59.382148647796768</v>
      </c>
      <c r="E172">
        <v>15699.52</v>
      </c>
      <c r="F172">
        <v>1.25</v>
      </c>
      <c r="G172">
        <f t="shared" si="22"/>
        <v>1.4646346844859108</v>
      </c>
      <c r="H172">
        <v>2.46</v>
      </c>
      <c r="I172">
        <v>2.21</v>
      </c>
      <c r="J172" s="6" t="e">
        <f>(O173-O169+F172)/4</f>
        <v>#VALUE!</v>
      </c>
      <c r="K172" t="e">
        <f t="shared" ref="K172:K197" si="26">J172*$B$171/B172</f>
        <v>#VALUE!</v>
      </c>
      <c r="L172" s="7" t="e">
        <f t="shared" si="24"/>
        <v>#VALUE!</v>
      </c>
      <c r="M172" t="e">
        <f t="shared" ref="M172:M197" si="27">L172*$B$171/B172</f>
        <v>#VALUE!</v>
      </c>
      <c r="N172">
        <v>23</v>
      </c>
      <c r="O172" t="str">
        <f>IFERROR(VLOOKUP(A172,#REF!,9,FALSE),"")</f>
        <v/>
      </c>
    </row>
    <row r="173" spans="1:15" x14ac:dyDescent="0.3">
      <c r="A173" s="3">
        <v>42369</v>
      </c>
      <c r="B173" s="4">
        <v>236.52500000000001</v>
      </c>
      <c r="C173">
        <v>52.55</v>
      </c>
      <c r="D173">
        <f t="shared" si="21"/>
        <v>61.942902864390661</v>
      </c>
      <c r="E173">
        <v>16292.11</v>
      </c>
      <c r="F173">
        <v>1.25</v>
      </c>
      <c r="G173">
        <f t="shared" si="22"/>
        <v>1.4734277560511575</v>
      </c>
      <c r="H173">
        <v>2.37</v>
      </c>
      <c r="I173">
        <v>2.08</v>
      </c>
      <c r="J173" s="6" t="e">
        <f>(O173-O169+F173)/4</f>
        <v>#VALUE!</v>
      </c>
      <c r="K173" t="e">
        <f t="shared" si="26"/>
        <v>#VALUE!</v>
      </c>
      <c r="L173" s="7" t="e">
        <f t="shared" si="24"/>
        <v>#VALUE!</v>
      </c>
      <c r="M173" t="e">
        <f t="shared" si="27"/>
        <v>#VALUE!</v>
      </c>
      <c r="N173">
        <v>25.2</v>
      </c>
      <c r="O173" t="str">
        <f>IFERROR(VLOOKUP(A173,#REF!,9,FALSE),"")</f>
        <v/>
      </c>
    </row>
    <row r="174" spans="1:15" x14ac:dyDescent="0.3">
      <c r="A174" s="3">
        <v>42460</v>
      </c>
      <c r="B174" s="4">
        <v>238.13200000000001</v>
      </c>
      <c r="C174">
        <v>63.79</v>
      </c>
      <c r="D174">
        <f t="shared" si="21"/>
        <v>74.684542942569678</v>
      </c>
      <c r="E174">
        <v>19720.48</v>
      </c>
      <c r="F174">
        <v>1.25</v>
      </c>
      <c r="G174">
        <f t="shared" si="22"/>
        <v>1.4634845379873349</v>
      </c>
      <c r="H174">
        <v>1.96</v>
      </c>
      <c r="I174">
        <v>2.27</v>
      </c>
      <c r="J174" s="6" t="e">
        <f>(O177-O173+F174)/4</f>
        <v>#VALUE!</v>
      </c>
      <c r="K174" t="e">
        <f t="shared" si="26"/>
        <v>#VALUE!</v>
      </c>
      <c r="L174" s="7" t="e">
        <f t="shared" si="24"/>
        <v>#VALUE!</v>
      </c>
      <c r="M174" t="e">
        <f t="shared" si="27"/>
        <v>#VALUE!</v>
      </c>
      <c r="N174">
        <v>28.1</v>
      </c>
      <c r="O174" t="str">
        <f>IFERROR(VLOOKUP(A174,#REF!,9,FALSE),"")</f>
        <v/>
      </c>
    </row>
    <row r="175" spans="1:15" x14ac:dyDescent="0.3">
      <c r="A175" s="3">
        <v>42551</v>
      </c>
      <c r="B175" s="4">
        <v>241.018</v>
      </c>
      <c r="C175">
        <v>66.53</v>
      </c>
      <c r="D175">
        <f t="shared" si="21"/>
        <v>76.959799931955303</v>
      </c>
      <c r="E175">
        <v>20534.28</v>
      </c>
      <c r="F175">
        <v>1.25</v>
      </c>
      <c r="G175">
        <f t="shared" si="22"/>
        <v>1.4459604676829119</v>
      </c>
      <c r="H175">
        <v>1.88</v>
      </c>
      <c r="I175">
        <v>2.29</v>
      </c>
      <c r="J175" s="6" t="e">
        <f>(O177-O173+F175)/4</f>
        <v>#VALUE!</v>
      </c>
      <c r="K175" t="e">
        <f t="shared" si="26"/>
        <v>#VALUE!</v>
      </c>
      <c r="L175" s="7" t="e">
        <f t="shared" si="24"/>
        <v>#VALUE!</v>
      </c>
      <c r="M175" t="e">
        <f t="shared" si="27"/>
        <v>#VALUE!</v>
      </c>
      <c r="N175">
        <v>29.1</v>
      </c>
      <c r="O175" t="str">
        <f>IFERROR(VLOOKUP(A175,#REF!,9,FALSE),"")</f>
        <v/>
      </c>
    </row>
    <row r="176" spans="1:15" x14ac:dyDescent="0.3">
      <c r="A176" s="3">
        <v>42643</v>
      </c>
      <c r="B176" s="4">
        <v>241.428</v>
      </c>
      <c r="C176">
        <v>54.7</v>
      </c>
      <c r="D176">
        <f t="shared" si="21"/>
        <v>63.167774243252651</v>
      </c>
      <c r="E176">
        <v>16822.71</v>
      </c>
      <c r="F176">
        <v>1.4</v>
      </c>
      <c r="G176">
        <f t="shared" si="22"/>
        <v>1.6167254833739253</v>
      </c>
      <c r="H176">
        <v>2.56</v>
      </c>
      <c r="I176">
        <v>1.81</v>
      </c>
      <c r="J176" s="6" t="e">
        <f>(O177-O173+F176)/4</f>
        <v>#VALUE!</v>
      </c>
      <c r="K176" t="e">
        <f t="shared" si="26"/>
        <v>#VALUE!</v>
      </c>
      <c r="L176" s="7" t="e">
        <f t="shared" si="24"/>
        <v>#VALUE!</v>
      </c>
      <c r="M176" t="e">
        <f t="shared" si="27"/>
        <v>#VALUE!</v>
      </c>
      <c r="N176">
        <v>30.2</v>
      </c>
      <c r="O176" t="str">
        <f>IFERROR(VLOOKUP(A176,#REF!,9,FALSE),"")</f>
        <v/>
      </c>
    </row>
    <row r="177" spans="1:15" x14ac:dyDescent="0.3">
      <c r="A177" s="3">
        <v>42734</v>
      </c>
      <c r="B177" s="4">
        <v>241.43199999999999</v>
      </c>
      <c r="C177">
        <v>60.47</v>
      </c>
      <c r="D177">
        <f t="shared" si="21"/>
        <v>69.829835895821603</v>
      </c>
      <c r="E177">
        <v>18567.419999999998</v>
      </c>
      <c r="F177">
        <v>1.4</v>
      </c>
      <c r="G177">
        <f t="shared" si="22"/>
        <v>1.6166986977699727</v>
      </c>
      <c r="H177">
        <v>2.3199999999999998</v>
      </c>
      <c r="I177">
        <v>2.12</v>
      </c>
      <c r="J177" s="6" t="e">
        <f>(O177-O173+F177)/4</f>
        <v>#VALUE!</v>
      </c>
      <c r="K177" t="e">
        <f t="shared" si="26"/>
        <v>#VALUE!</v>
      </c>
      <c r="L177" s="7" t="e">
        <f t="shared" si="24"/>
        <v>#VALUE!</v>
      </c>
      <c r="M177" t="e">
        <f t="shared" si="27"/>
        <v>#VALUE!</v>
      </c>
      <c r="N177">
        <v>28.5</v>
      </c>
      <c r="O177" t="str">
        <f>IFERROR(VLOOKUP(A177,#REF!,9,FALSE),"")</f>
        <v/>
      </c>
    </row>
    <row r="178" spans="1:15" x14ac:dyDescent="0.3">
      <c r="A178" s="3">
        <v>42825</v>
      </c>
      <c r="B178" s="4">
        <v>243.80099999999999</v>
      </c>
      <c r="C178">
        <v>57.24</v>
      </c>
      <c r="D178">
        <f t="shared" si="21"/>
        <v>65.45759238067113</v>
      </c>
      <c r="E178">
        <v>17422.650000000001</v>
      </c>
      <c r="F178">
        <v>1.4</v>
      </c>
      <c r="G178">
        <f t="shared" si="22"/>
        <v>1.6009893314629557</v>
      </c>
      <c r="H178">
        <v>2.4500000000000002</v>
      </c>
      <c r="I178">
        <v>1.61</v>
      </c>
      <c r="J178" s="6" t="e">
        <f>(O181-O177+F178)/4</f>
        <v>#VALUE!</v>
      </c>
      <c r="K178" t="e">
        <f t="shared" si="26"/>
        <v>#VALUE!</v>
      </c>
      <c r="L178" s="7" t="e">
        <f t="shared" si="24"/>
        <v>#VALUE!</v>
      </c>
      <c r="M178" t="e">
        <f t="shared" si="27"/>
        <v>#VALUE!</v>
      </c>
      <c r="N178">
        <v>35.6</v>
      </c>
      <c r="O178" t="str">
        <f>IFERROR(VLOOKUP(A178,#REF!,9,FALSE),"")</f>
        <v/>
      </c>
    </row>
    <row r="179" spans="1:15" x14ac:dyDescent="0.3">
      <c r="A179" s="3">
        <v>42916</v>
      </c>
      <c r="B179" s="4">
        <v>244.95500000000001</v>
      </c>
      <c r="C179">
        <v>52.15</v>
      </c>
      <c r="D179">
        <f t="shared" si="21"/>
        <v>59.355899246800433</v>
      </c>
      <c r="E179">
        <v>15873.36</v>
      </c>
      <c r="F179">
        <v>1.4</v>
      </c>
      <c r="G179">
        <f t="shared" si="22"/>
        <v>1.5934469596456493</v>
      </c>
      <c r="H179">
        <v>2.68</v>
      </c>
      <c r="I179">
        <v>1.58</v>
      </c>
      <c r="J179" s="6" t="e">
        <f>(O181-O177+F179)/4</f>
        <v>#VALUE!</v>
      </c>
      <c r="K179" t="e">
        <f t="shared" si="26"/>
        <v>#VALUE!</v>
      </c>
      <c r="L179" s="7" t="e">
        <f t="shared" si="24"/>
        <v>#VALUE!</v>
      </c>
      <c r="M179" t="e">
        <f t="shared" si="27"/>
        <v>#VALUE!</v>
      </c>
      <c r="N179">
        <v>32.9</v>
      </c>
      <c r="O179" t="str">
        <f>IFERROR(VLOOKUP(A179,#REF!,9,FALSE),"")</f>
        <v/>
      </c>
    </row>
    <row r="180" spans="1:15" x14ac:dyDescent="0.3">
      <c r="A180" s="3">
        <v>43007</v>
      </c>
      <c r="B180" s="4">
        <v>246.81899999999999</v>
      </c>
      <c r="C180">
        <v>46.82</v>
      </c>
      <c r="D180">
        <f t="shared" si="21"/>
        <v>52.886972396776592</v>
      </c>
      <c r="E180">
        <v>14070.74</v>
      </c>
      <c r="F180">
        <v>1.4</v>
      </c>
      <c r="G180">
        <f t="shared" si="22"/>
        <v>1.5814131002880656</v>
      </c>
      <c r="H180">
        <v>2.99</v>
      </c>
      <c r="I180">
        <v>2.89</v>
      </c>
      <c r="J180" s="6" t="e">
        <f>(O181-O177+F180)/4</f>
        <v>#VALUE!</v>
      </c>
      <c r="K180" t="e">
        <f t="shared" si="26"/>
        <v>#VALUE!</v>
      </c>
      <c r="L180" s="7" t="e">
        <f t="shared" si="24"/>
        <v>#VALUE!</v>
      </c>
      <c r="M180" t="e">
        <f t="shared" si="27"/>
        <v>#VALUE!</v>
      </c>
      <c r="N180">
        <v>16.2</v>
      </c>
      <c r="O180" t="str">
        <f>IFERROR(VLOOKUP(A180,#REF!,9,FALSE),"")</f>
        <v/>
      </c>
    </row>
    <row r="181" spans="1:15" x14ac:dyDescent="0.3">
      <c r="A181" s="3">
        <v>43098</v>
      </c>
      <c r="B181" s="4">
        <v>246.524</v>
      </c>
      <c r="C181">
        <v>48.11</v>
      </c>
      <c r="D181">
        <f t="shared" si="21"/>
        <v>54.409161866593109</v>
      </c>
      <c r="E181">
        <v>14462.2</v>
      </c>
      <c r="F181">
        <v>1.4</v>
      </c>
      <c r="G181">
        <f t="shared" si="22"/>
        <v>1.5833054793853742</v>
      </c>
      <c r="H181">
        <v>2.91</v>
      </c>
      <c r="I181">
        <v>3.06</v>
      </c>
      <c r="J181" s="6" t="e">
        <f>(O181-O177+F181)/4</f>
        <v>#VALUE!</v>
      </c>
      <c r="K181" t="e">
        <f t="shared" si="26"/>
        <v>#VALUE!</v>
      </c>
      <c r="L181" s="7" t="e">
        <f t="shared" si="24"/>
        <v>#VALUE!</v>
      </c>
      <c r="M181" t="e">
        <f t="shared" si="27"/>
        <v>#VALUE!</v>
      </c>
      <c r="N181">
        <v>15.7</v>
      </c>
      <c r="O181" t="str">
        <f>IFERROR(VLOOKUP(A181,#REF!,9,FALSE),"")</f>
        <v/>
      </c>
    </row>
    <row r="182" spans="1:15" x14ac:dyDescent="0.3">
      <c r="A182" s="3">
        <v>43189</v>
      </c>
      <c r="B182" s="4">
        <v>249.554</v>
      </c>
      <c r="C182">
        <v>43.31</v>
      </c>
      <c r="D182">
        <f t="shared" si="21"/>
        <v>48.385979066654919</v>
      </c>
      <c r="E182">
        <v>13020.45</v>
      </c>
      <c r="F182">
        <v>1.4</v>
      </c>
      <c r="G182">
        <f t="shared" si="22"/>
        <v>1.5640815214342387</v>
      </c>
      <c r="H182">
        <v>3.23</v>
      </c>
      <c r="I182">
        <v>3.06</v>
      </c>
      <c r="J182" s="6" t="e">
        <f>(O185-O181+F182)/4</f>
        <v>#VALUE!</v>
      </c>
      <c r="K182" t="e">
        <f t="shared" si="26"/>
        <v>#VALUE!</v>
      </c>
      <c r="L182" s="7" t="e">
        <f t="shared" si="24"/>
        <v>#VALUE!</v>
      </c>
      <c r="M182" t="e">
        <f t="shared" si="27"/>
        <v>#VALUE!</v>
      </c>
      <c r="N182">
        <v>14.1</v>
      </c>
      <c r="O182" t="str">
        <f>IFERROR(VLOOKUP(A182,#REF!,9,FALSE),"")</f>
        <v/>
      </c>
    </row>
    <row r="183" spans="1:15" x14ac:dyDescent="0.3">
      <c r="A183" s="3">
        <v>43280</v>
      </c>
      <c r="B183" s="4">
        <v>251.989</v>
      </c>
      <c r="C183">
        <v>40.54</v>
      </c>
      <c r="D183">
        <f t="shared" si="21"/>
        <v>44.85367647000465</v>
      </c>
      <c r="E183">
        <v>12188.17</v>
      </c>
      <c r="F183">
        <v>1.4</v>
      </c>
      <c r="G183">
        <f t="shared" si="22"/>
        <v>1.548967613665676</v>
      </c>
      <c r="H183">
        <v>3.45</v>
      </c>
      <c r="I183">
        <v>1.2</v>
      </c>
      <c r="J183" s="6" t="e">
        <f>(O185-O181+F183)/4</f>
        <v>#VALUE!</v>
      </c>
      <c r="K183" t="e">
        <f t="shared" si="26"/>
        <v>#VALUE!</v>
      </c>
      <c r="L183" s="7" t="e">
        <f t="shared" si="24"/>
        <v>#VALUE!</v>
      </c>
      <c r="M183" t="e">
        <f t="shared" si="27"/>
        <v>#VALUE!</v>
      </c>
      <c r="N183">
        <v>33.799999999999997</v>
      </c>
      <c r="O183" t="str">
        <f>IFERROR(VLOOKUP(A183,#REF!,9,FALSE),"")</f>
        <v/>
      </c>
    </row>
    <row r="184" spans="1:15" x14ac:dyDescent="0.3">
      <c r="A184" s="3">
        <v>43371</v>
      </c>
      <c r="B184" s="4">
        <v>252.43899999999999</v>
      </c>
      <c r="C184">
        <v>36.630000000000003</v>
      </c>
      <c r="D184">
        <f t="shared" si="21"/>
        <v>40.455386291341682</v>
      </c>
      <c r="E184">
        <v>11013.04</v>
      </c>
      <c r="F184">
        <v>1.4</v>
      </c>
      <c r="G184">
        <f t="shared" si="22"/>
        <v>1.546206410261489</v>
      </c>
      <c r="H184">
        <v>3.82</v>
      </c>
      <c r="I184">
        <v>0.45</v>
      </c>
      <c r="J184" s="6" t="e">
        <f>(O185-O181+F184)/4</f>
        <v>#VALUE!</v>
      </c>
      <c r="K184" t="e">
        <f t="shared" si="26"/>
        <v>#VALUE!</v>
      </c>
      <c r="L184" s="7" t="e">
        <f t="shared" si="24"/>
        <v>#VALUE!</v>
      </c>
      <c r="M184" t="e">
        <f t="shared" si="27"/>
        <v>#VALUE!</v>
      </c>
      <c r="N184">
        <v>81.900000000000006</v>
      </c>
      <c r="O184" t="str">
        <f>IFERROR(VLOOKUP(A184,#REF!,9,FALSE),"")</f>
        <v/>
      </c>
    </row>
    <row r="185" spans="1:15" x14ac:dyDescent="0.3">
      <c r="A185" s="3">
        <v>43465</v>
      </c>
      <c r="B185" s="4">
        <v>251.233</v>
      </c>
      <c r="C185">
        <v>32.99</v>
      </c>
      <c r="D185">
        <f t="shared" si="21"/>
        <v>36.610150656959874</v>
      </c>
      <c r="E185">
        <v>9930.9500000000007</v>
      </c>
      <c r="F185">
        <v>1.4</v>
      </c>
      <c r="G185">
        <f t="shared" si="22"/>
        <v>1.553628703235642</v>
      </c>
      <c r="H185">
        <v>4.24</v>
      </c>
      <c r="I185">
        <v>0.18</v>
      </c>
      <c r="J185" s="6" t="e">
        <f>(O185-O181+F185)/4</f>
        <v>#VALUE!</v>
      </c>
      <c r="K185" t="e">
        <f t="shared" si="26"/>
        <v>#VALUE!</v>
      </c>
      <c r="L185" s="7" t="e">
        <f t="shared" si="24"/>
        <v>#VALUE!</v>
      </c>
      <c r="M185" t="e">
        <f t="shared" si="27"/>
        <v>#VALUE!</v>
      </c>
      <c r="N185">
        <v>187.4</v>
      </c>
      <c r="O185" t="str">
        <f>IFERROR(VLOOKUP(A185,#REF!,9,FALSE),"")</f>
        <v/>
      </c>
    </row>
    <row r="186" spans="1:15" x14ac:dyDescent="0.3">
      <c r="A186" s="3">
        <v>43553</v>
      </c>
      <c r="B186" s="4">
        <v>254.202</v>
      </c>
      <c r="C186">
        <v>38.130000000000003</v>
      </c>
      <c r="D186">
        <f t="shared" si="21"/>
        <v>41.819970967970363</v>
      </c>
      <c r="E186">
        <v>11481.63</v>
      </c>
      <c r="F186">
        <v>1.4</v>
      </c>
      <c r="G186">
        <f t="shared" si="22"/>
        <v>1.535482805013336</v>
      </c>
      <c r="H186">
        <v>3.67</v>
      </c>
      <c r="I186">
        <v>0</v>
      </c>
      <c r="J186" s="6" t="e">
        <f>(O189-O185+F186)/4</f>
        <v>#VALUE!</v>
      </c>
      <c r="K186" t="e">
        <f t="shared" si="26"/>
        <v>#VALUE!</v>
      </c>
      <c r="L186" s="7" t="e">
        <f t="shared" si="24"/>
        <v>#VALUE!</v>
      </c>
      <c r="M186" t="e">
        <f t="shared" si="27"/>
        <v>#VALUE!</v>
      </c>
      <c r="O186" t="str">
        <f>IFERROR(VLOOKUP(A186,#REF!,9,FALSE),"")</f>
        <v/>
      </c>
    </row>
    <row r="187" spans="1:15" x14ac:dyDescent="0.3">
      <c r="A187" s="3">
        <v>43644</v>
      </c>
      <c r="B187" s="4">
        <v>256.14299999999997</v>
      </c>
      <c r="C187">
        <v>40.07</v>
      </c>
      <c r="D187">
        <f t="shared" si="21"/>
        <v>43.614684531687388</v>
      </c>
      <c r="E187">
        <v>12067.07</v>
      </c>
      <c r="F187">
        <v>1.4</v>
      </c>
      <c r="G187">
        <f t="shared" si="22"/>
        <v>1.5238472259636222</v>
      </c>
      <c r="H187">
        <v>3.49</v>
      </c>
      <c r="I187">
        <v>1.02</v>
      </c>
      <c r="J187" s="6" t="e">
        <f>(O189-O185+F187)/4</f>
        <v>#VALUE!</v>
      </c>
      <c r="K187" t="e">
        <f t="shared" si="26"/>
        <v>#VALUE!</v>
      </c>
      <c r="L187" s="7" t="e">
        <f t="shared" si="24"/>
        <v>#VALUE!</v>
      </c>
      <c r="M187" t="e">
        <f t="shared" si="27"/>
        <v>#VALUE!</v>
      </c>
      <c r="N187">
        <v>39.4</v>
      </c>
      <c r="O187" t="str">
        <f>IFERROR(VLOOKUP(A187,#REF!,9,FALSE),"")</f>
        <v/>
      </c>
    </row>
    <row r="188" spans="1:15" x14ac:dyDescent="0.3">
      <c r="A188" s="3">
        <v>43738</v>
      </c>
      <c r="B188" s="4">
        <v>256.75900000000001</v>
      </c>
      <c r="C188">
        <v>46.92</v>
      </c>
      <c r="D188">
        <f t="shared" si="21"/>
        <v>50.948125830058544</v>
      </c>
      <c r="E188">
        <v>14131.67</v>
      </c>
      <c r="F188">
        <v>1.4</v>
      </c>
      <c r="G188">
        <f t="shared" si="22"/>
        <v>1.5201913078022582</v>
      </c>
      <c r="H188">
        <v>2.98</v>
      </c>
      <c r="I188">
        <v>0.91</v>
      </c>
      <c r="J188" s="6" t="e">
        <f>(O189-O185+F188)/4</f>
        <v>#VALUE!</v>
      </c>
      <c r="K188" t="e">
        <f t="shared" si="26"/>
        <v>#VALUE!</v>
      </c>
      <c r="L188" s="7" t="e">
        <f t="shared" si="24"/>
        <v>#VALUE!</v>
      </c>
      <c r="M188" t="e">
        <f t="shared" si="27"/>
        <v>#VALUE!</v>
      </c>
      <c r="N188">
        <v>51.7</v>
      </c>
      <c r="O188" t="str">
        <f>IFERROR(VLOOKUP(A188,#REF!,9,FALSE),"")</f>
        <v/>
      </c>
    </row>
    <row r="189" spans="1:15" x14ac:dyDescent="0.3">
      <c r="A189" s="3">
        <v>43830</v>
      </c>
      <c r="B189" s="4">
        <v>256.97399999999999</v>
      </c>
      <c r="C189">
        <v>49.42</v>
      </c>
      <c r="D189">
        <f t="shared" si="21"/>
        <v>53.617855658549118</v>
      </c>
      <c r="E189">
        <v>14907.8</v>
      </c>
      <c r="F189">
        <v>1.4</v>
      </c>
      <c r="G189">
        <f t="shared" si="22"/>
        <v>1.5189194237549326</v>
      </c>
      <c r="H189">
        <v>2.83</v>
      </c>
      <c r="I189">
        <v>0.89</v>
      </c>
      <c r="J189" s="6" t="e">
        <f>(O189-O185+F189)/4</f>
        <v>#VALUE!</v>
      </c>
      <c r="K189" t="e">
        <f t="shared" si="26"/>
        <v>#VALUE!</v>
      </c>
      <c r="L189" s="7" t="e">
        <f t="shared" si="24"/>
        <v>#VALUE!</v>
      </c>
      <c r="M189" t="e">
        <f t="shared" si="27"/>
        <v>#VALUE!</v>
      </c>
      <c r="N189">
        <v>55.3</v>
      </c>
      <c r="O189" t="str">
        <f>IFERROR(VLOOKUP(A189,#REF!,9,FALSE),"")</f>
        <v/>
      </c>
    </row>
    <row r="190" spans="1:15" x14ac:dyDescent="0.3">
      <c r="A190" s="3">
        <v>43921</v>
      </c>
      <c r="B190" s="4">
        <v>258.11500000000001</v>
      </c>
      <c r="C190">
        <v>46.16</v>
      </c>
      <c r="D190">
        <f t="shared" si="21"/>
        <v>49.859559963582122</v>
      </c>
      <c r="E190">
        <v>13928.53</v>
      </c>
      <c r="F190">
        <v>1.4</v>
      </c>
      <c r="G190">
        <f t="shared" si="22"/>
        <v>1.5122050248920056</v>
      </c>
      <c r="H190">
        <v>3.03</v>
      </c>
      <c r="I190">
        <v>1.69</v>
      </c>
      <c r="J190" s="6" t="e">
        <f>(O193-O189+F190)/4</f>
        <v>#VALUE!</v>
      </c>
      <c r="K190" t="e">
        <f t="shared" si="26"/>
        <v>#VALUE!</v>
      </c>
      <c r="L190" s="7" t="e">
        <f t="shared" si="24"/>
        <v>#VALUE!</v>
      </c>
      <c r="M190" t="e">
        <f t="shared" si="27"/>
        <v>#VALUE!</v>
      </c>
      <c r="N190">
        <v>27.2</v>
      </c>
      <c r="O190" t="str">
        <f>IFERROR(VLOOKUP(A190,#REF!,9,FALSE),"")</f>
        <v/>
      </c>
    </row>
    <row r="191" spans="1:15" x14ac:dyDescent="0.3">
      <c r="A191" s="3">
        <v>44012</v>
      </c>
      <c r="B191" s="4">
        <v>257.79700000000003</v>
      </c>
      <c r="C191">
        <v>49.63</v>
      </c>
      <c r="D191">
        <f t="shared" si="21"/>
        <v>53.673794729961948</v>
      </c>
      <c r="E191">
        <v>14996.41</v>
      </c>
      <c r="F191">
        <v>1.4</v>
      </c>
      <c r="G191">
        <f t="shared" si="22"/>
        <v>1.5140703732006191</v>
      </c>
      <c r="H191">
        <v>2.82</v>
      </c>
      <c r="I191">
        <v>1.53</v>
      </c>
      <c r="J191" s="6" t="e">
        <f>(O193-O189+F191)/4</f>
        <v>#VALUE!</v>
      </c>
      <c r="K191" t="e">
        <f t="shared" si="26"/>
        <v>#VALUE!</v>
      </c>
      <c r="L191" s="7" t="e">
        <f t="shared" si="24"/>
        <v>#VALUE!</v>
      </c>
      <c r="M191" t="e">
        <f t="shared" si="27"/>
        <v>#VALUE!</v>
      </c>
      <c r="N191">
        <v>32.5</v>
      </c>
      <c r="O191" t="str">
        <f>IFERROR(VLOOKUP(A191,#REF!,9,FALSE),"")</f>
        <v/>
      </c>
    </row>
    <row r="192" spans="1:15" x14ac:dyDescent="0.3">
      <c r="A192" s="3">
        <v>44104</v>
      </c>
      <c r="B192" s="4">
        <v>260.27999999999997</v>
      </c>
      <c r="C192">
        <v>48.37</v>
      </c>
      <c r="D192">
        <f t="shared" si="21"/>
        <v>51.812097510373448</v>
      </c>
      <c r="E192">
        <v>14620.85</v>
      </c>
      <c r="F192">
        <v>1.4</v>
      </c>
      <c r="G192">
        <f t="shared" si="22"/>
        <v>1.4996265560165978</v>
      </c>
      <c r="H192">
        <v>2.89</v>
      </c>
      <c r="I192">
        <v>2.06</v>
      </c>
      <c r="J192" s="6" t="e">
        <f>(O193-O189+F192)/4</f>
        <v>#VALUE!</v>
      </c>
      <c r="K192" t="e">
        <f t="shared" si="26"/>
        <v>#VALUE!</v>
      </c>
      <c r="L192" s="7" t="e">
        <f t="shared" si="24"/>
        <v>#VALUE!</v>
      </c>
      <c r="M192" t="e">
        <f t="shared" si="27"/>
        <v>#VALUE!</v>
      </c>
      <c r="N192">
        <v>23.4</v>
      </c>
      <c r="O192" t="str">
        <f>IFERROR(VLOOKUP(A192,#REF!,9,FALSE),"")</f>
        <v/>
      </c>
    </row>
    <row r="193" spans="1:15" x14ac:dyDescent="0.3">
      <c r="A193" s="3">
        <v>44196</v>
      </c>
      <c r="B193" s="4">
        <v>260.47399999999999</v>
      </c>
      <c r="C193">
        <v>48.35</v>
      </c>
      <c r="D193">
        <f t="shared" si="21"/>
        <v>51.752100785491074</v>
      </c>
      <c r="E193">
        <v>14647.39</v>
      </c>
      <c r="F193">
        <v>1.48</v>
      </c>
      <c r="G193">
        <f t="shared" si="22"/>
        <v>1.584138762410068</v>
      </c>
      <c r="H193">
        <v>3.06</v>
      </c>
      <c r="I193">
        <v>2.54</v>
      </c>
      <c r="J193" s="6" t="e">
        <f>(O193-O189+F193)/4</f>
        <v>#VALUE!</v>
      </c>
      <c r="K193" t="e">
        <f t="shared" si="26"/>
        <v>#VALUE!</v>
      </c>
      <c r="L193" s="7" t="e">
        <f t="shared" si="24"/>
        <v>#VALUE!</v>
      </c>
      <c r="M193" t="e">
        <f t="shared" si="27"/>
        <v>#VALUE!</v>
      </c>
      <c r="N193">
        <v>19</v>
      </c>
      <c r="O193" t="str">
        <f>IFERROR(VLOOKUP(A193,#REF!,9,FALSE),"")</f>
        <v/>
      </c>
    </row>
    <row r="194" spans="1:15" x14ac:dyDescent="0.3">
      <c r="A194" s="3">
        <v>44286</v>
      </c>
      <c r="B194" s="4">
        <v>264.87700000000001</v>
      </c>
      <c r="C194">
        <v>50.27</v>
      </c>
      <c r="D194">
        <f t="shared" si="21"/>
        <v>52.912772871936788</v>
      </c>
      <c r="E194">
        <v>15232.27</v>
      </c>
      <c r="F194">
        <v>1.48</v>
      </c>
      <c r="G194">
        <f t="shared" si="22"/>
        <v>1.557805925014252</v>
      </c>
      <c r="H194">
        <v>2.94</v>
      </c>
      <c r="I194">
        <v>2.64</v>
      </c>
      <c r="J194" s="6" t="e">
        <f>(O197-O193+F194)/4</f>
        <v>#VALUE!</v>
      </c>
      <c r="K194" t="e">
        <f t="shared" si="26"/>
        <v>#VALUE!</v>
      </c>
      <c r="L194" s="7" t="e">
        <f t="shared" si="24"/>
        <v>#VALUE!</v>
      </c>
      <c r="M194" t="e">
        <f t="shared" si="27"/>
        <v>#VALUE!</v>
      </c>
      <c r="N194">
        <v>19</v>
      </c>
      <c r="O194" t="str">
        <f>IFERROR(VLOOKUP(A194,#REF!,9,FALSE),"")</f>
        <v/>
      </c>
    </row>
    <row r="195" spans="1:15" x14ac:dyDescent="0.3">
      <c r="A195" s="3">
        <v>44377</v>
      </c>
      <c r="B195" s="4">
        <v>271.69600000000003</v>
      </c>
      <c r="C195">
        <v>45.59</v>
      </c>
      <c r="D195">
        <f t="shared" ref="D195:D197" si="28">C195*$B$197/B195</f>
        <v>46.782371400388669</v>
      </c>
      <c r="E195">
        <v>13816.11</v>
      </c>
      <c r="F195">
        <v>1.48</v>
      </c>
      <c r="G195">
        <f t="shared" ref="G195:G197" si="29">F195*$B$197/B195</f>
        <v>1.5187082621753725</v>
      </c>
      <c r="H195">
        <v>3.25</v>
      </c>
      <c r="I195">
        <v>2.88</v>
      </c>
      <c r="J195" s="6" t="e">
        <f>(O197-O193+F195)/4</f>
        <v>#VALUE!</v>
      </c>
      <c r="K195" t="e">
        <f t="shared" si="26"/>
        <v>#VALUE!</v>
      </c>
      <c r="L195" s="7" t="e">
        <f t="shared" si="24"/>
        <v>#VALUE!</v>
      </c>
      <c r="M195" t="e">
        <f t="shared" si="27"/>
        <v>#VALUE!</v>
      </c>
      <c r="N195">
        <v>15.8</v>
      </c>
      <c r="O195" t="str">
        <f>IFERROR(VLOOKUP(A195,#REF!,9,FALSE),"")</f>
        <v/>
      </c>
    </row>
    <row r="196" spans="1:15" x14ac:dyDescent="0.3">
      <c r="A196" s="3">
        <v>44469</v>
      </c>
      <c r="B196" s="4">
        <v>274.31</v>
      </c>
      <c r="C196">
        <v>41.81</v>
      </c>
      <c r="D196">
        <f t="shared" si="28"/>
        <v>42.494665232765854</v>
      </c>
      <c r="E196">
        <v>12606.45</v>
      </c>
      <c r="F196">
        <v>1.48</v>
      </c>
      <c r="G196">
        <f t="shared" si="29"/>
        <v>1.5042359374430392</v>
      </c>
      <c r="H196">
        <v>3.54</v>
      </c>
      <c r="I196">
        <v>3.28</v>
      </c>
      <c r="J196" s="6" t="e">
        <f>(O197-O193+F196)/4</f>
        <v>#VALUE!</v>
      </c>
      <c r="K196" t="e">
        <f t="shared" si="26"/>
        <v>#VALUE!</v>
      </c>
      <c r="L196" s="7" t="e">
        <f t="shared" si="24"/>
        <v>#VALUE!</v>
      </c>
      <c r="M196" t="e">
        <f t="shared" si="27"/>
        <v>#VALUE!</v>
      </c>
      <c r="N196">
        <v>12.7</v>
      </c>
      <c r="O196" t="str">
        <f>IFERROR(VLOOKUP(A196,#REF!,9,FALSE),"")</f>
        <v/>
      </c>
    </row>
    <row r="197" spans="1:15" x14ac:dyDescent="0.3">
      <c r="A197" s="3">
        <v>44561</v>
      </c>
      <c r="B197" s="4">
        <v>278.80200000000002</v>
      </c>
      <c r="C197">
        <v>43.46</v>
      </c>
      <c r="D197">
        <f t="shared" si="28"/>
        <v>43.46</v>
      </c>
      <c r="E197">
        <v>13113.53</v>
      </c>
      <c r="F197">
        <v>1.48</v>
      </c>
      <c r="G197">
        <f t="shared" si="29"/>
        <v>1.48</v>
      </c>
      <c r="H197">
        <v>3.41</v>
      </c>
      <c r="I197">
        <v>3.13</v>
      </c>
      <c r="J197" s="6" t="e">
        <f>(O197-O193+F197)/4</f>
        <v>#VALUE!</v>
      </c>
      <c r="K197" t="e">
        <f t="shared" si="26"/>
        <v>#VALUE!</v>
      </c>
      <c r="L197">
        <f>IF(O197="",O198-I197+F197/4,O197)</f>
        <v>-2.76</v>
      </c>
      <c r="M197">
        <f t="shared" si="27"/>
        <v>-2.3623965394796302</v>
      </c>
      <c r="N197">
        <v>13.9</v>
      </c>
      <c r="O197" t="str">
        <f>IFERROR(VLOOKUP(A197,#REF!,9,FALSE),"")</f>
        <v/>
      </c>
    </row>
  </sheetData>
  <dataValidations count="1">
    <dataValidation allowBlank="1" showErrorMessage="1" promptTitle="TRAFO" prompt="$A$1:$KC$238" sqref="A1:B1" xr:uid="{EFA58D80-61EA-4099-AB47-EA7619A4F35F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3B6A-3105-44A2-AFB6-F8040F251771}">
  <dimension ref="A1:N197"/>
  <sheetViews>
    <sheetView workbookViewId="0">
      <pane xSplit="1" ySplit="1" topLeftCell="D38" activePane="bottomRight" state="frozen"/>
      <selection activeCell="K171" sqref="K171"/>
      <selection pane="topRight" activeCell="K171" sqref="K171"/>
      <selection pane="bottomLeft" activeCell="K171" sqref="K171"/>
      <selection pane="bottomRight" activeCell="K171" sqref="K171"/>
    </sheetView>
  </sheetViews>
  <sheetFormatPr defaultRowHeight="14.4" x14ac:dyDescent="0.3"/>
  <cols>
    <col min="1" max="1" width="10.109375" bestFit="1" customWidth="1"/>
    <col min="2" max="2" width="10.109375" customWidth="1"/>
    <col min="3" max="3" width="12.6640625" bestFit="1" customWidth="1"/>
    <col min="4" max="4" width="12" bestFit="1" customWidth="1"/>
    <col min="5" max="5" width="11.88671875" hidden="1" customWidth="1"/>
    <col min="6" max="6" width="8" bestFit="1" customWidth="1"/>
    <col min="7" max="7" width="10.5546875" bestFit="1" customWidth="1"/>
    <col min="8" max="8" width="12.33203125" bestFit="1" customWidth="1"/>
    <col min="9" max="9" width="7.77734375" bestFit="1" customWidth="1"/>
    <col min="10" max="10" width="7.77734375" customWidth="1"/>
    <col min="11" max="11" width="10.21875" bestFit="1" customWidth="1"/>
    <col min="12" max="12" width="5" bestFit="1" customWidth="1"/>
    <col min="13" max="14" width="8.77734375" bestFit="1" customWidth="1"/>
  </cols>
  <sheetData>
    <row r="1" spans="1:14" x14ac:dyDescent="0.3">
      <c r="C1" t="s">
        <v>33</v>
      </c>
      <c r="D1" t="s">
        <v>34</v>
      </c>
      <c r="E1" t="s">
        <v>25</v>
      </c>
      <c r="F1" t="s">
        <v>27</v>
      </c>
      <c r="G1" t="s">
        <v>35</v>
      </c>
      <c r="H1" t="s">
        <v>26</v>
      </c>
      <c r="I1" t="s">
        <v>28</v>
      </c>
      <c r="K1" t="s">
        <v>29</v>
      </c>
      <c r="L1" t="s">
        <v>14</v>
      </c>
      <c r="M1" t="s">
        <v>31</v>
      </c>
      <c r="N1" t="s">
        <v>28</v>
      </c>
    </row>
    <row r="2" spans="1:14" x14ac:dyDescent="0.3">
      <c r="A2" s="3">
        <v>26753</v>
      </c>
      <c r="B2" s="4">
        <v>43.3</v>
      </c>
      <c r="C2">
        <v>2.9491999999999998</v>
      </c>
      <c r="D2">
        <f>C2*$B$171/B2</f>
        <v>16.25383809699769</v>
      </c>
      <c r="E2">
        <v>21165</v>
      </c>
      <c r="F2">
        <v>0.12</v>
      </c>
      <c r="G2">
        <f>F2*$B$171/B2</f>
        <v>0.66135242494226332</v>
      </c>
      <c r="H2">
        <v>4.03</v>
      </c>
      <c r="I2">
        <v>0.27</v>
      </c>
      <c r="L2">
        <v>10.9</v>
      </c>
    </row>
    <row r="3" spans="1:14" x14ac:dyDescent="0.3">
      <c r="A3" s="3">
        <v>26844</v>
      </c>
      <c r="B3" s="4">
        <v>44.2</v>
      </c>
      <c r="C3">
        <v>3.0781000000000001</v>
      </c>
      <c r="D3">
        <f t="shared" ref="D3:D66" si="0">C3*$B$171/B3</f>
        <v>16.618815108597286</v>
      </c>
      <c r="E3">
        <v>22090.09</v>
      </c>
      <c r="F3">
        <v>0.12</v>
      </c>
      <c r="G3">
        <f t="shared" ref="G3:G66" si="1">F3*$B$171/B3</f>
        <v>0.64788597285067873</v>
      </c>
      <c r="H3">
        <v>3.86</v>
      </c>
      <c r="I3">
        <v>0.27</v>
      </c>
      <c r="L3">
        <v>11.4</v>
      </c>
    </row>
    <row r="4" spans="1:14" x14ac:dyDescent="0.3">
      <c r="A4" s="3">
        <v>26935</v>
      </c>
      <c r="B4" s="4">
        <v>45.2</v>
      </c>
      <c r="C4">
        <v>2.9022999999999999</v>
      </c>
      <c r="D4">
        <f t="shared" si="0"/>
        <v>15.322988216814158</v>
      </c>
      <c r="E4">
        <v>20828.61</v>
      </c>
      <c r="F4">
        <v>0.14000000000000001</v>
      </c>
      <c r="G4">
        <f t="shared" si="1"/>
        <v>0.73914424778761056</v>
      </c>
      <c r="H4">
        <v>4.74</v>
      </c>
      <c r="I4">
        <v>0.27</v>
      </c>
      <c r="L4">
        <v>10.8</v>
      </c>
    </row>
    <row r="5" spans="1:14" x14ac:dyDescent="0.3">
      <c r="A5" s="3">
        <v>27029</v>
      </c>
      <c r="B5" s="4">
        <v>46.2</v>
      </c>
      <c r="C5">
        <v>2.9413999999999998</v>
      </c>
      <c r="D5">
        <f t="shared" si="0"/>
        <v>15.193285999999999</v>
      </c>
      <c r="E5">
        <v>21108.94</v>
      </c>
      <c r="F5">
        <v>0.16</v>
      </c>
      <c r="G5">
        <f t="shared" si="1"/>
        <v>0.82645194805194799</v>
      </c>
      <c r="H5">
        <v>5.31</v>
      </c>
      <c r="I5">
        <v>0.27</v>
      </c>
      <c r="L5">
        <v>10.9</v>
      </c>
    </row>
    <row r="6" spans="1:14" x14ac:dyDescent="0.3">
      <c r="A6" s="3">
        <v>27117</v>
      </c>
      <c r="B6" s="4">
        <v>47.8</v>
      </c>
      <c r="C6">
        <v>2.5430000000000001</v>
      </c>
      <c r="D6">
        <f t="shared" si="0"/>
        <v>12.695741297071132</v>
      </c>
      <c r="E6">
        <v>18249.560000000001</v>
      </c>
      <c r="F6">
        <v>0.14000000000000001</v>
      </c>
      <c r="G6">
        <f t="shared" si="1"/>
        <v>0.69893974895397493</v>
      </c>
      <c r="H6">
        <v>5.41</v>
      </c>
      <c r="I6">
        <v>0.27</v>
      </c>
      <c r="L6">
        <v>9.4</v>
      </c>
    </row>
    <row r="7" spans="1:14" x14ac:dyDescent="0.3">
      <c r="A7" s="3">
        <v>27208</v>
      </c>
      <c r="B7" s="4">
        <v>49</v>
      </c>
      <c r="C7">
        <v>2.1913999999999998</v>
      </c>
      <c r="D7">
        <f t="shared" si="0"/>
        <v>10.672475779591835</v>
      </c>
      <c r="E7">
        <v>15698.66</v>
      </c>
      <c r="F7">
        <v>0.14000000000000001</v>
      </c>
      <c r="G7">
        <f t="shared" si="1"/>
        <v>0.68182285714285717</v>
      </c>
      <c r="H7">
        <v>6.27</v>
      </c>
      <c r="I7">
        <v>0.37</v>
      </c>
      <c r="J7" s="5">
        <f t="shared" ref="J7:J70" si="2">I7-SUM(J3:J6)+J3</f>
        <v>0.37</v>
      </c>
      <c r="L7">
        <v>6</v>
      </c>
    </row>
    <row r="8" spans="1:14" x14ac:dyDescent="0.3">
      <c r="A8" s="3">
        <v>27302</v>
      </c>
      <c r="B8" s="4">
        <v>50.6</v>
      </c>
      <c r="C8">
        <v>1.8359000000000001</v>
      </c>
      <c r="D8">
        <f t="shared" si="0"/>
        <v>8.6584091739130447</v>
      </c>
      <c r="E8">
        <v>13152.18</v>
      </c>
      <c r="F8">
        <v>0.16</v>
      </c>
      <c r="G8">
        <f t="shared" si="1"/>
        <v>0.75458656126482204</v>
      </c>
      <c r="H8">
        <v>8.51</v>
      </c>
      <c r="I8">
        <v>0.43</v>
      </c>
      <c r="J8" s="5">
        <f t="shared" si="2"/>
        <v>0.06</v>
      </c>
      <c r="L8">
        <v>4.3</v>
      </c>
    </row>
    <row r="9" spans="1:14" x14ac:dyDescent="0.3">
      <c r="A9" s="3">
        <v>27394</v>
      </c>
      <c r="B9" s="4">
        <v>51.9</v>
      </c>
      <c r="C9">
        <v>2.0194999999999999</v>
      </c>
      <c r="D9">
        <f t="shared" si="0"/>
        <v>9.2857310404624283</v>
      </c>
      <c r="E9">
        <v>14463.07</v>
      </c>
      <c r="F9">
        <v>0.19</v>
      </c>
      <c r="G9">
        <f t="shared" si="1"/>
        <v>0.87362658959537576</v>
      </c>
      <c r="H9">
        <v>9.59</v>
      </c>
      <c r="I9">
        <v>0.44</v>
      </c>
      <c r="J9" s="5">
        <f t="shared" si="2"/>
        <v>1.0000000000000009E-2</v>
      </c>
      <c r="L9">
        <v>4.5999999999999996</v>
      </c>
    </row>
    <row r="10" spans="1:14" x14ac:dyDescent="0.3">
      <c r="A10" s="3">
        <v>27484</v>
      </c>
      <c r="B10" s="4">
        <v>52.7</v>
      </c>
      <c r="C10">
        <v>2.3125</v>
      </c>
      <c r="D10">
        <f t="shared" si="0"/>
        <v>10.471544117647058</v>
      </c>
      <c r="E10">
        <v>16561.2</v>
      </c>
      <c r="F10">
        <v>0.16</v>
      </c>
      <c r="G10">
        <f t="shared" si="1"/>
        <v>0.72451764705882349</v>
      </c>
      <c r="H10">
        <v>6.76</v>
      </c>
      <c r="I10">
        <v>0.42</v>
      </c>
      <c r="J10" s="5">
        <f t="shared" si="2"/>
        <v>-2.0000000000000018E-2</v>
      </c>
      <c r="L10">
        <v>5.5</v>
      </c>
    </row>
    <row r="11" spans="1:14" x14ac:dyDescent="0.3">
      <c r="A11" s="3">
        <v>27575</v>
      </c>
      <c r="B11" s="4">
        <v>53.6</v>
      </c>
      <c r="C11">
        <v>2.8906000000000001</v>
      </c>
      <c r="D11">
        <f t="shared" si="0"/>
        <v>12.869533634328359</v>
      </c>
      <c r="E11">
        <v>20687.8</v>
      </c>
      <c r="F11">
        <v>0.16</v>
      </c>
      <c r="G11">
        <f t="shared" si="1"/>
        <v>0.71235223880597009</v>
      </c>
      <c r="H11">
        <v>5.41</v>
      </c>
      <c r="I11">
        <v>0.39</v>
      </c>
      <c r="J11" s="5">
        <f t="shared" si="2"/>
        <v>0.34</v>
      </c>
      <c r="L11">
        <v>7.4</v>
      </c>
    </row>
    <row r="12" spans="1:14" x14ac:dyDescent="0.3">
      <c r="A12" s="3">
        <v>27667</v>
      </c>
      <c r="B12" s="4">
        <v>54.6</v>
      </c>
      <c r="C12">
        <v>2.7343999999999999</v>
      </c>
      <c r="D12">
        <f t="shared" si="0"/>
        <v>11.951130901098901</v>
      </c>
      <c r="E12">
        <v>19569.55</v>
      </c>
      <c r="F12">
        <v>0.16</v>
      </c>
      <c r="G12">
        <f t="shared" si="1"/>
        <v>0.69930549450549451</v>
      </c>
      <c r="H12">
        <v>5.71</v>
      </c>
      <c r="I12">
        <v>0.35</v>
      </c>
      <c r="J12" s="5">
        <f t="shared" si="2"/>
        <v>1.9999999999999962E-2</v>
      </c>
      <c r="L12">
        <v>7.7</v>
      </c>
    </row>
    <row r="13" spans="1:14" x14ac:dyDescent="0.3">
      <c r="A13" s="3">
        <v>27759</v>
      </c>
      <c r="B13" s="4">
        <v>55.5</v>
      </c>
      <c r="C13">
        <v>2.7734000000000001</v>
      </c>
      <c r="D13">
        <f t="shared" si="0"/>
        <v>11.925020345945946</v>
      </c>
      <c r="E13">
        <v>19855.14</v>
      </c>
      <c r="F13">
        <v>0.16</v>
      </c>
      <c r="G13">
        <f t="shared" si="1"/>
        <v>0.68796540540540541</v>
      </c>
      <c r="H13">
        <v>5.63</v>
      </c>
      <c r="I13">
        <v>0.32</v>
      </c>
      <c r="J13" s="5">
        <f t="shared" si="2"/>
        <v>-1.9999999999999962E-2</v>
      </c>
      <c r="L13">
        <v>8.6</v>
      </c>
    </row>
    <row r="14" spans="1:14" x14ac:dyDescent="0.3">
      <c r="A14" s="3">
        <v>27850</v>
      </c>
      <c r="B14" s="4">
        <v>55.9</v>
      </c>
      <c r="C14">
        <v>2.9336000000000002</v>
      </c>
      <c r="D14">
        <f t="shared" si="0"/>
        <v>12.523585631484796</v>
      </c>
      <c r="E14">
        <v>21005.84</v>
      </c>
      <c r="F14">
        <v>0.16</v>
      </c>
      <c r="G14">
        <f t="shared" si="1"/>
        <v>0.68304257602862251</v>
      </c>
      <c r="H14">
        <v>5.33</v>
      </c>
      <c r="I14">
        <v>0.34</v>
      </c>
      <c r="J14" s="5">
        <f t="shared" si="2"/>
        <v>0</v>
      </c>
      <c r="L14">
        <v>8.6</v>
      </c>
    </row>
    <row r="15" spans="1:14" x14ac:dyDescent="0.3">
      <c r="A15" s="3">
        <v>27941</v>
      </c>
      <c r="B15" s="4">
        <v>56.8</v>
      </c>
      <c r="C15">
        <v>3.2694999999999999</v>
      </c>
      <c r="D15">
        <f t="shared" si="0"/>
        <v>13.736389806338028</v>
      </c>
      <c r="E15">
        <v>23411.3</v>
      </c>
      <c r="F15">
        <v>0.17</v>
      </c>
      <c r="G15">
        <f t="shared" si="1"/>
        <v>0.71423345070422539</v>
      </c>
      <c r="H15">
        <v>5.35</v>
      </c>
      <c r="I15">
        <v>0.35</v>
      </c>
      <c r="J15" s="5">
        <f t="shared" si="2"/>
        <v>0.35</v>
      </c>
      <c r="L15">
        <v>9.3000000000000007</v>
      </c>
    </row>
    <row r="16" spans="1:14" x14ac:dyDescent="0.3">
      <c r="A16" s="3">
        <v>28033</v>
      </c>
      <c r="B16" s="4">
        <v>57.6</v>
      </c>
      <c r="C16">
        <v>3.4687999999999999</v>
      </c>
      <c r="D16">
        <f t="shared" si="0"/>
        <v>14.371310666666666</v>
      </c>
      <c r="E16">
        <v>24837.8</v>
      </c>
      <c r="F16">
        <v>0.17</v>
      </c>
      <c r="G16">
        <f t="shared" si="1"/>
        <v>0.70431354166666671</v>
      </c>
      <c r="H16">
        <v>5.05</v>
      </c>
      <c r="I16">
        <v>0.36</v>
      </c>
      <c r="J16" s="5">
        <f t="shared" si="2"/>
        <v>2.9999999999999971E-2</v>
      </c>
      <c r="L16">
        <v>9.6</v>
      </c>
    </row>
    <row r="17" spans="1:14" x14ac:dyDescent="0.3">
      <c r="A17" s="3">
        <v>28125</v>
      </c>
      <c r="B17" s="4">
        <v>58.2</v>
      </c>
      <c r="C17">
        <v>3.3515999999999999</v>
      </c>
      <c r="D17">
        <f t="shared" si="0"/>
        <v>13.742596577319587</v>
      </c>
      <c r="E17">
        <v>24005.87</v>
      </c>
      <c r="F17">
        <v>0.17</v>
      </c>
      <c r="G17">
        <f t="shared" si="1"/>
        <v>0.69705257731958759</v>
      </c>
      <c r="H17">
        <v>5.22</v>
      </c>
      <c r="I17">
        <v>0.37</v>
      </c>
      <c r="J17" s="5">
        <f t="shared" si="2"/>
        <v>-9.9999999999999534E-3</v>
      </c>
      <c r="L17">
        <v>9.1</v>
      </c>
    </row>
    <row r="18" spans="1:14" x14ac:dyDescent="0.3">
      <c r="A18" s="3">
        <v>28215</v>
      </c>
      <c r="B18" s="4">
        <v>59.5</v>
      </c>
      <c r="C18">
        <v>3.1718999999999999</v>
      </c>
      <c r="D18">
        <f t="shared" si="0"/>
        <v>12.72161129747899</v>
      </c>
      <c r="E18">
        <v>22718.84</v>
      </c>
      <c r="F18">
        <v>0.19</v>
      </c>
      <c r="G18">
        <f t="shared" si="1"/>
        <v>0.76203731092436977</v>
      </c>
      <c r="H18">
        <v>5.91</v>
      </c>
      <c r="I18">
        <v>0.36</v>
      </c>
      <c r="J18" s="5">
        <f t="shared" si="2"/>
        <v>-1.0000000000000009E-2</v>
      </c>
      <c r="L18">
        <v>8.9</v>
      </c>
    </row>
    <row r="19" spans="1:14" x14ac:dyDescent="0.3">
      <c r="A19" s="3">
        <v>28306</v>
      </c>
      <c r="B19" s="4">
        <v>60.7</v>
      </c>
      <c r="C19">
        <v>3.3437999999999999</v>
      </c>
      <c r="D19">
        <f t="shared" si="0"/>
        <v>13.145926596375618</v>
      </c>
      <c r="E19">
        <v>23972.71</v>
      </c>
      <c r="F19">
        <v>0.19</v>
      </c>
      <c r="G19">
        <f t="shared" si="1"/>
        <v>0.74697232289950577</v>
      </c>
      <c r="H19">
        <v>5.61</v>
      </c>
      <c r="I19">
        <v>0.35</v>
      </c>
      <c r="J19" s="5">
        <f t="shared" si="2"/>
        <v>0.33999999999999997</v>
      </c>
      <c r="L19">
        <v>9.5</v>
      </c>
    </row>
    <row r="20" spans="1:14" x14ac:dyDescent="0.3">
      <c r="A20" s="3">
        <v>28398</v>
      </c>
      <c r="B20" s="4">
        <v>61.4</v>
      </c>
      <c r="C20">
        <v>3.0156000000000001</v>
      </c>
      <c r="D20">
        <f t="shared" si="0"/>
        <v>11.720468286644952</v>
      </c>
      <c r="E20">
        <v>21615.7</v>
      </c>
      <c r="F20">
        <v>0.19</v>
      </c>
      <c r="G20">
        <f t="shared" si="1"/>
        <v>0.73845635179153091</v>
      </c>
      <c r="H20">
        <v>6.22</v>
      </c>
      <c r="I20">
        <v>0.35</v>
      </c>
      <c r="J20" s="5">
        <f t="shared" si="2"/>
        <v>2.9999999999999971E-2</v>
      </c>
      <c r="L20">
        <v>8.5</v>
      </c>
    </row>
    <row r="21" spans="1:14" x14ac:dyDescent="0.3">
      <c r="A21" s="3">
        <v>28489</v>
      </c>
      <c r="B21" s="4">
        <v>62.1</v>
      </c>
      <c r="C21">
        <v>3.0078</v>
      </c>
      <c r="D21">
        <f t="shared" si="0"/>
        <v>11.558379652173913</v>
      </c>
      <c r="E21">
        <v>21559.7</v>
      </c>
      <c r="F21">
        <v>0.19</v>
      </c>
      <c r="G21">
        <f t="shared" si="1"/>
        <v>0.73013236714975849</v>
      </c>
      <c r="H21">
        <v>6.23</v>
      </c>
      <c r="I21">
        <v>0.35</v>
      </c>
      <c r="J21" s="5">
        <f t="shared" si="2"/>
        <v>-9.9999999999999534E-3</v>
      </c>
      <c r="L21">
        <v>8.5</v>
      </c>
    </row>
    <row r="22" spans="1:14" x14ac:dyDescent="0.3">
      <c r="A22" s="3">
        <v>28580</v>
      </c>
      <c r="B22" s="4">
        <v>63.4</v>
      </c>
      <c r="C22">
        <v>2.7890999999999999</v>
      </c>
      <c r="D22">
        <f t="shared" si="0"/>
        <v>10.498189996845426</v>
      </c>
      <c r="E22">
        <v>19980.3</v>
      </c>
      <c r="F22">
        <v>0.2</v>
      </c>
      <c r="G22">
        <f t="shared" si="1"/>
        <v>0.75280126182965301</v>
      </c>
      <c r="H22">
        <v>7.17</v>
      </c>
      <c r="I22">
        <v>0.34</v>
      </c>
      <c r="J22" s="5">
        <f t="shared" si="2"/>
        <v>-1.9999999999999962E-2</v>
      </c>
      <c r="L22">
        <v>8.1</v>
      </c>
    </row>
    <row r="23" spans="1:14" x14ac:dyDescent="0.3">
      <c r="A23" s="3">
        <v>28671</v>
      </c>
      <c r="B23" s="4">
        <v>65.2</v>
      </c>
      <c r="C23">
        <v>2.7422</v>
      </c>
      <c r="D23">
        <f t="shared" si="0"/>
        <v>10.036704349693251</v>
      </c>
      <c r="E23">
        <v>19629.669999999998</v>
      </c>
      <c r="F23">
        <v>0.2</v>
      </c>
      <c r="G23">
        <f t="shared" si="1"/>
        <v>0.73201840490797543</v>
      </c>
      <c r="H23">
        <v>7.29</v>
      </c>
      <c r="I23">
        <v>0.36</v>
      </c>
      <c r="J23" s="5">
        <f t="shared" si="2"/>
        <v>0.35999999999999993</v>
      </c>
      <c r="L23">
        <v>7.6</v>
      </c>
    </row>
    <row r="24" spans="1:14" x14ac:dyDescent="0.3">
      <c r="A24" s="3">
        <v>28762</v>
      </c>
      <c r="B24" s="4">
        <v>66.5</v>
      </c>
      <c r="C24">
        <v>3.2422</v>
      </c>
      <c r="D24">
        <f t="shared" si="0"/>
        <v>11.63476877593985</v>
      </c>
      <c r="E24">
        <v>23208.87</v>
      </c>
      <c r="F24">
        <v>0.21</v>
      </c>
      <c r="G24">
        <f t="shared" si="1"/>
        <v>0.7535936842105263</v>
      </c>
      <c r="H24">
        <v>6.55</v>
      </c>
      <c r="I24">
        <v>0.36</v>
      </c>
      <c r="J24" s="5">
        <f t="shared" si="2"/>
        <v>2.9999999999999971E-2</v>
      </c>
      <c r="L24">
        <v>9</v>
      </c>
    </row>
    <row r="25" spans="1:14" x14ac:dyDescent="0.3">
      <c r="A25" s="3">
        <v>28853</v>
      </c>
      <c r="B25" s="4">
        <v>67.7</v>
      </c>
      <c r="C25">
        <v>3.0703</v>
      </c>
      <c r="D25">
        <f t="shared" si="0"/>
        <v>10.82260341802068</v>
      </c>
      <c r="E25">
        <v>21978.52</v>
      </c>
      <c r="F25">
        <v>0.21</v>
      </c>
      <c r="G25">
        <f t="shared" si="1"/>
        <v>0.74023604135893639</v>
      </c>
      <c r="H25">
        <v>6.92</v>
      </c>
      <c r="I25">
        <v>0.35</v>
      </c>
      <c r="J25" s="5">
        <f t="shared" si="2"/>
        <v>-1.9999999999999962E-2</v>
      </c>
      <c r="L25">
        <v>8.8000000000000007</v>
      </c>
    </row>
    <row r="26" spans="1:14" x14ac:dyDescent="0.3">
      <c r="A26" s="3">
        <v>28944</v>
      </c>
      <c r="B26" s="4">
        <v>69.8</v>
      </c>
      <c r="C26">
        <v>3.2968999999999999</v>
      </c>
      <c r="D26">
        <f t="shared" si="0"/>
        <v>11.271713785100287</v>
      </c>
      <c r="E26">
        <v>23482.34</v>
      </c>
      <c r="F26">
        <v>0.22</v>
      </c>
      <c r="G26">
        <f t="shared" si="1"/>
        <v>0.75215415472779379</v>
      </c>
      <c r="H26">
        <v>6.82</v>
      </c>
      <c r="I26">
        <v>0.39</v>
      </c>
      <c r="J26" s="5">
        <f t="shared" si="2"/>
        <v>2.0000000000000073E-2</v>
      </c>
      <c r="L26">
        <v>8.5</v>
      </c>
    </row>
    <row r="27" spans="1:14" x14ac:dyDescent="0.3">
      <c r="A27" s="3">
        <v>29035</v>
      </c>
      <c r="B27" s="4">
        <v>72.3</v>
      </c>
      <c r="C27">
        <v>3.3672</v>
      </c>
      <c r="D27">
        <f t="shared" si="0"/>
        <v>11.113995485477179</v>
      </c>
      <c r="E27">
        <v>23899.7</v>
      </c>
      <c r="F27">
        <v>0.22</v>
      </c>
      <c r="G27">
        <f t="shared" si="1"/>
        <v>0.72614605809128629</v>
      </c>
      <c r="H27">
        <v>6.68</v>
      </c>
      <c r="I27">
        <v>0.43</v>
      </c>
      <c r="J27" s="5">
        <f t="shared" si="2"/>
        <v>0.39999999999999991</v>
      </c>
      <c r="L27">
        <v>7.9</v>
      </c>
    </row>
    <row r="28" spans="1:14" x14ac:dyDescent="0.3">
      <c r="A28" s="3">
        <v>29126</v>
      </c>
      <c r="B28" s="4">
        <v>74.599999999999994</v>
      </c>
      <c r="C28">
        <v>3.6875</v>
      </c>
      <c r="D28">
        <f t="shared" si="0"/>
        <v>11.795946715817696</v>
      </c>
      <c r="E28">
        <v>26079.18</v>
      </c>
      <c r="F28">
        <v>0.25</v>
      </c>
      <c r="G28">
        <f t="shared" si="1"/>
        <v>0.79972520107238609</v>
      </c>
      <c r="H28">
        <v>6.78</v>
      </c>
      <c r="I28">
        <v>0.45</v>
      </c>
      <c r="J28" s="5">
        <f t="shared" si="2"/>
        <v>4.9999999999999989E-2</v>
      </c>
      <c r="L28">
        <v>8.1999999999999993</v>
      </c>
    </row>
    <row r="29" spans="1:14" x14ac:dyDescent="0.3">
      <c r="A29" s="3">
        <v>29220</v>
      </c>
      <c r="B29" s="4">
        <v>76.7</v>
      </c>
      <c r="C29">
        <v>3.4453</v>
      </c>
      <c r="D29">
        <f t="shared" si="0"/>
        <v>10.719419835723599</v>
      </c>
      <c r="E29">
        <v>24982.92</v>
      </c>
      <c r="F29">
        <v>0.27</v>
      </c>
      <c r="G29">
        <f t="shared" si="1"/>
        <v>0.8400555410691003</v>
      </c>
      <c r="H29">
        <v>7.98</v>
      </c>
      <c r="I29">
        <v>0.61</v>
      </c>
      <c r="J29" s="5">
        <f t="shared" si="2"/>
        <v>0.14000000000000001</v>
      </c>
      <c r="L29">
        <v>5.7</v>
      </c>
    </row>
    <row r="30" spans="1:14" x14ac:dyDescent="0.3">
      <c r="A30" s="3">
        <v>29311</v>
      </c>
      <c r="B30" s="4">
        <v>80.099999999999994</v>
      </c>
      <c r="C30">
        <v>3.6172</v>
      </c>
      <c r="D30">
        <f t="shared" si="0"/>
        <v>10.776546486891387</v>
      </c>
      <c r="E30">
        <v>26229.23</v>
      </c>
      <c r="F30">
        <v>0.3</v>
      </c>
      <c r="G30">
        <f t="shared" si="1"/>
        <v>0.89377528089887637</v>
      </c>
      <c r="H30">
        <v>8.2899999999999991</v>
      </c>
      <c r="I30">
        <v>0.75</v>
      </c>
      <c r="J30" s="5">
        <f t="shared" si="2"/>
        <v>0.16000000000000009</v>
      </c>
      <c r="K30">
        <v>0.33700000000000002</v>
      </c>
      <c r="L30">
        <v>4.8</v>
      </c>
      <c r="M30">
        <v>0.33700000000000002</v>
      </c>
      <c r="N30">
        <v>0.81200000000000006</v>
      </c>
    </row>
    <row r="31" spans="1:14" x14ac:dyDescent="0.3">
      <c r="A31" s="3">
        <v>29402</v>
      </c>
      <c r="B31" s="4">
        <v>82.7</v>
      </c>
      <c r="C31">
        <v>4.1406000000000001</v>
      </c>
      <c r="D31">
        <f t="shared" si="0"/>
        <v>11.948059284159614</v>
      </c>
      <c r="E31">
        <v>29071.68</v>
      </c>
      <c r="F31">
        <v>0.32</v>
      </c>
      <c r="G31">
        <f t="shared" si="1"/>
        <v>0.92338766626360336</v>
      </c>
      <c r="H31">
        <v>7.85</v>
      </c>
      <c r="I31">
        <v>0.78</v>
      </c>
      <c r="J31" s="5">
        <f t="shared" si="2"/>
        <v>0.42999999999999994</v>
      </c>
      <c r="K31">
        <v>0.33700000000000002</v>
      </c>
      <c r="L31">
        <v>5.3</v>
      </c>
      <c r="M31">
        <v>0.33700000000000002</v>
      </c>
      <c r="N31">
        <v>0.81200000000000006</v>
      </c>
    </row>
    <row r="32" spans="1:14" x14ac:dyDescent="0.3">
      <c r="A32" s="3">
        <v>29494</v>
      </c>
      <c r="B32" s="4">
        <v>84</v>
      </c>
      <c r="C32">
        <v>4.3593999999999999</v>
      </c>
      <c r="D32">
        <f t="shared" si="0"/>
        <v>12.384744014285713</v>
      </c>
      <c r="E32">
        <v>30493.86</v>
      </c>
      <c r="F32">
        <v>0.35</v>
      </c>
      <c r="G32">
        <f t="shared" si="1"/>
        <v>0.9943249999999999</v>
      </c>
      <c r="H32">
        <v>8.0299999999999994</v>
      </c>
      <c r="I32">
        <v>0.81</v>
      </c>
      <c r="J32" s="5">
        <f t="shared" si="2"/>
        <v>8.0000000000000016E-2</v>
      </c>
      <c r="K32">
        <v>0.33700000000000002</v>
      </c>
      <c r="L32">
        <v>5.4</v>
      </c>
      <c r="M32">
        <v>0.33700000000000002</v>
      </c>
      <c r="N32">
        <v>0.81200000000000006</v>
      </c>
    </row>
    <row r="33" spans="1:14" x14ac:dyDescent="0.3">
      <c r="A33" s="3">
        <v>29586</v>
      </c>
      <c r="B33" s="4">
        <v>86.3</v>
      </c>
      <c r="C33">
        <v>5.0391000000000004</v>
      </c>
      <c r="D33">
        <f t="shared" si="0"/>
        <v>13.934191724217847</v>
      </c>
      <c r="E33">
        <v>34858.53</v>
      </c>
      <c r="F33">
        <v>0.38</v>
      </c>
      <c r="G33">
        <f t="shared" si="1"/>
        <v>1.0507814600231751</v>
      </c>
      <c r="H33">
        <v>7.44</v>
      </c>
      <c r="I33">
        <v>0.81</v>
      </c>
      <c r="J33" s="5">
        <f t="shared" si="2"/>
        <v>0.14000000000000001</v>
      </c>
      <c r="K33">
        <v>0.33700000000000002</v>
      </c>
      <c r="L33">
        <v>6.2</v>
      </c>
      <c r="M33">
        <v>0.33700000000000002</v>
      </c>
      <c r="N33">
        <v>0.81200000000000006</v>
      </c>
    </row>
    <row r="34" spans="1:14" x14ac:dyDescent="0.3">
      <c r="A34" s="3">
        <v>29676</v>
      </c>
      <c r="B34" s="4">
        <v>88.5</v>
      </c>
      <c r="C34">
        <v>4.2891000000000004</v>
      </c>
      <c r="D34">
        <f t="shared" si="0"/>
        <v>11.565449105084747</v>
      </c>
      <c r="E34">
        <v>29670.29</v>
      </c>
      <c r="F34">
        <v>0.38</v>
      </c>
      <c r="G34">
        <f t="shared" si="1"/>
        <v>1.0246603389830509</v>
      </c>
      <c r="H34">
        <v>8.74</v>
      </c>
      <c r="I34">
        <v>0.77</v>
      </c>
      <c r="J34" s="5">
        <f t="shared" si="2"/>
        <v>0.11999999999999994</v>
      </c>
      <c r="K34">
        <v>0.375</v>
      </c>
      <c r="L34">
        <v>5.6</v>
      </c>
      <c r="M34">
        <v>0.375</v>
      </c>
      <c r="N34">
        <v>0.80500000000000005</v>
      </c>
    </row>
    <row r="35" spans="1:14" x14ac:dyDescent="0.3">
      <c r="A35" s="3">
        <v>29767</v>
      </c>
      <c r="B35" s="4">
        <v>90.6</v>
      </c>
      <c r="C35">
        <v>4.2812999999999999</v>
      </c>
      <c r="D35">
        <f t="shared" si="0"/>
        <v>11.27683078807947</v>
      </c>
      <c r="E35">
        <v>29600.97</v>
      </c>
      <c r="F35">
        <v>0.38</v>
      </c>
      <c r="G35">
        <f t="shared" si="1"/>
        <v>1.0009099337748344</v>
      </c>
      <c r="H35">
        <v>8.76</v>
      </c>
      <c r="I35">
        <v>0.88</v>
      </c>
      <c r="J35" s="5">
        <f t="shared" si="2"/>
        <v>0.53999999999999992</v>
      </c>
      <c r="K35">
        <v>0.375</v>
      </c>
      <c r="L35">
        <v>4.8</v>
      </c>
      <c r="M35">
        <v>0.375</v>
      </c>
      <c r="N35">
        <v>0.80500000000000005</v>
      </c>
    </row>
    <row r="36" spans="1:14" x14ac:dyDescent="0.3">
      <c r="A36" s="3">
        <v>29859</v>
      </c>
      <c r="B36" s="4">
        <v>93.2</v>
      </c>
      <c r="C36">
        <v>3.8906000000000001</v>
      </c>
      <c r="D36">
        <f t="shared" si="0"/>
        <v>9.9618562532188832</v>
      </c>
      <c r="E36">
        <v>26901.21</v>
      </c>
      <c r="F36">
        <v>0.38</v>
      </c>
      <c r="G36">
        <f t="shared" si="1"/>
        <v>0.97298755364806866</v>
      </c>
      <c r="H36">
        <v>9.64</v>
      </c>
      <c r="I36">
        <v>0.84</v>
      </c>
      <c r="J36" s="5">
        <f t="shared" si="2"/>
        <v>4.0000000000000091E-2</v>
      </c>
      <c r="K36">
        <v>0.375</v>
      </c>
      <c r="L36">
        <v>4.5999999999999996</v>
      </c>
      <c r="M36">
        <v>0.375</v>
      </c>
      <c r="N36">
        <v>0.80500000000000005</v>
      </c>
    </row>
    <row r="37" spans="1:14" x14ac:dyDescent="0.3">
      <c r="A37" s="3">
        <v>29951</v>
      </c>
      <c r="B37" s="4">
        <v>94</v>
      </c>
      <c r="C37">
        <v>3.9062999999999999</v>
      </c>
      <c r="D37">
        <f t="shared" si="0"/>
        <v>9.9169321212765968</v>
      </c>
      <c r="E37">
        <v>27070.78</v>
      </c>
      <c r="F37">
        <v>0.38</v>
      </c>
      <c r="G37">
        <f t="shared" si="1"/>
        <v>0.96470680851063828</v>
      </c>
      <c r="H37">
        <v>9.6</v>
      </c>
      <c r="I37">
        <v>0.8</v>
      </c>
      <c r="J37" s="5">
        <f t="shared" si="2"/>
        <v>0.1000000000000002</v>
      </c>
      <c r="K37">
        <v>0.375</v>
      </c>
      <c r="L37">
        <v>4.9000000000000004</v>
      </c>
      <c r="M37">
        <v>0.375</v>
      </c>
      <c r="N37">
        <v>0.80500000000000005</v>
      </c>
    </row>
    <row r="38" spans="1:14" x14ac:dyDescent="0.3">
      <c r="A38" s="3">
        <v>30041</v>
      </c>
      <c r="B38" s="4">
        <v>94.5</v>
      </c>
      <c r="C38">
        <v>3.5156000000000001</v>
      </c>
      <c r="D38">
        <f t="shared" si="0"/>
        <v>8.8778386539682543</v>
      </c>
      <c r="E38">
        <v>24381.7</v>
      </c>
      <c r="F38">
        <v>0.38</v>
      </c>
      <c r="G38">
        <f t="shared" si="1"/>
        <v>0.95960253968253972</v>
      </c>
      <c r="H38">
        <v>10.67</v>
      </c>
      <c r="I38">
        <v>0.75</v>
      </c>
      <c r="J38" s="5">
        <f t="shared" si="2"/>
        <v>6.9999999999999785E-2</v>
      </c>
      <c r="K38">
        <v>0.375</v>
      </c>
      <c r="L38">
        <v>4.7</v>
      </c>
      <c r="M38">
        <v>0.375</v>
      </c>
      <c r="N38">
        <v>0.60199999999999998</v>
      </c>
    </row>
    <row r="39" spans="1:14" x14ac:dyDescent="0.3">
      <c r="A39" s="3">
        <v>30132</v>
      </c>
      <c r="B39" s="4">
        <v>97</v>
      </c>
      <c r="C39">
        <v>3.4687999999999999</v>
      </c>
      <c r="D39">
        <f t="shared" si="0"/>
        <v>8.5338916948453605</v>
      </c>
      <c r="E39">
        <v>24117.02</v>
      </c>
      <c r="F39">
        <v>0.38</v>
      </c>
      <c r="G39">
        <f t="shared" si="1"/>
        <v>0.93487051546391753</v>
      </c>
      <c r="H39">
        <v>10.81</v>
      </c>
      <c r="I39">
        <v>0.61</v>
      </c>
      <c r="J39" s="5">
        <f t="shared" si="2"/>
        <v>0.39999999999999991</v>
      </c>
      <c r="K39">
        <v>0.375</v>
      </c>
      <c r="L39">
        <v>5.6</v>
      </c>
      <c r="M39">
        <v>0.375</v>
      </c>
      <c r="N39">
        <v>0.60199999999999998</v>
      </c>
    </row>
    <row r="40" spans="1:14" x14ac:dyDescent="0.3">
      <c r="A40" s="3">
        <v>30224</v>
      </c>
      <c r="B40" s="4">
        <v>97.9</v>
      </c>
      <c r="C40">
        <v>3.5</v>
      </c>
      <c r="D40">
        <f t="shared" si="0"/>
        <v>8.5314913176710938</v>
      </c>
      <c r="E40">
        <v>24341.77</v>
      </c>
      <c r="F40">
        <v>0.38</v>
      </c>
      <c r="G40">
        <f t="shared" si="1"/>
        <v>0.92627620020429002</v>
      </c>
      <c r="H40">
        <v>10.71</v>
      </c>
      <c r="I40">
        <v>0.61</v>
      </c>
      <c r="J40" s="5">
        <f t="shared" si="2"/>
        <v>4.0000000000000091E-2</v>
      </c>
      <c r="K40">
        <v>0.375</v>
      </c>
      <c r="L40">
        <v>5.7</v>
      </c>
      <c r="M40">
        <v>0.375</v>
      </c>
      <c r="N40">
        <v>0.60199999999999998</v>
      </c>
    </row>
    <row r="41" spans="1:14" x14ac:dyDescent="0.3">
      <c r="A41" s="3">
        <v>30316</v>
      </c>
      <c r="B41" s="4">
        <v>97.6</v>
      </c>
      <c r="C41">
        <v>3.7187999999999999</v>
      </c>
      <c r="D41">
        <f t="shared" si="0"/>
        <v>9.0926946147540981</v>
      </c>
      <c r="E41">
        <v>25863.13</v>
      </c>
      <c r="F41">
        <v>0.38</v>
      </c>
      <c r="G41">
        <f t="shared" si="1"/>
        <v>0.92912336065573775</v>
      </c>
      <c r="H41">
        <v>10.08</v>
      </c>
      <c r="I41">
        <v>0.67</v>
      </c>
      <c r="J41" s="5">
        <f t="shared" si="2"/>
        <v>0.16000000000000036</v>
      </c>
      <c r="K41">
        <v>0.375</v>
      </c>
      <c r="L41">
        <v>5.5</v>
      </c>
      <c r="M41">
        <v>0.375</v>
      </c>
      <c r="N41">
        <v>0.60199999999999998</v>
      </c>
    </row>
    <row r="42" spans="1:14" x14ac:dyDescent="0.3">
      <c r="A42" s="3">
        <v>30406</v>
      </c>
      <c r="B42" s="4">
        <v>97.9</v>
      </c>
      <c r="C42">
        <v>3.8593999999999999</v>
      </c>
      <c r="D42">
        <f t="shared" si="0"/>
        <v>9.4075535975485174</v>
      </c>
      <c r="E42">
        <v>26841.14</v>
      </c>
      <c r="F42">
        <v>0.38</v>
      </c>
      <c r="G42">
        <f t="shared" si="1"/>
        <v>0.92627620020429002</v>
      </c>
      <c r="H42">
        <v>9.7200000000000006</v>
      </c>
      <c r="I42">
        <v>0.65</v>
      </c>
      <c r="J42" s="5">
        <f t="shared" si="2"/>
        <v>4.9999999999999656E-2</v>
      </c>
      <c r="K42">
        <v>0.38700000000000001</v>
      </c>
      <c r="L42">
        <v>6</v>
      </c>
      <c r="M42">
        <v>0.38700000000000001</v>
      </c>
      <c r="N42">
        <v>0.72199999999999998</v>
      </c>
    </row>
    <row r="43" spans="1:14" x14ac:dyDescent="0.3">
      <c r="A43" s="3">
        <v>30497</v>
      </c>
      <c r="B43" s="4">
        <v>99.5</v>
      </c>
      <c r="C43">
        <v>4.2187999999999999</v>
      </c>
      <c r="D43">
        <f t="shared" si="0"/>
        <v>10.1182512</v>
      </c>
      <c r="E43">
        <v>29230.26</v>
      </c>
      <c r="F43">
        <v>0.38</v>
      </c>
      <c r="G43">
        <f t="shared" si="1"/>
        <v>0.91138130653266336</v>
      </c>
      <c r="H43">
        <v>8.89</v>
      </c>
      <c r="I43">
        <v>0.68</v>
      </c>
      <c r="J43" s="5">
        <f t="shared" si="2"/>
        <v>0.43000000000000005</v>
      </c>
      <c r="K43">
        <v>0.38700000000000001</v>
      </c>
      <c r="L43">
        <v>6.2</v>
      </c>
      <c r="M43">
        <v>0.38700000000000001</v>
      </c>
      <c r="N43">
        <v>0.72199999999999998</v>
      </c>
    </row>
    <row r="44" spans="1:14" x14ac:dyDescent="0.3">
      <c r="A44" s="3">
        <v>30589</v>
      </c>
      <c r="B44" s="4">
        <v>100.7</v>
      </c>
      <c r="C44">
        <v>4.5625</v>
      </c>
      <c r="D44">
        <f t="shared" si="0"/>
        <v>10.812173535253228</v>
      </c>
      <c r="E44">
        <v>31616.18</v>
      </c>
      <c r="F44">
        <v>0.4</v>
      </c>
      <c r="G44">
        <f t="shared" si="1"/>
        <v>0.94791658391261169</v>
      </c>
      <c r="H44">
        <v>8.77</v>
      </c>
      <c r="I44">
        <v>0.7</v>
      </c>
      <c r="J44" s="5">
        <f t="shared" si="2"/>
        <v>5.9999999999999887E-2</v>
      </c>
      <c r="K44">
        <v>0.38700000000000001</v>
      </c>
      <c r="L44">
        <v>6.5</v>
      </c>
      <c r="M44">
        <v>0.38700000000000001</v>
      </c>
      <c r="N44">
        <v>0.72199999999999998</v>
      </c>
    </row>
    <row r="45" spans="1:14" x14ac:dyDescent="0.3">
      <c r="A45" s="3">
        <v>30680</v>
      </c>
      <c r="B45" s="4">
        <v>101.3</v>
      </c>
      <c r="C45">
        <v>4.6718999999999999</v>
      </c>
      <c r="D45">
        <f t="shared" si="0"/>
        <v>11.005852637709774</v>
      </c>
      <c r="E45">
        <v>32118.09</v>
      </c>
      <c r="F45">
        <v>0.4</v>
      </c>
      <c r="G45">
        <f t="shared" si="1"/>
        <v>0.94230207305034563</v>
      </c>
      <c r="H45">
        <v>8.56</v>
      </c>
      <c r="I45">
        <v>0.7</v>
      </c>
      <c r="J45" s="5">
        <f t="shared" si="2"/>
        <v>0.16000000000000036</v>
      </c>
      <c r="K45">
        <v>0.38700000000000001</v>
      </c>
      <c r="L45">
        <v>6.7</v>
      </c>
      <c r="M45">
        <v>0.38700000000000001</v>
      </c>
      <c r="N45">
        <v>0.72199999999999998</v>
      </c>
    </row>
    <row r="46" spans="1:14" x14ac:dyDescent="0.3">
      <c r="A46" s="3">
        <v>30771</v>
      </c>
      <c r="B46" s="4">
        <v>102.6</v>
      </c>
      <c r="C46">
        <v>4.8281000000000001</v>
      </c>
      <c r="D46">
        <f t="shared" si="0"/>
        <v>11.229708847953217</v>
      </c>
      <c r="E46">
        <v>33192.269999999997</v>
      </c>
      <c r="F46">
        <v>0.4</v>
      </c>
      <c r="G46">
        <f t="shared" si="1"/>
        <v>0.93036257309941528</v>
      </c>
      <c r="H46">
        <v>8.2799999999999994</v>
      </c>
      <c r="I46">
        <v>0.72</v>
      </c>
      <c r="J46" s="5">
        <f t="shared" si="2"/>
        <v>6.9999999999999674E-2</v>
      </c>
      <c r="K46">
        <v>0.41899999999999998</v>
      </c>
      <c r="L46">
        <v>6.7</v>
      </c>
      <c r="M46">
        <v>0.41899999999999998</v>
      </c>
      <c r="N46">
        <v>0.84599999999999997</v>
      </c>
    </row>
    <row r="47" spans="1:14" x14ac:dyDescent="0.3">
      <c r="A47" s="3">
        <v>30862</v>
      </c>
      <c r="B47" s="4">
        <v>103.7</v>
      </c>
      <c r="C47">
        <v>5.0937999999999999</v>
      </c>
      <c r="D47">
        <f t="shared" si="0"/>
        <v>11.722027429122468</v>
      </c>
      <c r="E47">
        <v>34478.449999999997</v>
      </c>
      <c r="F47">
        <v>0.42</v>
      </c>
      <c r="G47">
        <f t="shared" si="1"/>
        <v>0.96651841851494691</v>
      </c>
      <c r="H47">
        <v>8.34</v>
      </c>
      <c r="I47">
        <v>0.79</v>
      </c>
      <c r="J47" s="5">
        <f t="shared" si="2"/>
        <v>0.50000000000000011</v>
      </c>
      <c r="K47">
        <v>0.41899999999999998</v>
      </c>
      <c r="L47">
        <v>6.4</v>
      </c>
      <c r="M47">
        <v>0.41899999999999998</v>
      </c>
      <c r="N47">
        <v>0.84599999999999997</v>
      </c>
    </row>
    <row r="48" spans="1:14" x14ac:dyDescent="0.3">
      <c r="A48" s="3">
        <v>30953</v>
      </c>
      <c r="B48" s="4">
        <v>105</v>
      </c>
      <c r="C48">
        <v>5.5937999999999999</v>
      </c>
      <c r="D48">
        <f t="shared" si="0"/>
        <v>12.713268994285714</v>
      </c>
      <c r="E48">
        <v>36602.54</v>
      </c>
      <c r="F48">
        <v>0.42</v>
      </c>
      <c r="G48">
        <f t="shared" si="1"/>
        <v>0.95455199999999996</v>
      </c>
      <c r="H48">
        <v>7.6</v>
      </c>
      <c r="I48">
        <v>0.84</v>
      </c>
      <c r="J48" s="5">
        <f t="shared" si="2"/>
        <v>0.10999999999999982</v>
      </c>
      <c r="K48">
        <v>0.41899999999999998</v>
      </c>
      <c r="L48">
        <v>6.7</v>
      </c>
      <c r="M48">
        <v>0.41899999999999998</v>
      </c>
      <c r="N48">
        <v>0.84599999999999997</v>
      </c>
    </row>
    <row r="49" spans="1:14" x14ac:dyDescent="0.3">
      <c r="A49" s="3">
        <v>31047</v>
      </c>
      <c r="B49" s="4">
        <v>105.3</v>
      </c>
      <c r="C49">
        <v>5.625</v>
      </c>
      <c r="D49">
        <f t="shared" si="0"/>
        <v>12.747756410256411</v>
      </c>
      <c r="E49">
        <v>36685.21</v>
      </c>
      <c r="F49">
        <v>0.42</v>
      </c>
      <c r="G49">
        <f t="shared" si="1"/>
        <v>0.95183247863247866</v>
      </c>
      <c r="H49">
        <v>7.56</v>
      </c>
      <c r="I49">
        <v>0.85</v>
      </c>
      <c r="J49" s="5">
        <f t="shared" si="2"/>
        <v>0.17000000000000026</v>
      </c>
      <c r="K49">
        <v>0.41899999999999998</v>
      </c>
      <c r="L49">
        <v>6.6</v>
      </c>
      <c r="M49">
        <v>0.41899999999999998</v>
      </c>
      <c r="N49">
        <v>0.84599999999999997</v>
      </c>
    </row>
    <row r="50" spans="1:14" x14ac:dyDescent="0.3">
      <c r="A50" s="3">
        <v>31135</v>
      </c>
      <c r="B50" s="4">
        <v>106.4</v>
      </c>
      <c r="C50">
        <v>6.2812999999999999</v>
      </c>
      <c r="D50">
        <f t="shared" si="0"/>
        <v>14.087940501879698</v>
      </c>
      <c r="E50">
        <v>40128.379999999997</v>
      </c>
      <c r="F50">
        <v>0.42</v>
      </c>
      <c r="G50">
        <f t="shared" si="1"/>
        <v>0.9419921052631578</v>
      </c>
      <c r="H50">
        <v>6.77</v>
      </c>
      <c r="I50">
        <v>0.85</v>
      </c>
      <c r="J50" s="5">
        <f t="shared" si="2"/>
        <v>6.9999999999999674E-2</v>
      </c>
      <c r="K50">
        <v>0.43099999999999999</v>
      </c>
      <c r="L50">
        <v>7.4</v>
      </c>
      <c r="M50">
        <v>0.43099999999999999</v>
      </c>
      <c r="N50">
        <v>0.89600000000000002</v>
      </c>
    </row>
    <row r="51" spans="1:14" x14ac:dyDescent="0.3">
      <c r="A51" s="3">
        <v>31226</v>
      </c>
      <c r="B51" s="4">
        <v>107.6</v>
      </c>
      <c r="C51">
        <v>6.7343999999999999</v>
      </c>
      <c r="D51">
        <f t="shared" si="0"/>
        <v>14.935722557620819</v>
      </c>
      <c r="E51">
        <v>41417.43</v>
      </c>
      <c r="F51">
        <v>0.42</v>
      </c>
      <c r="G51">
        <f t="shared" si="1"/>
        <v>0.93148661710037173</v>
      </c>
      <c r="H51">
        <v>6.31</v>
      </c>
      <c r="I51">
        <v>0.84</v>
      </c>
      <c r="J51" s="5">
        <f t="shared" si="2"/>
        <v>0.49000000000000021</v>
      </c>
      <c r="K51">
        <v>0.43099999999999999</v>
      </c>
      <c r="L51">
        <v>8</v>
      </c>
      <c r="M51">
        <v>0.43099999999999999</v>
      </c>
      <c r="N51">
        <v>0.89600000000000002</v>
      </c>
    </row>
    <row r="52" spans="1:14" x14ac:dyDescent="0.3">
      <c r="A52" s="3">
        <v>31320</v>
      </c>
      <c r="B52" s="4">
        <v>108.3</v>
      </c>
      <c r="C52">
        <v>6.4843999999999999</v>
      </c>
      <c r="D52">
        <f t="shared" si="0"/>
        <v>14.288312531855956</v>
      </c>
      <c r="E52">
        <v>39030.9</v>
      </c>
      <c r="F52">
        <v>0.42</v>
      </c>
      <c r="G52">
        <f t="shared" si="1"/>
        <v>0.92546592797783933</v>
      </c>
      <c r="H52">
        <v>6.55</v>
      </c>
      <c r="I52">
        <v>0.73</v>
      </c>
      <c r="J52" s="5">
        <f t="shared" si="2"/>
        <v>-1.6653345369377348E-16</v>
      </c>
      <c r="K52">
        <v>0.43099999999999999</v>
      </c>
      <c r="L52">
        <v>8.9</v>
      </c>
      <c r="M52">
        <v>0.43099999999999999</v>
      </c>
      <c r="N52">
        <v>0.89600000000000002</v>
      </c>
    </row>
    <row r="53" spans="1:14" x14ac:dyDescent="0.3">
      <c r="A53" s="3">
        <v>31412</v>
      </c>
      <c r="B53" s="4">
        <v>109.3</v>
      </c>
      <c r="C53">
        <v>6.8906000000000001</v>
      </c>
      <c r="D53">
        <f t="shared" si="0"/>
        <v>15.04445565233303</v>
      </c>
      <c r="E53">
        <v>40669.56</v>
      </c>
      <c r="F53">
        <v>0.45</v>
      </c>
      <c r="G53">
        <f t="shared" si="1"/>
        <v>0.98249862763037521</v>
      </c>
      <c r="H53">
        <v>6.53</v>
      </c>
      <c r="I53">
        <v>0.81</v>
      </c>
      <c r="J53" s="5">
        <f t="shared" si="2"/>
        <v>0.25000000000000033</v>
      </c>
      <c r="K53">
        <v>0.43099999999999999</v>
      </c>
      <c r="L53">
        <v>8.5</v>
      </c>
      <c r="M53">
        <v>0.43099999999999999</v>
      </c>
      <c r="N53">
        <v>0.89600000000000002</v>
      </c>
    </row>
    <row r="54" spans="1:14" x14ac:dyDescent="0.3">
      <c r="A54" s="3">
        <v>31502</v>
      </c>
      <c r="B54" s="4">
        <v>108.8</v>
      </c>
      <c r="C54">
        <v>6.9687999999999999</v>
      </c>
      <c r="D54">
        <f t="shared" si="0"/>
        <v>15.285114838235295</v>
      </c>
      <c r="E54">
        <v>41130.67</v>
      </c>
      <c r="F54">
        <v>0.45</v>
      </c>
      <c r="G54">
        <f t="shared" si="1"/>
        <v>0.98701378676470597</v>
      </c>
      <c r="H54">
        <v>6.46</v>
      </c>
      <c r="I54">
        <v>0.89</v>
      </c>
      <c r="J54" s="5">
        <f t="shared" si="2"/>
        <v>0.14999999999999974</v>
      </c>
      <c r="K54">
        <v>0.45</v>
      </c>
      <c r="L54">
        <v>7.9</v>
      </c>
      <c r="M54">
        <v>0.45</v>
      </c>
      <c r="N54">
        <v>0.92700000000000005</v>
      </c>
    </row>
    <row r="55" spans="1:14" x14ac:dyDescent="0.3">
      <c r="A55" s="3">
        <v>31593</v>
      </c>
      <c r="B55" s="4">
        <v>109.5</v>
      </c>
      <c r="C55">
        <v>7.6093999999999999</v>
      </c>
      <c r="D55">
        <f t="shared" si="0"/>
        <v>16.583488558904111</v>
      </c>
      <c r="E55">
        <v>44069.15</v>
      </c>
      <c r="F55">
        <v>0.45</v>
      </c>
      <c r="G55">
        <f t="shared" si="1"/>
        <v>0.98070410958904108</v>
      </c>
      <c r="H55">
        <v>5.91</v>
      </c>
      <c r="I55">
        <v>0.96</v>
      </c>
      <c r="J55" s="5">
        <f t="shared" si="2"/>
        <v>0.56000000000000005</v>
      </c>
      <c r="K55">
        <v>0.45</v>
      </c>
      <c r="L55">
        <v>7.9</v>
      </c>
      <c r="M55">
        <v>0.45</v>
      </c>
      <c r="N55">
        <v>0.92700000000000005</v>
      </c>
    </row>
    <row r="56" spans="1:14" x14ac:dyDescent="0.3">
      <c r="A56" s="3">
        <v>31685</v>
      </c>
      <c r="B56" s="4">
        <v>110.2</v>
      </c>
      <c r="C56">
        <v>8.4062999999999999</v>
      </c>
      <c r="D56">
        <f t="shared" si="0"/>
        <v>18.203835021778584</v>
      </c>
      <c r="E56">
        <v>48564.88</v>
      </c>
      <c r="F56">
        <v>0.45</v>
      </c>
      <c r="G56">
        <f t="shared" si="1"/>
        <v>0.97447459165154271</v>
      </c>
      <c r="H56">
        <v>5.35</v>
      </c>
      <c r="I56">
        <v>0.97</v>
      </c>
      <c r="J56" s="5">
        <f t="shared" si="2"/>
        <v>9.9999999999998423E-3</v>
      </c>
      <c r="K56">
        <v>0.45</v>
      </c>
      <c r="L56">
        <v>8.6</v>
      </c>
      <c r="M56">
        <v>0.45</v>
      </c>
      <c r="N56">
        <v>0.92700000000000005</v>
      </c>
    </row>
    <row r="57" spans="1:14" x14ac:dyDescent="0.3">
      <c r="A57" s="3">
        <v>31777</v>
      </c>
      <c r="B57" s="4">
        <v>110.5</v>
      </c>
      <c r="C57">
        <v>8.7655999999999992</v>
      </c>
      <c r="D57">
        <f t="shared" si="0"/>
        <v>18.93036427873303</v>
      </c>
      <c r="E57">
        <v>50641.1</v>
      </c>
      <c r="F57">
        <v>0.45</v>
      </c>
      <c r="G57">
        <f t="shared" si="1"/>
        <v>0.97182895927601809</v>
      </c>
      <c r="H57">
        <v>5.13</v>
      </c>
      <c r="I57">
        <v>0.93</v>
      </c>
      <c r="J57" s="5">
        <f t="shared" si="2"/>
        <v>0.21000000000000041</v>
      </c>
      <c r="K57">
        <v>0.45</v>
      </c>
      <c r="L57">
        <v>9.5</v>
      </c>
      <c r="M57">
        <v>0.45</v>
      </c>
      <c r="N57">
        <v>0.92700000000000005</v>
      </c>
    </row>
    <row r="58" spans="1:14" x14ac:dyDescent="0.3">
      <c r="A58" s="3">
        <v>31867</v>
      </c>
      <c r="B58" s="4">
        <v>112.1</v>
      </c>
      <c r="C58">
        <v>10.7188</v>
      </c>
      <c r="D58">
        <f t="shared" si="0"/>
        <v>22.818135543264944</v>
      </c>
      <c r="E58">
        <v>61568.49</v>
      </c>
      <c r="F58">
        <v>0.45</v>
      </c>
      <c r="G58">
        <f t="shared" si="1"/>
        <v>0.95795807314897419</v>
      </c>
      <c r="H58">
        <v>4.2</v>
      </c>
      <c r="I58">
        <v>0.82</v>
      </c>
      <c r="J58" s="5">
        <f t="shared" si="2"/>
        <v>3.9999999999999758E-2</v>
      </c>
      <c r="K58">
        <v>0.47499999999999998</v>
      </c>
      <c r="L58">
        <v>13.1</v>
      </c>
      <c r="M58">
        <v>0.47499999999999998</v>
      </c>
      <c r="N58">
        <v>0.85699999999999998</v>
      </c>
    </row>
    <row r="59" spans="1:14" x14ac:dyDescent="0.3">
      <c r="A59" s="3">
        <v>31958</v>
      </c>
      <c r="B59" s="4">
        <v>113.5</v>
      </c>
      <c r="C59">
        <v>11.6563</v>
      </c>
      <c r="D59">
        <f t="shared" si="0"/>
        <v>24.50780721938326</v>
      </c>
      <c r="E59">
        <v>66503.25</v>
      </c>
      <c r="F59">
        <v>0.45</v>
      </c>
      <c r="G59">
        <f t="shared" si="1"/>
        <v>0.94614185022026431</v>
      </c>
      <c r="H59">
        <v>3.86</v>
      </c>
      <c r="I59">
        <v>0.83</v>
      </c>
      <c r="J59" s="5">
        <f t="shared" si="2"/>
        <v>0.56999999999999995</v>
      </c>
      <c r="K59">
        <v>0.47499999999999998</v>
      </c>
      <c r="L59">
        <v>14.1</v>
      </c>
      <c r="M59">
        <v>0.47499999999999998</v>
      </c>
      <c r="N59">
        <v>0.85699999999999998</v>
      </c>
    </row>
    <row r="60" spans="1:14" x14ac:dyDescent="0.3">
      <c r="A60" s="3">
        <v>32050</v>
      </c>
      <c r="B60" s="4">
        <v>115</v>
      </c>
      <c r="C60">
        <v>12.1563</v>
      </c>
      <c r="D60">
        <f t="shared" si="0"/>
        <v>25.225696690434784</v>
      </c>
      <c r="E60">
        <v>69355.94</v>
      </c>
      <c r="F60">
        <v>0.5</v>
      </c>
      <c r="G60">
        <f t="shared" si="1"/>
        <v>1.0375565217391305</v>
      </c>
      <c r="H60">
        <v>4.1100000000000003</v>
      </c>
      <c r="I60">
        <v>0.83</v>
      </c>
      <c r="J60" s="5">
        <f t="shared" si="2"/>
        <v>9.9999999999998423E-3</v>
      </c>
      <c r="K60">
        <v>0.47499999999999998</v>
      </c>
      <c r="L60">
        <v>14.6</v>
      </c>
      <c r="M60">
        <v>0.47499999999999998</v>
      </c>
      <c r="N60">
        <v>0.85699999999999998</v>
      </c>
    </row>
    <row r="61" spans="1:14" x14ac:dyDescent="0.3">
      <c r="A61" s="3">
        <v>32142</v>
      </c>
      <c r="B61" s="4">
        <v>115.4</v>
      </c>
      <c r="C61">
        <v>9.5312999999999999</v>
      </c>
      <c r="D61">
        <f t="shared" si="0"/>
        <v>19.709968538994801</v>
      </c>
      <c r="E61">
        <v>54379.360000000001</v>
      </c>
      <c r="F61">
        <v>0.5</v>
      </c>
      <c r="G61">
        <f t="shared" si="1"/>
        <v>1.0339601386481803</v>
      </c>
      <c r="H61">
        <v>5.25</v>
      </c>
      <c r="I61">
        <v>0.86</v>
      </c>
      <c r="J61" s="5">
        <f t="shared" si="2"/>
        <v>0.24000000000000055</v>
      </c>
      <c r="K61">
        <v>0.47499999999999998</v>
      </c>
      <c r="L61">
        <v>11.1</v>
      </c>
      <c r="M61">
        <v>0.47499999999999998</v>
      </c>
      <c r="N61">
        <v>0.85699999999999998</v>
      </c>
    </row>
    <row r="62" spans="1:14" x14ac:dyDescent="0.3">
      <c r="A62" s="3">
        <v>32233</v>
      </c>
      <c r="B62" s="4">
        <v>116.5</v>
      </c>
      <c r="C62">
        <v>10.5</v>
      </c>
      <c r="D62">
        <f t="shared" si="0"/>
        <v>21.508145922746781</v>
      </c>
      <c r="E62">
        <v>59906.41</v>
      </c>
      <c r="F62">
        <v>0.5</v>
      </c>
      <c r="G62">
        <f t="shared" si="1"/>
        <v>1.0241974248927039</v>
      </c>
      <c r="H62">
        <v>4.76</v>
      </c>
      <c r="I62">
        <v>0.93</v>
      </c>
      <c r="J62" s="5">
        <f t="shared" si="2"/>
        <v>0.10999999999999982</v>
      </c>
      <c r="K62">
        <v>0.53700000000000003</v>
      </c>
      <c r="L62">
        <v>11.2</v>
      </c>
      <c r="M62">
        <v>0.53700000000000003</v>
      </c>
      <c r="N62">
        <v>0.98699999999999999</v>
      </c>
    </row>
    <row r="63" spans="1:14" x14ac:dyDescent="0.3">
      <c r="A63" s="3">
        <v>32324</v>
      </c>
      <c r="B63" s="4">
        <v>118</v>
      </c>
      <c r="C63">
        <v>11.3438</v>
      </c>
      <c r="D63">
        <f t="shared" si="0"/>
        <v>22.941201223728815</v>
      </c>
      <c r="E63">
        <v>62572.09</v>
      </c>
      <c r="F63">
        <v>0.55000000000000004</v>
      </c>
      <c r="G63">
        <f t="shared" si="1"/>
        <v>1.1122957627118644</v>
      </c>
      <c r="H63">
        <v>4.8499999999999996</v>
      </c>
      <c r="I63">
        <v>0.96</v>
      </c>
      <c r="J63" s="5">
        <f t="shared" si="2"/>
        <v>0.59999999999999976</v>
      </c>
      <c r="K63">
        <v>0.53700000000000003</v>
      </c>
      <c r="L63">
        <v>11.8</v>
      </c>
      <c r="M63">
        <v>0.53700000000000003</v>
      </c>
      <c r="N63">
        <v>0.98699999999999999</v>
      </c>
    </row>
    <row r="64" spans="1:14" x14ac:dyDescent="0.3">
      <c r="A64" s="3">
        <v>32416</v>
      </c>
      <c r="B64" s="4">
        <v>119.8</v>
      </c>
      <c r="C64">
        <v>11.1875</v>
      </c>
      <c r="D64">
        <f t="shared" si="0"/>
        <v>22.285163814691153</v>
      </c>
      <c r="E64">
        <v>61710.21</v>
      </c>
      <c r="F64">
        <v>0.55000000000000004</v>
      </c>
      <c r="G64">
        <f t="shared" si="1"/>
        <v>1.0955834724540903</v>
      </c>
      <c r="H64">
        <v>4.92</v>
      </c>
      <c r="I64">
        <v>0.98</v>
      </c>
      <c r="J64" s="5">
        <f t="shared" si="2"/>
        <v>2.999999999999986E-2</v>
      </c>
      <c r="K64">
        <v>0.53700000000000003</v>
      </c>
      <c r="L64">
        <v>11.4</v>
      </c>
      <c r="M64">
        <v>0.53700000000000003</v>
      </c>
      <c r="N64">
        <v>0.98699999999999999</v>
      </c>
    </row>
    <row r="65" spans="1:14" x14ac:dyDescent="0.3">
      <c r="A65" s="3">
        <v>32507</v>
      </c>
      <c r="B65" s="4">
        <v>120.5</v>
      </c>
      <c r="C65">
        <v>11</v>
      </c>
      <c r="D65">
        <f t="shared" si="0"/>
        <v>21.784381742738589</v>
      </c>
      <c r="E65">
        <v>60675.97</v>
      </c>
      <c r="F65">
        <v>0.55000000000000004</v>
      </c>
      <c r="G65">
        <f t="shared" si="1"/>
        <v>1.0892190871369294</v>
      </c>
      <c r="H65">
        <v>5</v>
      </c>
      <c r="I65">
        <v>0.98</v>
      </c>
      <c r="J65" s="5">
        <f t="shared" si="2"/>
        <v>0.24000000000000055</v>
      </c>
      <c r="K65">
        <v>0.53700000000000003</v>
      </c>
      <c r="L65">
        <v>11.3</v>
      </c>
      <c r="M65">
        <v>0.53700000000000003</v>
      </c>
      <c r="N65">
        <v>0.98699999999999999</v>
      </c>
    </row>
    <row r="66" spans="1:14" x14ac:dyDescent="0.3">
      <c r="A66" s="3">
        <v>32598</v>
      </c>
      <c r="B66" s="4">
        <v>122.3</v>
      </c>
      <c r="C66">
        <v>10.9688</v>
      </c>
      <c r="D66">
        <f t="shared" si="0"/>
        <v>21.402882210956662</v>
      </c>
      <c r="E66">
        <v>56541.67</v>
      </c>
      <c r="F66">
        <v>0.55000000000000004</v>
      </c>
      <c r="G66">
        <f t="shared" si="1"/>
        <v>1.0731880621422731</v>
      </c>
      <c r="H66">
        <v>5.01</v>
      </c>
      <c r="I66">
        <v>0.96</v>
      </c>
      <c r="J66" s="5">
        <f t="shared" si="2"/>
        <v>8.9999999999999913E-2</v>
      </c>
      <c r="K66">
        <v>0.57499999999999996</v>
      </c>
      <c r="L66">
        <v>11.4</v>
      </c>
      <c r="M66">
        <v>0.57499999999999996</v>
      </c>
      <c r="N66">
        <v>0.91200000000000003</v>
      </c>
    </row>
    <row r="67" spans="1:14" x14ac:dyDescent="0.3">
      <c r="A67" s="3">
        <v>32689</v>
      </c>
      <c r="B67" s="4">
        <v>124.1</v>
      </c>
      <c r="C67">
        <v>11</v>
      </c>
      <c r="D67">
        <f t="shared" ref="D67:D130" si="3">C67*$B$171/B67</f>
        <v>21.152441579371477</v>
      </c>
      <c r="E67">
        <v>56050.52</v>
      </c>
      <c r="F67">
        <v>0.55000000000000004</v>
      </c>
      <c r="G67">
        <f t="shared" ref="G67:G130" si="4">F67*$B$171/B67</f>
        <v>1.0576220789685737</v>
      </c>
      <c r="H67">
        <v>5</v>
      </c>
      <c r="I67">
        <v>0.94</v>
      </c>
      <c r="J67" s="5">
        <f t="shared" si="2"/>
        <v>0.57999999999999952</v>
      </c>
      <c r="K67">
        <v>0.57499999999999996</v>
      </c>
      <c r="L67">
        <v>11.6</v>
      </c>
      <c r="M67">
        <v>0.57499999999999996</v>
      </c>
      <c r="N67">
        <v>0.91200000000000003</v>
      </c>
    </row>
    <row r="68" spans="1:14" x14ac:dyDescent="0.3">
      <c r="A68" s="3">
        <v>32780</v>
      </c>
      <c r="B68" s="4">
        <v>125</v>
      </c>
      <c r="C68">
        <v>11.1875</v>
      </c>
      <c r="D68">
        <f t="shared" si="3"/>
        <v>21.358100999999998</v>
      </c>
      <c r="E68">
        <v>57021.85</v>
      </c>
      <c r="F68">
        <v>0.6</v>
      </c>
      <c r="G68">
        <f t="shared" si="4"/>
        <v>1.1454624</v>
      </c>
      <c r="H68">
        <v>5.36</v>
      </c>
      <c r="I68">
        <v>0.75</v>
      </c>
      <c r="J68" s="5">
        <f t="shared" si="2"/>
        <v>-0.15999999999999998</v>
      </c>
      <c r="K68">
        <v>0.57499999999999996</v>
      </c>
      <c r="L68">
        <v>14.9</v>
      </c>
      <c r="M68">
        <v>0.57499999999999996</v>
      </c>
      <c r="N68">
        <v>0.91200000000000003</v>
      </c>
    </row>
    <row r="69" spans="1:14" x14ac:dyDescent="0.3">
      <c r="A69" s="3">
        <v>32871</v>
      </c>
      <c r="B69" s="4">
        <v>126.1</v>
      </c>
      <c r="C69">
        <v>12.5</v>
      </c>
      <c r="D69">
        <f t="shared" si="3"/>
        <v>23.655630452022205</v>
      </c>
      <c r="E69">
        <v>62581.59</v>
      </c>
      <c r="F69">
        <v>0.6</v>
      </c>
      <c r="G69">
        <f t="shared" si="4"/>
        <v>1.1354702616970658</v>
      </c>
      <c r="H69">
        <v>4.8</v>
      </c>
      <c r="I69">
        <v>0.76</v>
      </c>
      <c r="J69" s="5">
        <f t="shared" si="2"/>
        <v>0.25000000000000056</v>
      </c>
      <c r="K69">
        <v>0.57499999999999996</v>
      </c>
      <c r="L69">
        <v>16.399999999999999</v>
      </c>
      <c r="M69">
        <v>0.57499999999999996</v>
      </c>
      <c r="N69">
        <v>0.91200000000000003</v>
      </c>
    </row>
    <row r="70" spans="1:14" x14ac:dyDescent="0.3">
      <c r="A70" s="3">
        <v>32962</v>
      </c>
      <c r="B70" s="4">
        <v>128.69999999999999</v>
      </c>
      <c r="C70">
        <v>11.5313</v>
      </c>
      <c r="D70">
        <f t="shared" si="3"/>
        <v>21.381556871794874</v>
      </c>
      <c r="E70">
        <v>57656.23</v>
      </c>
      <c r="F70">
        <v>0.6</v>
      </c>
      <c r="G70">
        <f t="shared" si="4"/>
        <v>1.1125314685314684</v>
      </c>
      <c r="H70">
        <v>5.2</v>
      </c>
      <c r="I70">
        <v>0.68</v>
      </c>
      <c r="J70" s="5">
        <f t="shared" si="2"/>
        <v>9.9999999999998423E-3</v>
      </c>
      <c r="K70">
        <v>0.61699999999999999</v>
      </c>
      <c r="L70">
        <v>16.8</v>
      </c>
      <c r="M70">
        <v>0.61699999999999999</v>
      </c>
      <c r="N70">
        <v>0.99</v>
      </c>
    </row>
    <row r="71" spans="1:14" x14ac:dyDescent="0.3">
      <c r="A71" s="3">
        <v>33053</v>
      </c>
      <c r="B71" s="4">
        <v>129.9</v>
      </c>
      <c r="C71">
        <v>11.9688</v>
      </c>
      <c r="D71">
        <f t="shared" si="3"/>
        <v>21.987763621247115</v>
      </c>
      <c r="E71">
        <v>59843.75</v>
      </c>
      <c r="F71">
        <v>0.6</v>
      </c>
      <c r="G71">
        <f t="shared" si="4"/>
        <v>1.1022540415704387</v>
      </c>
      <c r="H71">
        <v>5.01</v>
      </c>
      <c r="I71">
        <v>0.69</v>
      </c>
      <c r="J71" s="5">
        <f t="shared" ref="J71:J134" si="5">I71-SUM(J67:J70)+J67</f>
        <v>0.58999999999999952</v>
      </c>
      <c r="K71">
        <v>0.61699999999999999</v>
      </c>
      <c r="L71">
        <v>17.3</v>
      </c>
      <c r="M71">
        <v>0.61699999999999999</v>
      </c>
      <c r="N71">
        <v>0.99</v>
      </c>
    </row>
    <row r="72" spans="1:14" x14ac:dyDescent="0.3">
      <c r="A72" s="3">
        <v>33144</v>
      </c>
      <c r="B72" s="4">
        <v>132.69999999999999</v>
      </c>
      <c r="C72">
        <v>12.25</v>
      </c>
      <c r="D72">
        <f t="shared" si="3"/>
        <v>22.029506405425774</v>
      </c>
      <c r="E72">
        <v>61106.3</v>
      </c>
      <c r="F72">
        <v>0.6</v>
      </c>
      <c r="G72">
        <f t="shared" si="4"/>
        <v>1.0789962321024869</v>
      </c>
      <c r="H72">
        <v>4.9000000000000004</v>
      </c>
      <c r="I72">
        <v>0.88</v>
      </c>
      <c r="J72" s="5">
        <f t="shared" si="5"/>
        <v>3.0000000000000082E-2</v>
      </c>
      <c r="K72">
        <v>0.61699999999999999</v>
      </c>
      <c r="L72">
        <v>14</v>
      </c>
      <c r="M72">
        <v>0.61699999999999999</v>
      </c>
      <c r="N72">
        <v>0.99</v>
      </c>
    </row>
    <row r="73" spans="1:14" x14ac:dyDescent="0.3">
      <c r="A73" s="3">
        <v>33238</v>
      </c>
      <c r="B73" s="4">
        <v>133.80000000000001</v>
      </c>
      <c r="C73">
        <v>12.9375</v>
      </c>
      <c r="D73">
        <f t="shared" si="3"/>
        <v>23.074582399103136</v>
      </c>
      <c r="E73">
        <v>64490</v>
      </c>
      <c r="F73">
        <v>0.67</v>
      </c>
      <c r="G73">
        <f t="shared" si="4"/>
        <v>1.1949735426008967</v>
      </c>
      <c r="H73">
        <v>5.18</v>
      </c>
      <c r="I73">
        <v>0.87</v>
      </c>
      <c r="J73" s="5">
        <f t="shared" si="5"/>
        <v>0.24000000000000066</v>
      </c>
      <c r="K73">
        <v>0.61699999999999999</v>
      </c>
      <c r="L73">
        <v>14.9</v>
      </c>
      <c r="M73">
        <v>0.61699999999999999</v>
      </c>
      <c r="N73">
        <v>0.99</v>
      </c>
    </row>
    <row r="74" spans="1:14" x14ac:dyDescent="0.3">
      <c r="A74" s="3">
        <v>33326</v>
      </c>
      <c r="B74" s="4">
        <v>135</v>
      </c>
      <c r="C74">
        <v>14.625</v>
      </c>
      <c r="D74">
        <f t="shared" si="3"/>
        <v>25.852450000000001</v>
      </c>
      <c r="E74">
        <v>72832.44</v>
      </c>
      <c r="F74">
        <v>0.67</v>
      </c>
      <c r="G74">
        <f t="shared" si="4"/>
        <v>1.1843515555555555</v>
      </c>
      <c r="H74">
        <v>4.58</v>
      </c>
      <c r="I74">
        <v>0.99</v>
      </c>
      <c r="J74" s="5">
        <f t="shared" si="5"/>
        <v>0.12999999999999973</v>
      </c>
      <c r="K74">
        <v>0.67</v>
      </c>
      <c r="L74">
        <v>14.8</v>
      </c>
      <c r="M74">
        <v>0.67</v>
      </c>
      <c r="N74">
        <v>1.1120000000000001</v>
      </c>
    </row>
    <row r="75" spans="1:14" x14ac:dyDescent="0.3">
      <c r="A75" s="3">
        <v>33417</v>
      </c>
      <c r="B75" s="4">
        <v>136</v>
      </c>
      <c r="C75">
        <v>14.5313</v>
      </c>
      <c r="D75">
        <f t="shared" si="3"/>
        <v>25.497943892647058</v>
      </c>
      <c r="E75">
        <v>72350.75</v>
      </c>
      <c r="F75">
        <v>0.67</v>
      </c>
      <c r="G75">
        <f t="shared" si="4"/>
        <v>1.1756430882352942</v>
      </c>
      <c r="H75">
        <v>4.6100000000000003</v>
      </c>
      <c r="I75">
        <v>1.18</v>
      </c>
      <c r="J75" s="5">
        <f t="shared" si="5"/>
        <v>0.77999999999999947</v>
      </c>
      <c r="K75">
        <v>0.67</v>
      </c>
      <c r="L75">
        <v>12.3</v>
      </c>
      <c r="M75">
        <v>0.67</v>
      </c>
      <c r="N75">
        <v>1.1120000000000001</v>
      </c>
    </row>
    <row r="76" spans="1:14" x14ac:dyDescent="0.3">
      <c r="A76" s="3">
        <v>33511</v>
      </c>
      <c r="B76" s="4">
        <v>137.19999999999999</v>
      </c>
      <c r="C76">
        <v>14.875</v>
      </c>
      <c r="D76">
        <f t="shared" si="3"/>
        <v>25.872742346938779</v>
      </c>
      <c r="E76">
        <v>74008.25</v>
      </c>
      <c r="F76">
        <v>0.67</v>
      </c>
      <c r="G76">
        <f t="shared" si="4"/>
        <v>1.1653604956268222</v>
      </c>
      <c r="H76">
        <v>4.5</v>
      </c>
      <c r="I76">
        <v>1.19</v>
      </c>
      <c r="J76" s="5">
        <f t="shared" si="5"/>
        <v>4.0000000000000091E-2</v>
      </c>
      <c r="K76">
        <v>0.67</v>
      </c>
      <c r="L76">
        <v>12.5</v>
      </c>
      <c r="M76">
        <v>0.67</v>
      </c>
      <c r="N76">
        <v>1.1120000000000001</v>
      </c>
    </row>
    <row r="77" spans="1:14" x14ac:dyDescent="0.3">
      <c r="A77" s="3">
        <v>33603</v>
      </c>
      <c r="B77" s="4">
        <v>137.9</v>
      </c>
      <c r="C77">
        <v>15.2188</v>
      </c>
      <c r="D77">
        <f t="shared" si="3"/>
        <v>26.336359640319071</v>
      </c>
      <c r="E77">
        <v>75652.94</v>
      </c>
      <c r="F77">
        <v>0.67</v>
      </c>
      <c r="G77">
        <f t="shared" si="4"/>
        <v>1.1594449601160262</v>
      </c>
      <c r="H77">
        <v>4.4000000000000004</v>
      </c>
      <c r="I77">
        <v>1.2</v>
      </c>
      <c r="J77" s="5">
        <f t="shared" si="5"/>
        <v>0.25000000000000067</v>
      </c>
      <c r="K77">
        <v>0.67</v>
      </c>
      <c r="L77">
        <v>12.7</v>
      </c>
      <c r="M77">
        <v>0.67</v>
      </c>
      <c r="N77">
        <v>1.1120000000000001</v>
      </c>
    </row>
    <row r="78" spans="1:14" x14ac:dyDescent="0.3">
      <c r="A78" s="3">
        <v>33694</v>
      </c>
      <c r="B78" s="4">
        <v>139.30000000000001</v>
      </c>
      <c r="C78">
        <v>13.6875</v>
      </c>
      <c r="D78">
        <f t="shared" si="3"/>
        <v>23.448367731514715</v>
      </c>
      <c r="E78">
        <v>67999.44</v>
      </c>
      <c r="F78">
        <v>0.67</v>
      </c>
      <c r="G78">
        <f t="shared" si="4"/>
        <v>1.1477922469490307</v>
      </c>
      <c r="H78">
        <v>4.8899999999999997</v>
      </c>
      <c r="I78">
        <v>1.1100000000000001</v>
      </c>
      <c r="J78" s="5">
        <f t="shared" si="5"/>
        <v>3.9999999999999869E-2</v>
      </c>
      <c r="K78">
        <v>0.70699999999999996</v>
      </c>
      <c r="L78">
        <v>12.3</v>
      </c>
      <c r="M78">
        <v>0.70699999999999996</v>
      </c>
      <c r="N78">
        <v>0.95499999999999996</v>
      </c>
    </row>
    <row r="79" spans="1:14" x14ac:dyDescent="0.3">
      <c r="A79" s="3">
        <v>33785</v>
      </c>
      <c r="B79" s="4">
        <v>140.19999999999999</v>
      </c>
      <c r="C79">
        <v>15.4688</v>
      </c>
      <c r="D79">
        <f t="shared" si="3"/>
        <v>26.329839475035666</v>
      </c>
      <c r="E79">
        <v>76848.69</v>
      </c>
      <c r="F79">
        <v>0.72</v>
      </c>
      <c r="G79">
        <f t="shared" si="4"/>
        <v>1.2255303851640513</v>
      </c>
      <c r="H79">
        <v>4.6500000000000004</v>
      </c>
      <c r="I79">
        <v>0.93</v>
      </c>
      <c r="J79" s="5">
        <f t="shared" si="5"/>
        <v>0.59999999999999942</v>
      </c>
      <c r="K79">
        <v>0.70699999999999996</v>
      </c>
      <c r="L79">
        <v>16.5</v>
      </c>
      <c r="M79">
        <v>0.70699999999999996</v>
      </c>
      <c r="N79">
        <v>0.95499999999999996</v>
      </c>
    </row>
    <row r="80" spans="1:14" x14ac:dyDescent="0.3">
      <c r="A80" s="3">
        <v>33877</v>
      </c>
      <c r="B80" s="4">
        <v>141.30000000000001</v>
      </c>
      <c r="C80">
        <v>15.9688</v>
      </c>
      <c r="D80">
        <f t="shared" si="3"/>
        <v>26.96930286199575</v>
      </c>
      <c r="E80">
        <v>79332.69</v>
      </c>
      <c r="F80">
        <v>0.72</v>
      </c>
      <c r="G80">
        <f t="shared" si="4"/>
        <v>1.2159898089171972</v>
      </c>
      <c r="H80">
        <v>4.51</v>
      </c>
      <c r="I80">
        <v>0.9</v>
      </c>
      <c r="J80" s="5">
        <f t="shared" si="5"/>
        <v>1.0000000000000064E-2</v>
      </c>
      <c r="K80">
        <v>0.70699999999999996</v>
      </c>
      <c r="L80">
        <v>17.7</v>
      </c>
      <c r="M80">
        <v>0.70699999999999996</v>
      </c>
      <c r="N80">
        <v>0.95499999999999996</v>
      </c>
    </row>
    <row r="81" spans="1:14" x14ac:dyDescent="0.3">
      <c r="A81" s="3">
        <v>33969</v>
      </c>
      <c r="B81" s="4">
        <v>141.9</v>
      </c>
      <c r="C81">
        <v>15.2813</v>
      </c>
      <c r="D81">
        <f t="shared" si="3"/>
        <v>25.699075894291756</v>
      </c>
      <c r="E81">
        <v>75917.19</v>
      </c>
      <c r="F81">
        <v>0.72</v>
      </c>
      <c r="G81">
        <f t="shared" si="4"/>
        <v>1.2108482029598306</v>
      </c>
      <c r="H81">
        <v>4.71</v>
      </c>
      <c r="I81">
        <v>0.9</v>
      </c>
      <c r="J81" s="5">
        <f t="shared" si="5"/>
        <v>0.25000000000000078</v>
      </c>
      <c r="K81">
        <v>0.70699999999999996</v>
      </c>
      <c r="L81">
        <v>16.899999999999999</v>
      </c>
      <c r="M81">
        <v>0.70699999999999996</v>
      </c>
      <c r="N81">
        <v>0.95499999999999996</v>
      </c>
    </row>
    <row r="82" spans="1:14" x14ac:dyDescent="0.3">
      <c r="A82" s="3">
        <v>34059</v>
      </c>
      <c r="B82" s="4">
        <v>143.6</v>
      </c>
      <c r="C82">
        <v>16.531300000000002</v>
      </c>
      <c r="D82">
        <f t="shared" si="3"/>
        <v>27.472119564066855</v>
      </c>
      <c r="E82">
        <v>82127.19</v>
      </c>
      <c r="F82">
        <v>0.72</v>
      </c>
      <c r="G82">
        <f t="shared" si="4"/>
        <v>1.1965136490250696</v>
      </c>
      <c r="H82">
        <v>4.3600000000000003</v>
      </c>
      <c r="I82">
        <v>0.95</v>
      </c>
      <c r="J82" s="5">
        <f t="shared" si="5"/>
        <v>8.9999999999999802E-2</v>
      </c>
      <c r="K82">
        <v>0.72</v>
      </c>
      <c r="L82">
        <v>17.399999999999999</v>
      </c>
      <c r="M82">
        <v>0.72</v>
      </c>
      <c r="N82">
        <v>1.052</v>
      </c>
    </row>
    <row r="83" spans="1:14" x14ac:dyDescent="0.3">
      <c r="A83" s="3">
        <v>34150</v>
      </c>
      <c r="B83" s="4">
        <v>144.4</v>
      </c>
      <c r="C83">
        <v>16.531300000000002</v>
      </c>
      <c r="D83">
        <f t="shared" si="3"/>
        <v>27.319919455678672</v>
      </c>
      <c r="E83">
        <v>82127.19</v>
      </c>
      <c r="F83">
        <v>0.72</v>
      </c>
      <c r="G83">
        <f t="shared" si="4"/>
        <v>1.1898847645429362</v>
      </c>
      <c r="H83">
        <v>4.3600000000000003</v>
      </c>
      <c r="I83">
        <v>0.92</v>
      </c>
      <c r="J83" s="5">
        <f t="shared" si="5"/>
        <v>0.56999999999999951</v>
      </c>
      <c r="K83">
        <v>0.72</v>
      </c>
      <c r="L83">
        <v>17.899999999999999</v>
      </c>
      <c r="M83">
        <v>0.72</v>
      </c>
      <c r="N83">
        <v>1.052</v>
      </c>
    </row>
    <row r="84" spans="1:14" x14ac:dyDescent="0.3">
      <c r="A84" s="3">
        <v>34242</v>
      </c>
      <c r="B84" s="4">
        <v>145.1</v>
      </c>
      <c r="C84">
        <v>16.375</v>
      </c>
      <c r="D84">
        <f t="shared" si="3"/>
        <v>26.931063059958653</v>
      </c>
      <c r="E84">
        <v>81333.69</v>
      </c>
      <c r="F84">
        <v>0.72</v>
      </c>
      <c r="G84">
        <f t="shared" si="4"/>
        <v>1.1841444521019986</v>
      </c>
      <c r="H84">
        <v>4.4000000000000004</v>
      </c>
      <c r="I84">
        <v>0.99</v>
      </c>
      <c r="J84" s="5">
        <f t="shared" si="5"/>
        <v>7.9999999999999905E-2</v>
      </c>
      <c r="K84">
        <v>0.72</v>
      </c>
      <c r="L84">
        <v>16.600000000000001</v>
      </c>
      <c r="M84">
        <v>0.72</v>
      </c>
      <c r="N84">
        <v>1.052</v>
      </c>
    </row>
    <row r="85" spans="1:14" x14ac:dyDescent="0.3">
      <c r="A85" s="3">
        <v>34334</v>
      </c>
      <c r="B85" s="4">
        <v>145.80000000000001</v>
      </c>
      <c r="C85">
        <v>15.7813</v>
      </c>
      <c r="D85">
        <f t="shared" si="3"/>
        <v>25.83002653909465</v>
      </c>
      <c r="E85">
        <v>78377</v>
      </c>
      <c r="F85">
        <v>0.72</v>
      </c>
      <c r="G85">
        <f t="shared" si="4"/>
        <v>1.1784592592592591</v>
      </c>
      <c r="H85">
        <v>4.5599999999999996</v>
      </c>
      <c r="I85">
        <v>1.03</v>
      </c>
      <c r="J85" s="5">
        <f t="shared" si="5"/>
        <v>0.29000000000000081</v>
      </c>
      <c r="K85">
        <v>0.72</v>
      </c>
      <c r="L85">
        <v>15.3</v>
      </c>
      <c r="M85">
        <v>0.72</v>
      </c>
      <c r="N85">
        <v>1.052</v>
      </c>
    </row>
    <row r="86" spans="1:14" x14ac:dyDescent="0.3">
      <c r="A86" s="3">
        <v>34424</v>
      </c>
      <c r="B86" s="4">
        <v>147.19999999999999</v>
      </c>
      <c r="C86">
        <v>15.7188</v>
      </c>
      <c r="D86">
        <f t="shared" si="3"/>
        <v>25.483036646739134</v>
      </c>
      <c r="E86">
        <v>78090.69</v>
      </c>
      <c r="F86">
        <v>0.72</v>
      </c>
      <c r="G86">
        <f t="shared" si="4"/>
        <v>1.1672510869565218</v>
      </c>
      <c r="H86">
        <v>4.58</v>
      </c>
      <c r="I86">
        <v>1.05</v>
      </c>
      <c r="J86" s="5">
        <f t="shared" si="5"/>
        <v>0.11000000000000004</v>
      </c>
      <c r="K86">
        <v>0.72699999999999998</v>
      </c>
      <c r="L86">
        <v>14.9</v>
      </c>
      <c r="M86">
        <v>0.72699999999999998</v>
      </c>
      <c r="N86">
        <v>1.0169999999999999</v>
      </c>
    </row>
    <row r="87" spans="1:14" x14ac:dyDescent="0.3">
      <c r="A87" s="3">
        <v>34515</v>
      </c>
      <c r="B87" s="4">
        <v>148</v>
      </c>
      <c r="C87">
        <v>14.1875</v>
      </c>
      <c r="D87">
        <f t="shared" si="3"/>
        <v>22.876193412162163</v>
      </c>
      <c r="E87">
        <v>70470.38</v>
      </c>
      <c r="F87">
        <v>0.72</v>
      </c>
      <c r="G87">
        <f t="shared" si="4"/>
        <v>1.1609416216216215</v>
      </c>
      <c r="H87">
        <v>5.07</v>
      </c>
      <c r="I87">
        <v>1.05</v>
      </c>
      <c r="J87" s="5">
        <f t="shared" si="5"/>
        <v>0.56999999999999929</v>
      </c>
      <c r="K87">
        <v>0.72699999999999998</v>
      </c>
      <c r="L87">
        <v>13.5</v>
      </c>
      <c r="M87">
        <v>0.72699999999999998</v>
      </c>
      <c r="N87">
        <v>1.0169999999999999</v>
      </c>
    </row>
    <row r="88" spans="1:14" x14ac:dyDescent="0.3">
      <c r="A88" s="3">
        <v>34607</v>
      </c>
      <c r="B88" s="4">
        <v>149.4</v>
      </c>
      <c r="C88">
        <v>14.375</v>
      </c>
      <c r="D88">
        <f t="shared" si="3"/>
        <v>22.961320281124497</v>
      </c>
      <c r="E88">
        <v>71381.25</v>
      </c>
      <c r="F88">
        <v>0.72</v>
      </c>
      <c r="G88">
        <f t="shared" si="4"/>
        <v>1.1500626506024094</v>
      </c>
      <c r="H88">
        <v>5.01</v>
      </c>
      <c r="I88">
        <v>0.98</v>
      </c>
      <c r="J88" s="5">
        <f t="shared" si="5"/>
        <v>9.9999999999998423E-3</v>
      </c>
      <c r="K88">
        <v>0.72699999999999998</v>
      </c>
      <c r="L88">
        <v>14.7</v>
      </c>
      <c r="M88">
        <v>0.72699999999999998</v>
      </c>
      <c r="N88">
        <v>1.0169999999999999</v>
      </c>
    </row>
    <row r="89" spans="1:14" x14ac:dyDescent="0.3">
      <c r="A89" s="3">
        <v>34698</v>
      </c>
      <c r="B89" s="4">
        <v>149.69999999999999</v>
      </c>
      <c r="C89">
        <v>15.1875</v>
      </c>
      <c r="D89">
        <f t="shared" si="3"/>
        <v>24.210518537074151</v>
      </c>
      <c r="E89">
        <v>75418.38</v>
      </c>
      <c r="F89">
        <v>0.75</v>
      </c>
      <c r="G89">
        <f t="shared" si="4"/>
        <v>1.1955811623246493</v>
      </c>
      <c r="H89">
        <v>4.9400000000000004</v>
      </c>
      <c r="I89">
        <v>0.93</v>
      </c>
      <c r="J89" s="5">
        <f t="shared" si="5"/>
        <v>0.24000000000000088</v>
      </c>
      <c r="K89">
        <v>0.72699999999999998</v>
      </c>
      <c r="L89">
        <v>16.2</v>
      </c>
      <c r="M89">
        <v>0.72699999999999998</v>
      </c>
      <c r="N89">
        <v>1.0169999999999999</v>
      </c>
    </row>
    <row r="90" spans="1:14" x14ac:dyDescent="0.3">
      <c r="A90" s="3">
        <v>34789</v>
      </c>
      <c r="B90" s="4">
        <v>151.4</v>
      </c>
      <c r="C90">
        <v>16.656300000000002</v>
      </c>
      <c r="D90">
        <f t="shared" si="3"/>
        <v>26.253805280052845</v>
      </c>
      <c r="E90">
        <v>82734.44</v>
      </c>
      <c r="F90">
        <v>0.75</v>
      </c>
      <c r="G90">
        <f t="shared" si="4"/>
        <v>1.1821565389696169</v>
      </c>
      <c r="H90">
        <v>4.5</v>
      </c>
      <c r="I90">
        <v>1.02</v>
      </c>
      <c r="J90" s="5">
        <f t="shared" si="5"/>
        <v>0.20000000000000012</v>
      </c>
      <c r="K90">
        <v>0.75</v>
      </c>
      <c r="L90">
        <v>16.399999999999999</v>
      </c>
      <c r="M90">
        <v>0.75</v>
      </c>
      <c r="N90">
        <v>1.2949999999999999</v>
      </c>
    </row>
    <row r="91" spans="1:14" x14ac:dyDescent="0.3">
      <c r="A91" s="3">
        <v>34880</v>
      </c>
      <c r="B91" s="4">
        <v>152.5</v>
      </c>
      <c r="C91">
        <v>17.656300000000002</v>
      </c>
      <c r="D91">
        <f t="shared" si="3"/>
        <v>27.629272914098365</v>
      </c>
      <c r="E91">
        <v>87732.63</v>
      </c>
      <c r="F91">
        <v>0.75</v>
      </c>
      <c r="G91">
        <f t="shared" si="4"/>
        <v>1.1736295081967212</v>
      </c>
      <c r="H91">
        <v>4.25</v>
      </c>
      <c r="I91">
        <v>1.1200000000000001</v>
      </c>
      <c r="J91" s="5">
        <f t="shared" si="5"/>
        <v>0.66999999999999915</v>
      </c>
      <c r="K91">
        <v>0.75</v>
      </c>
      <c r="L91">
        <v>15.8</v>
      </c>
      <c r="M91">
        <v>0.75</v>
      </c>
      <c r="N91">
        <v>1.2949999999999999</v>
      </c>
    </row>
    <row r="92" spans="1:14" x14ac:dyDescent="0.3">
      <c r="A92" s="3">
        <v>34971</v>
      </c>
      <c r="B92" s="4">
        <v>153.19999999999999</v>
      </c>
      <c r="C92">
        <v>18.0625</v>
      </c>
      <c r="D92">
        <f t="shared" si="3"/>
        <v>28.135762891644909</v>
      </c>
      <c r="E92">
        <v>89717.38</v>
      </c>
      <c r="F92">
        <v>0.75</v>
      </c>
      <c r="G92">
        <f t="shared" si="4"/>
        <v>1.1682669712793734</v>
      </c>
      <c r="H92">
        <v>4.1500000000000004</v>
      </c>
      <c r="I92">
        <v>1.27</v>
      </c>
      <c r="J92" s="5">
        <f t="shared" si="5"/>
        <v>0.15999999999999975</v>
      </c>
      <c r="K92">
        <v>0.75</v>
      </c>
      <c r="L92">
        <v>14.2</v>
      </c>
      <c r="M92">
        <v>0.75</v>
      </c>
      <c r="N92">
        <v>1.2949999999999999</v>
      </c>
    </row>
    <row r="93" spans="1:14" x14ac:dyDescent="0.3">
      <c r="A93" s="3">
        <v>35062</v>
      </c>
      <c r="B93" s="4">
        <v>153.5</v>
      </c>
      <c r="C93">
        <v>20.125</v>
      </c>
      <c r="D93">
        <f t="shared" si="3"/>
        <v>31.287229641693813</v>
      </c>
      <c r="E93">
        <v>99961.94</v>
      </c>
      <c r="F93">
        <v>0.75</v>
      </c>
      <c r="G93">
        <f t="shared" si="4"/>
        <v>1.1659837133550488</v>
      </c>
      <c r="H93">
        <v>3.73</v>
      </c>
      <c r="I93">
        <v>1.34</v>
      </c>
      <c r="J93" s="5">
        <f t="shared" si="5"/>
        <v>0.31000000000000116</v>
      </c>
      <c r="K93">
        <v>0.75</v>
      </c>
      <c r="L93">
        <v>15</v>
      </c>
      <c r="M93">
        <v>0.75</v>
      </c>
      <c r="N93">
        <v>1.2949999999999999</v>
      </c>
    </row>
    <row r="94" spans="1:14" x14ac:dyDescent="0.3">
      <c r="A94" s="3">
        <v>35153</v>
      </c>
      <c r="B94" s="4">
        <v>155.69999999999999</v>
      </c>
      <c r="C94">
        <v>20.375</v>
      </c>
      <c r="D94">
        <f t="shared" si="3"/>
        <v>31.228318882466283</v>
      </c>
      <c r="E94">
        <v>101233.60000000001</v>
      </c>
      <c r="F94">
        <v>0.75</v>
      </c>
      <c r="G94">
        <f t="shared" si="4"/>
        <v>1.1495086705202313</v>
      </c>
      <c r="H94">
        <v>3.68</v>
      </c>
      <c r="I94">
        <v>1.29</v>
      </c>
      <c r="J94" s="5">
        <f t="shared" si="5"/>
        <v>0.15000000000000008</v>
      </c>
      <c r="K94">
        <v>0.78</v>
      </c>
      <c r="L94">
        <v>15.7</v>
      </c>
      <c r="M94">
        <v>0.78</v>
      </c>
      <c r="N94">
        <v>1.5049999999999999</v>
      </c>
    </row>
    <row r="95" spans="1:14" x14ac:dyDescent="0.3">
      <c r="A95" s="3">
        <v>35244</v>
      </c>
      <c r="B95" s="4">
        <v>156.69999999999999</v>
      </c>
      <c r="C95">
        <v>21.718800000000002</v>
      </c>
      <c r="D95">
        <f t="shared" si="3"/>
        <v>33.07550092150607</v>
      </c>
      <c r="E95">
        <v>107905.3</v>
      </c>
      <c r="F95">
        <v>0.79</v>
      </c>
      <c r="G95">
        <f t="shared" si="4"/>
        <v>1.2030888321633697</v>
      </c>
      <c r="H95">
        <v>3.64</v>
      </c>
      <c r="I95">
        <v>1.34</v>
      </c>
      <c r="J95" s="5">
        <f t="shared" si="5"/>
        <v>0.71999999999999897</v>
      </c>
      <c r="K95">
        <v>0.78</v>
      </c>
      <c r="L95">
        <v>16.2</v>
      </c>
      <c r="M95">
        <v>0.78</v>
      </c>
      <c r="N95">
        <v>1.5049999999999999</v>
      </c>
    </row>
    <row r="96" spans="1:14" x14ac:dyDescent="0.3">
      <c r="A96" s="3">
        <v>35338</v>
      </c>
      <c r="B96" s="4">
        <v>157.80000000000001</v>
      </c>
      <c r="C96">
        <v>20.8125</v>
      </c>
      <c r="D96">
        <f t="shared" si="3"/>
        <v>31.474355988593153</v>
      </c>
      <c r="E96">
        <v>103383.9</v>
      </c>
      <c r="F96">
        <v>0.79</v>
      </c>
      <c r="G96">
        <f t="shared" si="4"/>
        <v>1.1947022813688213</v>
      </c>
      <c r="H96">
        <v>3.8</v>
      </c>
      <c r="I96">
        <v>1.33</v>
      </c>
      <c r="J96" s="5">
        <f t="shared" si="5"/>
        <v>0.14999999999999997</v>
      </c>
      <c r="K96">
        <v>0.78</v>
      </c>
      <c r="L96">
        <v>15.6</v>
      </c>
      <c r="M96">
        <v>0.78</v>
      </c>
      <c r="N96">
        <v>1.5049999999999999</v>
      </c>
    </row>
    <row r="97" spans="1:14" x14ac:dyDescent="0.3">
      <c r="A97" s="3">
        <v>35430</v>
      </c>
      <c r="B97" s="4">
        <v>158.6</v>
      </c>
      <c r="C97">
        <v>24.5</v>
      </c>
      <c r="D97">
        <f t="shared" si="3"/>
        <v>36.864003783102149</v>
      </c>
      <c r="E97">
        <v>121694.39999999999</v>
      </c>
      <c r="F97">
        <v>0.79</v>
      </c>
      <c r="G97">
        <f t="shared" si="4"/>
        <v>1.1886760403530896</v>
      </c>
      <c r="H97">
        <v>3.22</v>
      </c>
      <c r="I97">
        <v>1.34</v>
      </c>
      <c r="J97" s="5">
        <f t="shared" si="5"/>
        <v>0.32000000000000117</v>
      </c>
      <c r="K97">
        <v>0.78</v>
      </c>
      <c r="L97">
        <v>18.2</v>
      </c>
      <c r="M97">
        <v>0.78</v>
      </c>
      <c r="N97">
        <v>1.5049999999999999</v>
      </c>
    </row>
    <row r="98" spans="1:14" x14ac:dyDescent="0.3">
      <c r="A98" s="3">
        <v>35520</v>
      </c>
      <c r="B98" s="4">
        <v>160</v>
      </c>
      <c r="C98">
        <v>26.9375</v>
      </c>
      <c r="D98">
        <f t="shared" si="3"/>
        <v>40.176944531250001</v>
      </c>
      <c r="E98">
        <v>133801.79999999999</v>
      </c>
      <c r="F98">
        <v>0.79</v>
      </c>
      <c r="G98">
        <f t="shared" si="4"/>
        <v>1.1782751250000001</v>
      </c>
      <c r="H98">
        <v>2.93</v>
      </c>
      <c r="I98">
        <v>1.5</v>
      </c>
      <c r="J98" s="5">
        <f t="shared" si="5"/>
        <v>0.31</v>
      </c>
      <c r="K98">
        <v>0.81299999999999994</v>
      </c>
      <c r="L98">
        <v>17.899999999999999</v>
      </c>
      <c r="M98">
        <v>0.81299999999999994</v>
      </c>
      <c r="N98">
        <v>1.6850000000000001</v>
      </c>
    </row>
    <row r="99" spans="1:14" x14ac:dyDescent="0.3">
      <c r="A99" s="3">
        <v>35611</v>
      </c>
      <c r="B99" s="4">
        <v>160.30000000000001</v>
      </c>
      <c r="C99">
        <v>30.625</v>
      </c>
      <c r="D99">
        <f t="shared" si="3"/>
        <v>45.591320960698688</v>
      </c>
      <c r="E99">
        <v>152085</v>
      </c>
      <c r="F99">
        <v>0.82</v>
      </c>
      <c r="G99">
        <f t="shared" si="4"/>
        <v>1.2207308796007483</v>
      </c>
      <c r="H99">
        <v>2.68</v>
      </c>
      <c r="I99">
        <v>1.56</v>
      </c>
      <c r="J99" s="5">
        <f t="shared" si="5"/>
        <v>0.77999999999999881</v>
      </c>
      <c r="K99">
        <v>0.81299999999999994</v>
      </c>
      <c r="L99">
        <v>19.600000000000001</v>
      </c>
      <c r="M99">
        <v>0.81299999999999994</v>
      </c>
      <c r="N99">
        <v>1.6850000000000001</v>
      </c>
    </row>
    <row r="100" spans="1:14" x14ac:dyDescent="0.3">
      <c r="A100" s="3">
        <v>35703</v>
      </c>
      <c r="B100" s="4">
        <v>161.19999999999999</v>
      </c>
      <c r="C100">
        <v>32.031300000000002</v>
      </c>
      <c r="D100">
        <f t="shared" si="3"/>
        <v>47.41864373076924</v>
      </c>
      <c r="E100">
        <v>158513.9</v>
      </c>
      <c r="F100">
        <v>0.82</v>
      </c>
      <c r="G100">
        <f t="shared" si="4"/>
        <v>1.2139153846153845</v>
      </c>
      <c r="H100">
        <v>2.56</v>
      </c>
      <c r="I100">
        <v>1.64</v>
      </c>
      <c r="J100" s="5">
        <f t="shared" si="5"/>
        <v>0.22999999999999982</v>
      </c>
      <c r="K100">
        <v>0.81299999999999994</v>
      </c>
      <c r="L100">
        <v>19.5</v>
      </c>
      <c r="M100">
        <v>0.81299999999999994</v>
      </c>
      <c r="N100">
        <v>1.6850000000000001</v>
      </c>
    </row>
    <row r="101" spans="1:14" x14ac:dyDescent="0.3">
      <c r="A101" s="3">
        <v>35795</v>
      </c>
      <c r="B101" s="4">
        <v>161.30000000000001</v>
      </c>
      <c r="C101">
        <v>30.593800000000002</v>
      </c>
      <c r="D101">
        <f t="shared" si="3"/>
        <v>45.262512364538132</v>
      </c>
      <c r="E101">
        <v>150882.79999999999</v>
      </c>
      <c r="F101">
        <v>0.82</v>
      </c>
      <c r="G101">
        <f t="shared" si="4"/>
        <v>1.2131628022318659</v>
      </c>
      <c r="H101">
        <v>2.68</v>
      </c>
      <c r="I101">
        <v>1.7</v>
      </c>
      <c r="J101" s="5">
        <f t="shared" si="5"/>
        <v>0.38000000000000123</v>
      </c>
      <c r="K101">
        <v>0.81299999999999994</v>
      </c>
      <c r="L101">
        <v>18</v>
      </c>
      <c r="M101">
        <v>0.81299999999999994</v>
      </c>
      <c r="N101">
        <v>1.6850000000000001</v>
      </c>
    </row>
    <row r="102" spans="1:14" x14ac:dyDescent="0.3">
      <c r="A102" s="3">
        <v>35885</v>
      </c>
      <c r="B102" s="4">
        <v>162.19999999999999</v>
      </c>
      <c r="C102">
        <v>33.8125</v>
      </c>
      <c r="D102">
        <f t="shared" si="3"/>
        <v>49.746901202219483</v>
      </c>
      <c r="E102">
        <v>165657.9</v>
      </c>
      <c r="F102">
        <v>0.82</v>
      </c>
      <c r="G102">
        <f t="shared" si="4"/>
        <v>1.2064313193588163</v>
      </c>
      <c r="H102">
        <v>2.4300000000000002</v>
      </c>
      <c r="I102">
        <v>1.7</v>
      </c>
      <c r="J102" s="5">
        <f t="shared" si="5"/>
        <v>0.31000000000000022</v>
      </c>
      <c r="K102">
        <f t="shared" ref="K102:K155" si="6">K103-J102+F102/4</f>
        <v>-56.81</v>
      </c>
      <c r="L102">
        <v>19.8</v>
      </c>
      <c r="M102">
        <v>0.82</v>
      </c>
      <c r="N102">
        <v>1.3049999999999999</v>
      </c>
    </row>
    <row r="103" spans="1:14" x14ac:dyDescent="0.3">
      <c r="A103" s="3">
        <v>35976</v>
      </c>
      <c r="B103" s="4">
        <v>163</v>
      </c>
      <c r="C103">
        <v>35.6875</v>
      </c>
      <c r="D103">
        <f t="shared" si="3"/>
        <v>52.247813650306753</v>
      </c>
      <c r="E103">
        <v>174639.6</v>
      </c>
      <c r="F103">
        <v>0.82</v>
      </c>
      <c r="G103">
        <f t="shared" si="4"/>
        <v>1.2005101840490797</v>
      </c>
      <c r="H103">
        <v>2.2999999999999998</v>
      </c>
      <c r="I103">
        <v>1.65</v>
      </c>
      <c r="J103" s="5">
        <f t="shared" si="5"/>
        <v>0.72999999999999854</v>
      </c>
      <c r="K103">
        <f t="shared" si="6"/>
        <v>-56.704999999999998</v>
      </c>
      <c r="L103">
        <v>21.6</v>
      </c>
      <c r="M103">
        <v>0.82</v>
      </c>
      <c r="N103">
        <v>1.3049999999999999</v>
      </c>
    </row>
    <row r="104" spans="1:14" x14ac:dyDescent="0.3">
      <c r="A104" s="3">
        <v>36068</v>
      </c>
      <c r="B104" s="4">
        <v>163.6</v>
      </c>
      <c r="C104">
        <v>35.3125</v>
      </c>
      <c r="D104">
        <f t="shared" si="3"/>
        <v>51.509195446210271</v>
      </c>
      <c r="E104">
        <v>172212.4</v>
      </c>
      <c r="F104">
        <v>0.82</v>
      </c>
      <c r="G104">
        <f t="shared" si="4"/>
        <v>1.1961073349633251</v>
      </c>
      <c r="H104">
        <v>2.3199999999999998</v>
      </c>
      <c r="I104">
        <v>1.59</v>
      </c>
      <c r="J104" s="5">
        <f t="shared" si="5"/>
        <v>0.16999999999999998</v>
      </c>
      <c r="K104">
        <f t="shared" si="6"/>
        <v>-56.18</v>
      </c>
      <c r="L104">
        <v>22.2</v>
      </c>
      <c r="M104">
        <v>0.82</v>
      </c>
      <c r="N104">
        <v>1.3049999999999999</v>
      </c>
    </row>
    <row r="105" spans="1:14" x14ac:dyDescent="0.3">
      <c r="A105" s="3">
        <v>36160</v>
      </c>
      <c r="B105" s="4">
        <v>163.9</v>
      </c>
      <c r="C105">
        <v>36.5625</v>
      </c>
      <c r="D105">
        <f t="shared" si="3"/>
        <v>53.234910768761445</v>
      </c>
      <c r="E105">
        <v>177783.6</v>
      </c>
      <c r="F105">
        <v>0.82</v>
      </c>
      <c r="G105">
        <f t="shared" si="4"/>
        <v>1.1939179987797437</v>
      </c>
      <c r="H105">
        <v>2.2400000000000002</v>
      </c>
      <c r="I105">
        <v>1.51</v>
      </c>
      <c r="J105" s="5">
        <f t="shared" si="5"/>
        <v>0.30000000000000138</v>
      </c>
      <c r="K105">
        <f t="shared" si="6"/>
        <v>-56.214999999999996</v>
      </c>
      <c r="L105">
        <v>24.2</v>
      </c>
      <c r="M105">
        <v>0.82</v>
      </c>
      <c r="N105">
        <v>1.3049999999999999</v>
      </c>
    </row>
    <row r="106" spans="1:14" x14ac:dyDescent="0.3">
      <c r="A106" s="3">
        <v>36250</v>
      </c>
      <c r="B106" s="4">
        <v>165</v>
      </c>
      <c r="C106">
        <v>35.281300000000002</v>
      </c>
      <c r="D106">
        <f t="shared" si="3"/>
        <v>51.027023450909098</v>
      </c>
      <c r="E106">
        <v>171553.6</v>
      </c>
      <c r="F106">
        <v>0.82</v>
      </c>
      <c r="G106">
        <f t="shared" si="4"/>
        <v>1.1859585454545454</v>
      </c>
      <c r="H106">
        <v>2.3199999999999998</v>
      </c>
      <c r="I106">
        <v>1.32</v>
      </c>
      <c r="J106" s="5">
        <f t="shared" si="5"/>
        <v>0.12000000000000027</v>
      </c>
      <c r="K106">
        <f t="shared" si="6"/>
        <v>-56.11999999999999</v>
      </c>
      <c r="L106">
        <v>26.7</v>
      </c>
      <c r="M106">
        <v>0.83499999999999996</v>
      </c>
      <c r="N106">
        <v>1.165</v>
      </c>
    </row>
    <row r="107" spans="1:14" x14ac:dyDescent="0.3">
      <c r="A107" s="3">
        <v>36341</v>
      </c>
      <c r="B107" s="4">
        <v>166.2</v>
      </c>
      <c r="C107">
        <v>38.5625</v>
      </c>
      <c r="D107">
        <f t="shared" si="3"/>
        <v>55.369902978339354</v>
      </c>
      <c r="E107">
        <v>187242.8</v>
      </c>
      <c r="F107">
        <v>0.82</v>
      </c>
      <c r="G107">
        <f t="shared" si="4"/>
        <v>1.1773956678700361</v>
      </c>
      <c r="H107">
        <v>2.13</v>
      </c>
      <c r="I107">
        <v>1.1399999999999999</v>
      </c>
      <c r="J107" s="5">
        <f t="shared" si="5"/>
        <v>0.54999999999999816</v>
      </c>
      <c r="K107">
        <f t="shared" si="6"/>
        <v>-56.204999999999991</v>
      </c>
      <c r="L107">
        <v>33.700000000000003</v>
      </c>
      <c r="M107">
        <v>0.83499999999999996</v>
      </c>
      <c r="N107">
        <v>1.165</v>
      </c>
    </row>
    <row r="108" spans="1:14" x14ac:dyDescent="0.3">
      <c r="A108" s="3">
        <v>36433</v>
      </c>
      <c r="B108" s="4">
        <v>167.9</v>
      </c>
      <c r="C108">
        <v>38</v>
      </c>
      <c r="D108">
        <f t="shared" si="3"/>
        <v>54.009791542584871</v>
      </c>
      <c r="E108">
        <v>184511.6</v>
      </c>
      <c r="F108">
        <v>0.88</v>
      </c>
      <c r="G108">
        <f t="shared" si="4"/>
        <v>1.2507530673019653</v>
      </c>
      <c r="H108">
        <v>2.3199999999999998</v>
      </c>
      <c r="I108">
        <v>1.07</v>
      </c>
      <c r="J108" s="5">
        <f t="shared" si="5"/>
        <v>0.10000000000000037</v>
      </c>
      <c r="K108">
        <f t="shared" si="6"/>
        <v>-55.859999999999992</v>
      </c>
      <c r="L108">
        <v>35.5</v>
      </c>
      <c r="M108">
        <v>0.83499999999999996</v>
      </c>
      <c r="N108">
        <v>1.165</v>
      </c>
    </row>
    <row r="109" spans="1:14" x14ac:dyDescent="0.3">
      <c r="A109" s="3">
        <v>36525</v>
      </c>
      <c r="B109" s="4">
        <v>168.3</v>
      </c>
      <c r="C109">
        <v>40.281300000000002</v>
      </c>
      <c r="D109">
        <f t="shared" si="3"/>
        <v>57.11615489839572</v>
      </c>
      <c r="E109">
        <v>278872.90000000002</v>
      </c>
      <c r="F109">
        <v>0.88</v>
      </c>
      <c r="G109">
        <f t="shared" si="4"/>
        <v>1.2477803921568626</v>
      </c>
      <c r="H109">
        <v>2.1800000000000002</v>
      </c>
      <c r="I109">
        <v>1.1100000000000001</v>
      </c>
      <c r="J109" s="5">
        <f t="shared" si="5"/>
        <v>0.34000000000000141</v>
      </c>
      <c r="K109">
        <f t="shared" si="6"/>
        <v>-55.97999999999999</v>
      </c>
      <c r="L109">
        <v>36.1</v>
      </c>
      <c r="M109">
        <v>0.83499999999999996</v>
      </c>
      <c r="N109">
        <v>1.165</v>
      </c>
    </row>
    <row r="110" spans="1:14" x14ac:dyDescent="0.3">
      <c r="A110" s="3">
        <v>36616</v>
      </c>
      <c r="B110" s="4">
        <v>171.2</v>
      </c>
      <c r="C110">
        <v>38.968800000000002</v>
      </c>
      <c r="D110">
        <f t="shared" si="3"/>
        <v>54.319138401869168</v>
      </c>
      <c r="E110">
        <v>271213.90000000002</v>
      </c>
      <c r="F110">
        <v>0.88</v>
      </c>
      <c r="G110">
        <f t="shared" si="4"/>
        <v>1.226643925233645</v>
      </c>
      <c r="H110">
        <v>2.2599999999999998</v>
      </c>
      <c r="I110">
        <v>1.1399999999999999</v>
      </c>
      <c r="J110" s="5">
        <f t="shared" si="5"/>
        <v>0.15000000000000008</v>
      </c>
      <c r="K110">
        <f t="shared" si="6"/>
        <v>-55.859999999999985</v>
      </c>
      <c r="L110">
        <v>34.200000000000003</v>
      </c>
      <c r="M110">
        <v>0.88</v>
      </c>
      <c r="N110">
        <v>2.2749999999999999</v>
      </c>
    </row>
    <row r="111" spans="1:14" x14ac:dyDescent="0.3">
      <c r="A111" s="3">
        <v>36707</v>
      </c>
      <c r="B111" s="4">
        <v>172.4</v>
      </c>
      <c r="C111">
        <v>39.25</v>
      </c>
      <c r="D111">
        <f t="shared" si="3"/>
        <v>54.330287122969835</v>
      </c>
      <c r="E111">
        <v>273268.40000000002</v>
      </c>
      <c r="F111">
        <v>0.88</v>
      </c>
      <c r="G111">
        <f t="shared" si="4"/>
        <v>1.218105800464037</v>
      </c>
      <c r="H111">
        <v>2.2400000000000002</v>
      </c>
      <c r="I111">
        <v>1.43</v>
      </c>
      <c r="J111" s="5">
        <f t="shared" si="5"/>
        <v>0.83999999999999797</v>
      </c>
      <c r="K111">
        <f t="shared" si="6"/>
        <v>-55.929999999999986</v>
      </c>
      <c r="L111">
        <v>27.4</v>
      </c>
      <c r="M111">
        <v>0.88</v>
      </c>
      <c r="N111">
        <v>2.2749999999999999</v>
      </c>
    </row>
    <row r="112" spans="1:14" x14ac:dyDescent="0.3">
      <c r="A112" s="3">
        <v>36798</v>
      </c>
      <c r="B112" s="4">
        <v>173.7</v>
      </c>
      <c r="C112">
        <v>44.5625</v>
      </c>
      <c r="D112">
        <f t="shared" si="3"/>
        <v>61.222256044905009</v>
      </c>
      <c r="E112">
        <v>310497.2</v>
      </c>
      <c r="F112">
        <v>0.88</v>
      </c>
      <c r="G112">
        <f t="shared" si="4"/>
        <v>1.2089892918825562</v>
      </c>
      <c r="H112">
        <v>1.97</v>
      </c>
      <c r="I112">
        <v>1.79</v>
      </c>
      <c r="J112" s="5">
        <f t="shared" si="5"/>
        <v>0.46000000000000069</v>
      </c>
      <c r="K112">
        <f t="shared" si="6"/>
        <v>-55.309999999999988</v>
      </c>
      <c r="L112">
        <v>24.8</v>
      </c>
      <c r="M112">
        <v>0.88</v>
      </c>
      <c r="N112">
        <v>2.2749999999999999</v>
      </c>
    </row>
    <row r="113" spans="1:14" x14ac:dyDescent="0.3">
      <c r="A113" s="3">
        <v>36889</v>
      </c>
      <c r="B113" s="4">
        <v>174</v>
      </c>
      <c r="C113">
        <v>43.468800000000002</v>
      </c>
      <c r="D113">
        <f t="shared" si="3"/>
        <v>59.616709737931032</v>
      </c>
      <c r="E113">
        <v>302211.09999999998</v>
      </c>
      <c r="F113">
        <v>0.88</v>
      </c>
      <c r="G113">
        <f t="shared" si="4"/>
        <v>1.2069048275862069</v>
      </c>
      <c r="H113">
        <v>2.02</v>
      </c>
      <c r="I113">
        <v>2.11</v>
      </c>
      <c r="J113" s="5">
        <f t="shared" si="5"/>
        <v>0.66000000000000125</v>
      </c>
      <c r="K113">
        <f t="shared" si="6"/>
        <v>-55.069999999999986</v>
      </c>
      <c r="L113">
        <v>20.6</v>
      </c>
      <c r="M113">
        <v>0.88</v>
      </c>
      <c r="N113">
        <v>2.2749999999999999</v>
      </c>
    </row>
    <row r="114" spans="1:14" x14ac:dyDescent="0.3">
      <c r="A114" s="3">
        <v>36980</v>
      </c>
      <c r="B114" s="4">
        <v>176.2</v>
      </c>
      <c r="C114">
        <v>40.5</v>
      </c>
      <c r="D114">
        <f t="shared" si="3"/>
        <v>54.851526674233831</v>
      </c>
      <c r="E114">
        <v>279888.09999999998</v>
      </c>
      <c r="F114">
        <v>0.88</v>
      </c>
      <c r="G114">
        <f t="shared" si="4"/>
        <v>1.1918356413166857</v>
      </c>
      <c r="H114">
        <v>2.17</v>
      </c>
      <c r="I114">
        <v>2.52</v>
      </c>
      <c r="J114" s="5">
        <f t="shared" si="5"/>
        <v>0.56000000000000028</v>
      </c>
      <c r="K114">
        <f t="shared" si="6"/>
        <v>-54.629999999999981</v>
      </c>
      <c r="L114">
        <v>16.100000000000001</v>
      </c>
      <c r="M114">
        <v>0.9</v>
      </c>
      <c r="N114">
        <v>2.1800000000000002</v>
      </c>
    </row>
    <row r="115" spans="1:14" x14ac:dyDescent="0.3">
      <c r="A115" s="3">
        <v>37071</v>
      </c>
      <c r="B115" s="4">
        <v>178</v>
      </c>
      <c r="C115">
        <v>43.674999999999997</v>
      </c>
      <c r="D115">
        <f t="shared" si="3"/>
        <v>58.553453089887633</v>
      </c>
      <c r="E115">
        <v>301902.3</v>
      </c>
      <c r="F115">
        <v>0.88</v>
      </c>
      <c r="G115">
        <f t="shared" si="4"/>
        <v>1.1797833707865168</v>
      </c>
      <c r="H115">
        <v>2.0099999999999998</v>
      </c>
      <c r="I115">
        <v>2.81</v>
      </c>
      <c r="J115" s="5">
        <f t="shared" si="5"/>
        <v>1.1299999999999977</v>
      </c>
      <c r="K115">
        <f t="shared" si="6"/>
        <v>-54.289999999999978</v>
      </c>
      <c r="L115">
        <v>15.6</v>
      </c>
      <c r="M115">
        <v>0.9</v>
      </c>
      <c r="N115">
        <v>2.1800000000000002</v>
      </c>
    </row>
    <row r="116" spans="1:14" x14ac:dyDescent="0.3">
      <c r="A116" s="3">
        <v>37162</v>
      </c>
      <c r="B116" s="4">
        <v>178.3</v>
      </c>
      <c r="C116">
        <v>39.4</v>
      </c>
      <c r="D116">
        <f t="shared" si="3"/>
        <v>52.733242849130676</v>
      </c>
      <c r="E116">
        <v>272351.59999999998</v>
      </c>
      <c r="F116">
        <v>0.92</v>
      </c>
      <c r="G116">
        <f t="shared" si="4"/>
        <v>1.2313346045989904</v>
      </c>
      <c r="H116">
        <v>2.34</v>
      </c>
      <c r="I116">
        <v>2.1800000000000002</v>
      </c>
      <c r="J116" s="5">
        <f t="shared" si="5"/>
        <v>-0.16999999999999876</v>
      </c>
      <c r="K116">
        <f t="shared" si="6"/>
        <v>-53.379999999999981</v>
      </c>
      <c r="L116">
        <v>18.100000000000001</v>
      </c>
      <c r="M116">
        <v>0.9</v>
      </c>
      <c r="N116">
        <v>2.1800000000000002</v>
      </c>
    </row>
    <row r="117" spans="1:14" x14ac:dyDescent="0.3">
      <c r="A117" s="3">
        <v>37256</v>
      </c>
      <c r="B117" s="4">
        <v>176.7</v>
      </c>
      <c r="C117">
        <v>39.299999999999997</v>
      </c>
      <c r="D117">
        <f t="shared" si="3"/>
        <v>53.075684210526312</v>
      </c>
      <c r="E117">
        <v>271660.3</v>
      </c>
      <c r="F117">
        <v>0.92</v>
      </c>
      <c r="G117">
        <f t="shared" si="4"/>
        <v>1.2424842105263159</v>
      </c>
      <c r="H117">
        <v>2.34</v>
      </c>
      <c r="I117">
        <v>2.1800000000000002</v>
      </c>
      <c r="J117" s="5">
        <f t="shared" si="5"/>
        <v>0.66000000000000081</v>
      </c>
      <c r="K117">
        <f t="shared" si="6"/>
        <v>-53.77999999999998</v>
      </c>
      <c r="L117">
        <v>18</v>
      </c>
      <c r="M117">
        <v>0.9</v>
      </c>
      <c r="N117">
        <v>2.1800000000000002</v>
      </c>
    </row>
    <row r="118" spans="1:14" x14ac:dyDescent="0.3">
      <c r="A118" s="3">
        <v>37344</v>
      </c>
      <c r="B118" s="4">
        <v>178.8</v>
      </c>
      <c r="C118">
        <v>43.83</v>
      </c>
      <c r="D118">
        <f t="shared" si="3"/>
        <v>58.49834194630872</v>
      </c>
      <c r="E118">
        <v>302973.8</v>
      </c>
      <c r="F118">
        <v>0.92</v>
      </c>
      <c r="G118">
        <f t="shared" si="4"/>
        <v>1.2278912751677853</v>
      </c>
      <c r="H118">
        <v>2.1</v>
      </c>
      <c r="I118">
        <v>2.1800000000000002</v>
      </c>
      <c r="J118" s="5">
        <f t="shared" si="5"/>
        <v>0.56000000000000072</v>
      </c>
      <c r="K118">
        <f t="shared" si="6"/>
        <v>-53.349999999999973</v>
      </c>
      <c r="L118">
        <v>20.100000000000001</v>
      </c>
      <c r="M118">
        <v>0.92</v>
      </c>
      <c r="N118">
        <v>1.62</v>
      </c>
    </row>
    <row r="119" spans="1:14" x14ac:dyDescent="0.3">
      <c r="A119" s="3">
        <v>37435</v>
      </c>
      <c r="B119" s="4">
        <v>179.9</v>
      </c>
      <c r="C119">
        <v>40.92</v>
      </c>
      <c r="D119">
        <f t="shared" si="3"/>
        <v>54.280527848804887</v>
      </c>
      <c r="E119">
        <v>282858.59999999998</v>
      </c>
      <c r="F119">
        <v>0.92</v>
      </c>
      <c r="G119">
        <f t="shared" si="4"/>
        <v>1.2203833240689272</v>
      </c>
      <c r="H119">
        <v>2.25</v>
      </c>
      <c r="I119">
        <v>1.78</v>
      </c>
      <c r="J119" s="5">
        <f t="shared" si="5"/>
        <v>0.7299999999999971</v>
      </c>
      <c r="K119">
        <f t="shared" si="6"/>
        <v>-53.019999999999968</v>
      </c>
      <c r="L119">
        <v>23</v>
      </c>
      <c r="M119">
        <v>0.92</v>
      </c>
      <c r="N119">
        <v>1.62</v>
      </c>
    </row>
    <row r="120" spans="1:14" x14ac:dyDescent="0.3">
      <c r="A120" s="3">
        <v>37529</v>
      </c>
      <c r="B120" s="4">
        <v>181</v>
      </c>
      <c r="C120">
        <v>31.9</v>
      </c>
      <c r="D120">
        <f t="shared" si="3"/>
        <v>42.058299447513811</v>
      </c>
      <c r="E120">
        <v>214651.7</v>
      </c>
      <c r="F120">
        <v>0.92</v>
      </c>
      <c r="G120">
        <f t="shared" si="4"/>
        <v>1.2129666298342543</v>
      </c>
      <c r="H120">
        <v>2.88</v>
      </c>
      <c r="I120">
        <v>1.54</v>
      </c>
      <c r="J120" s="5">
        <f t="shared" si="5"/>
        <v>-0.40999999999999853</v>
      </c>
      <c r="K120">
        <f t="shared" si="6"/>
        <v>-52.519999999999968</v>
      </c>
      <c r="L120">
        <v>20.7</v>
      </c>
      <c r="M120">
        <v>0.92</v>
      </c>
      <c r="N120">
        <v>1.62</v>
      </c>
    </row>
    <row r="121" spans="1:14" x14ac:dyDescent="0.3">
      <c r="A121" s="3">
        <v>37621</v>
      </c>
      <c r="B121" s="4">
        <v>180.9</v>
      </c>
      <c r="C121">
        <v>34.94</v>
      </c>
      <c r="D121">
        <f t="shared" si="3"/>
        <v>46.09182819237148</v>
      </c>
      <c r="E121">
        <v>235107.5</v>
      </c>
      <c r="F121">
        <v>0.92</v>
      </c>
      <c r="G121">
        <f t="shared" si="4"/>
        <v>1.2136371475953567</v>
      </c>
      <c r="H121">
        <v>2.63</v>
      </c>
      <c r="I121">
        <v>1.47</v>
      </c>
      <c r="J121" s="5">
        <f t="shared" si="5"/>
        <v>0.59000000000000075</v>
      </c>
      <c r="K121">
        <f t="shared" si="6"/>
        <v>-53.159999999999961</v>
      </c>
      <c r="L121">
        <v>23.8</v>
      </c>
      <c r="M121">
        <v>0.92</v>
      </c>
      <c r="N121">
        <v>1.62</v>
      </c>
    </row>
    <row r="122" spans="1:14" x14ac:dyDescent="0.3">
      <c r="A122" s="3">
        <v>37711</v>
      </c>
      <c r="B122" s="4">
        <v>184.2</v>
      </c>
      <c r="C122">
        <v>34.950000000000003</v>
      </c>
      <c r="D122">
        <f t="shared" si="3"/>
        <v>45.279034201954403</v>
      </c>
      <c r="E122">
        <v>233444.5</v>
      </c>
      <c r="F122">
        <v>0.92</v>
      </c>
      <c r="G122">
        <f t="shared" si="4"/>
        <v>1.1918944625407168</v>
      </c>
      <c r="H122">
        <v>2.63</v>
      </c>
      <c r="I122">
        <v>1.61</v>
      </c>
      <c r="J122" s="5">
        <f t="shared" si="5"/>
        <v>0.70000000000000084</v>
      </c>
      <c r="K122">
        <f t="shared" si="6"/>
        <v>-52.799999999999955</v>
      </c>
      <c r="L122">
        <v>21.7</v>
      </c>
      <c r="M122">
        <v>0.98</v>
      </c>
      <c r="N122">
        <v>3.15</v>
      </c>
    </row>
    <row r="123" spans="1:14" x14ac:dyDescent="0.3">
      <c r="A123" s="3">
        <v>37802</v>
      </c>
      <c r="B123" s="4">
        <v>183.7</v>
      </c>
      <c r="C123">
        <v>35.909999999999997</v>
      </c>
      <c r="D123">
        <f t="shared" si="3"/>
        <v>46.64937713663582</v>
      </c>
      <c r="E123">
        <v>239856.7</v>
      </c>
      <c r="F123">
        <v>1</v>
      </c>
      <c r="G123">
        <f t="shared" si="4"/>
        <v>1.2990636908002178</v>
      </c>
      <c r="H123">
        <v>2.78</v>
      </c>
      <c r="I123">
        <v>2.29</v>
      </c>
      <c r="J123" s="5">
        <f t="shared" si="5"/>
        <v>1.409999999999997</v>
      </c>
      <c r="K123">
        <f t="shared" si="6"/>
        <v>-52.329999999999949</v>
      </c>
      <c r="L123">
        <v>15.7</v>
      </c>
      <c r="M123">
        <v>0.98</v>
      </c>
      <c r="N123">
        <v>3.15</v>
      </c>
    </row>
    <row r="124" spans="1:14" x14ac:dyDescent="0.3">
      <c r="A124" s="3">
        <v>37894</v>
      </c>
      <c r="B124" s="4">
        <v>185.2</v>
      </c>
      <c r="C124">
        <v>36.6</v>
      </c>
      <c r="D124">
        <f t="shared" si="3"/>
        <v>47.160641468682513</v>
      </c>
      <c r="E124">
        <v>241918.4</v>
      </c>
      <c r="F124">
        <v>1</v>
      </c>
      <c r="G124">
        <f t="shared" si="4"/>
        <v>1.2885421166306696</v>
      </c>
      <c r="H124">
        <v>2.73</v>
      </c>
      <c r="I124">
        <v>2.52</v>
      </c>
      <c r="J124" s="5">
        <f t="shared" si="5"/>
        <v>-0.17999999999999855</v>
      </c>
      <c r="K124">
        <f t="shared" si="6"/>
        <v>-51.169999999999952</v>
      </c>
      <c r="L124">
        <v>14.5</v>
      </c>
      <c r="M124">
        <v>0.98</v>
      </c>
      <c r="N124">
        <v>3.15</v>
      </c>
    </row>
    <row r="125" spans="1:14" x14ac:dyDescent="0.3">
      <c r="A125" s="3">
        <v>37986</v>
      </c>
      <c r="B125" s="4">
        <v>184.3</v>
      </c>
      <c r="C125">
        <v>41</v>
      </c>
      <c r="D125">
        <f t="shared" si="3"/>
        <v>53.088214867064565</v>
      </c>
      <c r="E125">
        <v>271001.8</v>
      </c>
      <c r="F125">
        <v>1</v>
      </c>
      <c r="G125">
        <f t="shared" si="4"/>
        <v>1.2948345089527944</v>
      </c>
      <c r="H125">
        <v>2.44</v>
      </c>
      <c r="I125">
        <v>2.68</v>
      </c>
      <c r="J125" s="5">
        <f t="shared" si="5"/>
        <v>0.75000000000000089</v>
      </c>
      <c r="K125">
        <f t="shared" si="6"/>
        <v>-51.599999999999952</v>
      </c>
      <c r="L125">
        <v>15.3</v>
      </c>
      <c r="M125">
        <v>0.98</v>
      </c>
      <c r="N125">
        <v>3.15</v>
      </c>
    </row>
    <row r="126" spans="1:14" x14ac:dyDescent="0.3">
      <c r="A126" s="3">
        <v>38077</v>
      </c>
      <c r="B126" s="4">
        <v>187.4</v>
      </c>
      <c r="C126">
        <v>41.59</v>
      </c>
      <c r="D126">
        <f t="shared" si="3"/>
        <v>52.961336286019218</v>
      </c>
      <c r="E126">
        <v>272000.40000000002</v>
      </c>
      <c r="F126">
        <v>1</v>
      </c>
      <c r="G126">
        <f t="shared" si="4"/>
        <v>1.2734151547491996</v>
      </c>
      <c r="H126">
        <v>2.4</v>
      </c>
      <c r="I126">
        <v>3.15</v>
      </c>
      <c r="J126" s="5">
        <f t="shared" si="5"/>
        <v>1.170000000000001</v>
      </c>
      <c r="K126">
        <f t="shared" si="6"/>
        <v>-51.099999999999952</v>
      </c>
      <c r="L126">
        <v>13.2</v>
      </c>
      <c r="M126">
        <v>1.06</v>
      </c>
      <c r="N126">
        <v>3.89</v>
      </c>
    </row>
    <row r="127" spans="1:14" x14ac:dyDescent="0.3">
      <c r="A127" s="3">
        <v>38168</v>
      </c>
      <c r="B127" s="4">
        <v>189.7</v>
      </c>
      <c r="C127">
        <v>44.41</v>
      </c>
      <c r="D127">
        <f t="shared" si="3"/>
        <v>55.866703110173951</v>
      </c>
      <c r="E127">
        <v>288909.40000000002</v>
      </c>
      <c r="F127">
        <v>1.08</v>
      </c>
      <c r="G127">
        <f t="shared" si="4"/>
        <v>1.35861381128097</v>
      </c>
      <c r="H127">
        <v>2.4300000000000002</v>
      </c>
      <c r="I127">
        <v>3.01</v>
      </c>
      <c r="J127" s="5">
        <f t="shared" si="5"/>
        <v>1.2699999999999965</v>
      </c>
      <c r="K127">
        <f t="shared" si="6"/>
        <v>-50.17999999999995</v>
      </c>
      <c r="L127">
        <v>14.8</v>
      </c>
      <c r="M127">
        <v>1.06</v>
      </c>
      <c r="N127">
        <v>3.89</v>
      </c>
    </row>
    <row r="128" spans="1:14" x14ac:dyDescent="0.3">
      <c r="A128" s="3">
        <v>38260</v>
      </c>
      <c r="B128" s="4">
        <v>189.9</v>
      </c>
      <c r="C128">
        <v>48.33</v>
      </c>
      <c r="D128">
        <f t="shared" si="3"/>
        <v>60.733936492890997</v>
      </c>
      <c r="E128">
        <v>311790.90000000002</v>
      </c>
      <c r="F128">
        <v>1.08</v>
      </c>
      <c r="G128">
        <f t="shared" si="4"/>
        <v>1.3571829383886256</v>
      </c>
      <c r="H128">
        <v>2.23</v>
      </c>
      <c r="I128">
        <v>3.27</v>
      </c>
      <c r="J128" s="5">
        <f t="shared" si="5"/>
        <v>8.0000000000001681E-2</v>
      </c>
      <c r="K128">
        <f t="shared" si="6"/>
        <v>-49.179999999999957</v>
      </c>
      <c r="L128">
        <v>14.8</v>
      </c>
      <c r="M128">
        <v>1.06</v>
      </c>
      <c r="N128">
        <v>3.89</v>
      </c>
    </row>
    <row r="129" spans="1:14" x14ac:dyDescent="0.3">
      <c r="A129" s="3">
        <v>38352</v>
      </c>
      <c r="B129" s="4">
        <v>190.3</v>
      </c>
      <c r="C129">
        <v>51.26</v>
      </c>
      <c r="D129">
        <f t="shared" si="3"/>
        <v>64.280524855491322</v>
      </c>
      <c r="E129">
        <v>330693.3</v>
      </c>
      <c r="F129">
        <v>1.08</v>
      </c>
      <c r="G129">
        <f t="shared" si="4"/>
        <v>1.3543302154492904</v>
      </c>
      <c r="H129">
        <v>2.11</v>
      </c>
      <c r="I129">
        <v>3.6</v>
      </c>
      <c r="J129" s="5">
        <f t="shared" si="5"/>
        <v>1.0800000000000005</v>
      </c>
      <c r="K129">
        <f t="shared" si="6"/>
        <v>-49.369999999999962</v>
      </c>
      <c r="L129">
        <v>14.2</v>
      </c>
      <c r="M129">
        <v>1.06</v>
      </c>
      <c r="N129">
        <v>3.89</v>
      </c>
    </row>
    <row r="130" spans="1:14" x14ac:dyDescent="0.3">
      <c r="A130" s="3">
        <v>38442</v>
      </c>
      <c r="B130" s="4">
        <v>193.3</v>
      </c>
      <c r="C130">
        <v>59.6</v>
      </c>
      <c r="D130">
        <f t="shared" si="3"/>
        <v>73.579021210553535</v>
      </c>
      <c r="E130">
        <v>379397.5</v>
      </c>
      <c r="F130">
        <v>1.08</v>
      </c>
      <c r="G130">
        <f t="shared" si="4"/>
        <v>1.333311122607346</v>
      </c>
      <c r="H130">
        <v>1.81</v>
      </c>
      <c r="I130">
        <v>3.89</v>
      </c>
      <c r="J130" s="5">
        <f t="shared" si="5"/>
        <v>1.4600000000000011</v>
      </c>
      <c r="K130">
        <f t="shared" si="6"/>
        <v>-48.559999999999967</v>
      </c>
      <c r="L130">
        <v>15.3</v>
      </c>
      <c r="M130">
        <v>1.1399999999999999</v>
      </c>
      <c r="N130">
        <v>5.71</v>
      </c>
    </row>
    <row r="131" spans="1:14" x14ac:dyDescent="0.3">
      <c r="A131" s="3">
        <v>38533</v>
      </c>
      <c r="B131" s="4">
        <v>194.5</v>
      </c>
      <c r="C131">
        <v>57.47</v>
      </c>
      <c r="D131">
        <f t="shared" ref="D131:D171" si="7">C131*$B$171/B131</f>
        <v>70.51170107969152</v>
      </c>
      <c r="E131">
        <v>362355.6</v>
      </c>
      <c r="F131">
        <v>1.1599999999999999</v>
      </c>
      <c r="G131">
        <f t="shared" ref="G131:G171" si="8">F131*$B$171/B131</f>
        <v>1.4232394858611823</v>
      </c>
      <c r="H131">
        <v>2.02</v>
      </c>
      <c r="I131">
        <v>4.28</v>
      </c>
      <c r="J131" s="5">
        <f t="shared" si="5"/>
        <v>1.659999999999997</v>
      </c>
      <c r="K131">
        <f t="shared" si="6"/>
        <v>-47.369999999999969</v>
      </c>
      <c r="L131">
        <v>13.4</v>
      </c>
      <c r="M131">
        <v>1.1399999999999999</v>
      </c>
      <c r="N131">
        <v>5.71</v>
      </c>
    </row>
    <row r="132" spans="1:14" x14ac:dyDescent="0.3">
      <c r="A132" s="3">
        <v>38625</v>
      </c>
      <c r="B132" s="4">
        <v>198.8</v>
      </c>
      <c r="C132">
        <v>63.54</v>
      </c>
      <c r="D132">
        <f t="shared" si="7"/>
        <v>76.272930181086522</v>
      </c>
      <c r="E132">
        <v>395370.9</v>
      </c>
      <c r="F132">
        <v>1.1599999999999999</v>
      </c>
      <c r="G132">
        <f t="shared" si="8"/>
        <v>1.392455130784708</v>
      </c>
      <c r="H132">
        <v>1.83</v>
      </c>
      <c r="I132">
        <v>4.5999999999999996</v>
      </c>
      <c r="J132" s="5">
        <f t="shared" si="5"/>
        <v>0.40000000000000108</v>
      </c>
      <c r="K132">
        <f t="shared" si="6"/>
        <v>-45.999999999999972</v>
      </c>
      <c r="L132">
        <v>13.8</v>
      </c>
      <c r="M132">
        <v>1.1399999999999999</v>
      </c>
      <c r="N132">
        <v>5.71</v>
      </c>
    </row>
    <row r="133" spans="1:14" x14ac:dyDescent="0.3">
      <c r="A133" s="3">
        <v>38716</v>
      </c>
      <c r="B133" s="4">
        <v>196.8</v>
      </c>
      <c r="C133">
        <v>56.17</v>
      </c>
      <c r="D133">
        <f t="shared" si="7"/>
        <v>68.111262500000009</v>
      </c>
      <c r="E133">
        <v>349511.9</v>
      </c>
      <c r="F133">
        <v>1.1599999999999999</v>
      </c>
      <c r="G133">
        <f t="shared" si="8"/>
        <v>1.4066060975609753</v>
      </c>
      <c r="H133">
        <v>2.0699999999999998</v>
      </c>
      <c r="I133">
        <v>5.3</v>
      </c>
      <c r="J133" s="5">
        <f t="shared" si="5"/>
        <v>1.7799999999999998</v>
      </c>
      <c r="K133">
        <f t="shared" si="6"/>
        <v>-45.889999999999972</v>
      </c>
      <c r="L133">
        <v>10.6</v>
      </c>
      <c r="M133">
        <v>1.1399999999999999</v>
      </c>
      <c r="N133">
        <v>5.71</v>
      </c>
    </row>
    <row r="134" spans="1:14" x14ac:dyDescent="0.3">
      <c r="A134" s="3">
        <v>38807</v>
      </c>
      <c r="B134" s="4">
        <v>199.8</v>
      </c>
      <c r="C134">
        <v>60.86</v>
      </c>
      <c r="D134">
        <f t="shared" si="7"/>
        <v>72.690233633633639</v>
      </c>
      <c r="E134">
        <v>368222.4</v>
      </c>
      <c r="F134">
        <v>1.28</v>
      </c>
      <c r="G134">
        <f t="shared" si="8"/>
        <v>1.5288120120120119</v>
      </c>
      <c r="H134">
        <v>2.1</v>
      </c>
      <c r="I134">
        <v>5.71</v>
      </c>
      <c r="J134" s="5">
        <f t="shared" si="5"/>
        <v>1.8700000000000021</v>
      </c>
      <c r="K134">
        <f t="shared" si="6"/>
        <v>-44.39999999999997</v>
      </c>
      <c r="L134">
        <v>10.7</v>
      </c>
      <c r="M134">
        <v>1.28</v>
      </c>
      <c r="N134">
        <v>6.62</v>
      </c>
    </row>
    <row r="135" spans="1:14" x14ac:dyDescent="0.3">
      <c r="A135" s="3">
        <v>38898</v>
      </c>
      <c r="B135" s="4">
        <v>202.9</v>
      </c>
      <c r="C135">
        <v>61.35</v>
      </c>
      <c r="D135">
        <f t="shared" si="7"/>
        <v>72.15594529324791</v>
      </c>
      <c r="E135">
        <v>364722.9</v>
      </c>
      <c r="F135">
        <v>1.28</v>
      </c>
      <c r="G135">
        <f t="shared" si="8"/>
        <v>1.5054541153277476</v>
      </c>
      <c r="H135">
        <v>2.09</v>
      </c>
      <c r="I135">
        <v>5.86</v>
      </c>
      <c r="J135" s="5">
        <f t="shared" ref="J135:J170" si="9">I135-SUM(J131:J134)+J131</f>
        <v>1.8099999999999974</v>
      </c>
      <c r="K135">
        <f t="shared" si="6"/>
        <v>-42.849999999999966</v>
      </c>
      <c r="L135">
        <v>10.5</v>
      </c>
      <c r="M135">
        <v>1.28</v>
      </c>
      <c r="N135">
        <v>6.62</v>
      </c>
    </row>
    <row r="136" spans="1:14" x14ac:dyDescent="0.3">
      <c r="A136" s="3">
        <v>38989</v>
      </c>
      <c r="B136" s="4">
        <v>202.9</v>
      </c>
      <c r="C136">
        <v>67.099999999999994</v>
      </c>
      <c r="D136">
        <f t="shared" si="7"/>
        <v>78.918727451946765</v>
      </c>
      <c r="E136">
        <v>398906.4</v>
      </c>
      <c r="F136">
        <v>1.28</v>
      </c>
      <c r="G136">
        <f t="shared" si="8"/>
        <v>1.5054541153277476</v>
      </c>
      <c r="H136">
        <v>1.91</v>
      </c>
      <c r="I136">
        <v>6.38</v>
      </c>
      <c r="J136" s="5">
        <f t="shared" si="9"/>
        <v>0.91999999999999971</v>
      </c>
      <c r="K136">
        <f t="shared" si="6"/>
        <v>-41.359999999999971</v>
      </c>
      <c r="L136">
        <v>10.5</v>
      </c>
      <c r="M136">
        <v>1.28</v>
      </c>
      <c r="N136">
        <v>6.62</v>
      </c>
    </row>
    <row r="137" spans="1:14" x14ac:dyDescent="0.3">
      <c r="A137" s="3">
        <v>39080</v>
      </c>
      <c r="B137" s="4">
        <v>201.8</v>
      </c>
      <c r="C137">
        <v>76.63</v>
      </c>
      <c r="D137">
        <f t="shared" si="7"/>
        <v>90.618582457879086</v>
      </c>
      <c r="E137">
        <v>446943.3</v>
      </c>
      <c r="F137">
        <v>1.28</v>
      </c>
      <c r="G137">
        <f t="shared" si="8"/>
        <v>1.513660257680872</v>
      </c>
      <c r="H137">
        <v>1.67</v>
      </c>
      <c r="I137">
        <v>6.57</v>
      </c>
      <c r="J137" s="5">
        <f t="shared" si="9"/>
        <v>1.9700000000000011</v>
      </c>
      <c r="K137">
        <f t="shared" si="6"/>
        <v>-40.75999999999997</v>
      </c>
      <c r="L137">
        <v>11.7</v>
      </c>
      <c r="M137">
        <v>1.28</v>
      </c>
      <c r="N137">
        <v>6.62</v>
      </c>
    </row>
    <row r="138" spans="1:14" x14ac:dyDescent="0.3">
      <c r="A138" s="3">
        <v>39171</v>
      </c>
      <c r="B138" s="4">
        <v>205.352</v>
      </c>
      <c r="C138">
        <v>75.45</v>
      </c>
      <c r="D138">
        <f t="shared" si="7"/>
        <v>87.679872122014885</v>
      </c>
      <c r="E138">
        <v>429566.7</v>
      </c>
      <c r="F138">
        <v>1.28</v>
      </c>
      <c r="G138">
        <f t="shared" si="8"/>
        <v>1.4874782811952159</v>
      </c>
      <c r="H138">
        <v>1.7</v>
      </c>
      <c r="I138">
        <v>6.62</v>
      </c>
      <c r="J138" s="5">
        <f t="shared" si="9"/>
        <v>1.9200000000000019</v>
      </c>
      <c r="K138">
        <f t="shared" si="6"/>
        <v>-39.109999999999971</v>
      </c>
      <c r="L138">
        <v>11.4</v>
      </c>
      <c r="M138">
        <v>1.37</v>
      </c>
      <c r="N138">
        <v>7.28</v>
      </c>
    </row>
    <row r="139" spans="1:14" x14ac:dyDescent="0.3">
      <c r="A139" s="3">
        <v>39262</v>
      </c>
      <c r="B139" s="4">
        <v>208.352</v>
      </c>
      <c r="C139">
        <v>83.88</v>
      </c>
      <c r="D139">
        <f t="shared" si="7"/>
        <v>96.072777991091982</v>
      </c>
      <c r="E139">
        <v>472518.6</v>
      </c>
      <c r="F139">
        <v>1.4</v>
      </c>
      <c r="G139">
        <f t="shared" si="8"/>
        <v>1.603503686069728</v>
      </c>
      <c r="H139">
        <v>1.67</v>
      </c>
      <c r="I139">
        <v>6.87</v>
      </c>
      <c r="J139" s="5">
        <f t="shared" si="9"/>
        <v>2.0599999999999983</v>
      </c>
      <c r="K139">
        <f t="shared" si="6"/>
        <v>-37.50999999999997</v>
      </c>
      <c r="L139">
        <v>12.2</v>
      </c>
      <c r="M139">
        <v>1.37</v>
      </c>
      <c r="N139">
        <v>7.28</v>
      </c>
    </row>
    <row r="140" spans="1:14" x14ac:dyDescent="0.3">
      <c r="A140" s="3">
        <v>39353</v>
      </c>
      <c r="B140" s="4">
        <v>208.49</v>
      </c>
      <c r="C140">
        <v>92.56</v>
      </c>
      <c r="D140">
        <f t="shared" si="7"/>
        <v>105.94432960813469</v>
      </c>
      <c r="E140">
        <v>513361.8</v>
      </c>
      <c r="F140">
        <v>1.4</v>
      </c>
      <c r="G140">
        <f t="shared" si="8"/>
        <v>1.6024423233728233</v>
      </c>
      <c r="H140">
        <v>1.51</v>
      </c>
      <c r="I140">
        <v>6.98</v>
      </c>
      <c r="J140" s="5">
        <f t="shared" si="9"/>
        <v>1.0299999999999991</v>
      </c>
      <c r="K140">
        <f t="shared" si="6"/>
        <v>-35.799999999999976</v>
      </c>
      <c r="L140">
        <v>13.3</v>
      </c>
      <c r="M140">
        <v>1.37</v>
      </c>
      <c r="N140">
        <v>7.28</v>
      </c>
    </row>
    <row r="141" spans="1:14" x14ac:dyDescent="0.3">
      <c r="A141" s="3">
        <v>39447</v>
      </c>
      <c r="B141" s="4">
        <v>210.036</v>
      </c>
      <c r="C141">
        <v>93.69</v>
      </c>
      <c r="D141">
        <f t="shared" si="7"/>
        <v>106.44839084728332</v>
      </c>
      <c r="E141">
        <v>511886.8</v>
      </c>
      <c r="F141">
        <v>1.4</v>
      </c>
      <c r="G141">
        <f t="shared" si="8"/>
        <v>1.5906473176026965</v>
      </c>
      <c r="H141">
        <v>1.49</v>
      </c>
      <c r="I141">
        <v>6.91</v>
      </c>
      <c r="J141" s="5">
        <f t="shared" si="9"/>
        <v>1.9000000000000008</v>
      </c>
      <c r="K141">
        <f t="shared" si="6"/>
        <v>-35.119999999999976</v>
      </c>
      <c r="L141">
        <v>13.6</v>
      </c>
      <c r="M141">
        <v>1.37</v>
      </c>
      <c r="N141">
        <v>7.28</v>
      </c>
    </row>
    <row r="142" spans="1:14" x14ac:dyDescent="0.3">
      <c r="A142" s="3">
        <v>39538</v>
      </c>
      <c r="B142" s="4">
        <v>213.52799999999999</v>
      </c>
      <c r="C142">
        <v>84.58</v>
      </c>
      <c r="D142">
        <f t="shared" si="7"/>
        <v>94.526254355400695</v>
      </c>
      <c r="E142">
        <v>446894.5</v>
      </c>
      <c r="F142">
        <v>1.4</v>
      </c>
      <c r="G142">
        <f t="shared" si="8"/>
        <v>1.5646341463414632</v>
      </c>
      <c r="H142">
        <v>1.66</v>
      </c>
      <c r="I142">
        <v>7.28</v>
      </c>
      <c r="J142" s="5">
        <f t="shared" si="9"/>
        <v>2.2900000000000018</v>
      </c>
      <c r="K142">
        <f t="shared" si="6"/>
        <v>-33.569999999999979</v>
      </c>
      <c r="L142">
        <v>11.6</v>
      </c>
      <c r="M142">
        <v>1.55</v>
      </c>
      <c r="N142">
        <v>8.61</v>
      </c>
    </row>
    <row r="143" spans="1:14" x14ac:dyDescent="0.3">
      <c r="A143" s="3">
        <v>39629</v>
      </c>
      <c r="B143" s="4">
        <v>218.815</v>
      </c>
      <c r="C143">
        <v>88.13</v>
      </c>
      <c r="D143">
        <f t="shared" si="7"/>
        <v>96.113917875831177</v>
      </c>
      <c r="E143">
        <v>457747.3</v>
      </c>
      <c r="F143">
        <v>1.6</v>
      </c>
      <c r="G143">
        <f t="shared" si="8"/>
        <v>1.7449480154468389</v>
      </c>
      <c r="H143">
        <v>1.82</v>
      </c>
      <c r="I143">
        <v>7.69</v>
      </c>
      <c r="J143" s="5">
        <f t="shared" si="9"/>
        <v>2.4699999999999984</v>
      </c>
      <c r="K143">
        <f t="shared" si="6"/>
        <v>-31.629999999999981</v>
      </c>
      <c r="L143">
        <v>11.5</v>
      </c>
      <c r="M143">
        <v>1.55</v>
      </c>
      <c r="N143">
        <v>8.61</v>
      </c>
    </row>
    <row r="144" spans="1:14" x14ac:dyDescent="0.3">
      <c r="A144" s="3">
        <v>39721</v>
      </c>
      <c r="B144" s="4">
        <v>218.78299999999999</v>
      </c>
      <c r="C144">
        <v>77.66</v>
      </c>
      <c r="D144">
        <f t="shared" si="7"/>
        <v>84.707802160131266</v>
      </c>
      <c r="E144">
        <v>395029</v>
      </c>
      <c r="F144">
        <v>1.6</v>
      </c>
      <c r="G144">
        <f t="shared" si="8"/>
        <v>1.7452032379115381</v>
      </c>
      <c r="H144">
        <v>2.06</v>
      </c>
      <c r="I144">
        <v>8.08</v>
      </c>
      <c r="J144" s="5">
        <f t="shared" si="9"/>
        <v>1.4199999999999997</v>
      </c>
      <c r="K144">
        <f t="shared" si="6"/>
        <v>-29.559999999999985</v>
      </c>
      <c r="L144">
        <v>9.6</v>
      </c>
      <c r="M144">
        <v>1.55</v>
      </c>
      <c r="N144">
        <v>8.61</v>
      </c>
    </row>
    <row r="145" spans="1:14" x14ac:dyDescent="0.3">
      <c r="A145" s="3">
        <v>39813</v>
      </c>
      <c r="B145" s="4">
        <v>210.22800000000001</v>
      </c>
      <c r="C145">
        <v>79.83</v>
      </c>
      <c r="D145">
        <f t="shared" si="7"/>
        <v>90.618145727495857</v>
      </c>
      <c r="E145">
        <v>406067</v>
      </c>
      <c r="F145">
        <v>1.6</v>
      </c>
      <c r="G145">
        <f t="shared" si="8"/>
        <v>1.8162223871225527</v>
      </c>
      <c r="H145">
        <v>2</v>
      </c>
      <c r="I145">
        <v>9.24</v>
      </c>
      <c r="J145" s="5">
        <f t="shared" si="9"/>
        <v>3.0599999999999992</v>
      </c>
      <c r="K145">
        <f t="shared" si="6"/>
        <v>-28.539999999999985</v>
      </c>
      <c r="L145">
        <v>8.6</v>
      </c>
      <c r="M145">
        <v>1.55</v>
      </c>
      <c r="N145">
        <v>8.61</v>
      </c>
    </row>
    <row r="146" spans="1:14" x14ac:dyDescent="0.3">
      <c r="A146" s="3">
        <v>39903</v>
      </c>
      <c r="B146" s="4">
        <v>212.709</v>
      </c>
      <c r="C146">
        <v>68.099999999999994</v>
      </c>
      <c r="D146">
        <f t="shared" si="7"/>
        <v>76.401317292639234</v>
      </c>
      <c r="E146">
        <v>332308.09999999998</v>
      </c>
      <c r="F146">
        <v>1.6</v>
      </c>
      <c r="G146">
        <f t="shared" si="8"/>
        <v>1.7950382917507017</v>
      </c>
      <c r="H146">
        <v>2.35</v>
      </c>
      <c r="I146">
        <v>8.69</v>
      </c>
      <c r="J146" s="5">
        <f t="shared" si="9"/>
        <v>1.7400000000000029</v>
      </c>
      <c r="K146">
        <f t="shared" si="6"/>
        <v>-25.879999999999985</v>
      </c>
      <c r="L146">
        <v>7.8</v>
      </c>
      <c r="M146">
        <v>1.66</v>
      </c>
      <c r="N146">
        <v>3.98</v>
      </c>
    </row>
    <row r="147" spans="1:14" x14ac:dyDescent="0.3">
      <c r="A147" s="3">
        <v>39994</v>
      </c>
      <c r="B147" s="4">
        <v>215.69300000000001</v>
      </c>
      <c r="C147">
        <v>69.91</v>
      </c>
      <c r="D147">
        <f t="shared" si="7"/>
        <v>77.346889236090178</v>
      </c>
      <c r="E147">
        <v>335972.5</v>
      </c>
      <c r="F147">
        <v>1.68</v>
      </c>
      <c r="G147">
        <f t="shared" si="8"/>
        <v>1.8587151182467672</v>
      </c>
      <c r="H147">
        <v>2.4</v>
      </c>
      <c r="I147">
        <v>7.52</v>
      </c>
      <c r="J147" s="5">
        <f t="shared" si="9"/>
        <v>1.2999999999999967</v>
      </c>
      <c r="K147">
        <f t="shared" si="6"/>
        <v>-24.539999999999981</v>
      </c>
      <c r="L147">
        <v>9.3000000000000007</v>
      </c>
      <c r="M147">
        <v>1.66</v>
      </c>
      <c r="N147">
        <v>3.98</v>
      </c>
    </row>
    <row r="148" spans="1:14" x14ac:dyDescent="0.3">
      <c r="A148" s="3">
        <v>40086</v>
      </c>
      <c r="B148" s="4">
        <v>215.96899999999999</v>
      </c>
      <c r="C148">
        <v>68.61</v>
      </c>
      <c r="D148">
        <f t="shared" si="7"/>
        <v>75.811589533683076</v>
      </c>
      <c r="E148">
        <v>329725</v>
      </c>
      <c r="F148">
        <v>1.68</v>
      </c>
      <c r="G148">
        <f t="shared" si="8"/>
        <v>1.856339752464474</v>
      </c>
      <c r="H148">
        <v>2.4500000000000002</v>
      </c>
      <c r="I148">
        <v>6.17</v>
      </c>
      <c r="J148" s="5">
        <f t="shared" si="9"/>
        <v>7.0000000000001839E-2</v>
      </c>
      <c r="K148">
        <f t="shared" si="6"/>
        <v>-23.659999999999986</v>
      </c>
      <c r="L148">
        <v>11.1</v>
      </c>
      <c r="M148">
        <v>1.66</v>
      </c>
      <c r="N148">
        <v>3.98</v>
      </c>
    </row>
    <row r="149" spans="1:14" x14ac:dyDescent="0.3">
      <c r="A149" s="3">
        <v>40178</v>
      </c>
      <c r="B149" s="4">
        <v>215.94900000000001</v>
      </c>
      <c r="C149">
        <v>68.19</v>
      </c>
      <c r="D149">
        <f t="shared" si="7"/>
        <v>75.354482864009555</v>
      </c>
      <c r="E149">
        <v>323717.09999999998</v>
      </c>
      <c r="F149">
        <v>1.68</v>
      </c>
      <c r="G149">
        <f t="shared" si="8"/>
        <v>1.8565116763680312</v>
      </c>
      <c r="H149">
        <v>2.46</v>
      </c>
      <c r="I149">
        <v>4.21</v>
      </c>
      <c r="J149" s="5">
        <f t="shared" si="9"/>
        <v>1.0999999999999974</v>
      </c>
      <c r="K149">
        <f t="shared" si="6"/>
        <v>-24.009999999999987</v>
      </c>
      <c r="L149">
        <v>16.2</v>
      </c>
      <c r="M149">
        <v>1.66</v>
      </c>
      <c r="N149">
        <v>3.98</v>
      </c>
    </row>
    <row r="150" spans="1:14" x14ac:dyDescent="0.3">
      <c r="A150" s="3">
        <v>40268</v>
      </c>
      <c r="B150" s="4">
        <v>217.631</v>
      </c>
      <c r="C150">
        <v>66.98</v>
      </c>
      <c r="D150">
        <f t="shared" si="7"/>
        <v>73.445296120497545</v>
      </c>
      <c r="E150">
        <v>314675.40000000002</v>
      </c>
      <c r="F150">
        <v>1.68</v>
      </c>
      <c r="G150">
        <f t="shared" si="8"/>
        <v>1.8421632947512072</v>
      </c>
      <c r="H150">
        <v>2.5099999999999998</v>
      </c>
      <c r="I150">
        <v>3.98</v>
      </c>
      <c r="J150" s="5">
        <f t="shared" si="9"/>
        <v>1.5100000000000038</v>
      </c>
      <c r="K150">
        <f t="shared" si="6"/>
        <v>-23.329999999999991</v>
      </c>
      <c r="L150">
        <v>16.8</v>
      </c>
      <c r="M150">
        <v>1.74</v>
      </c>
      <c r="N150">
        <v>6.21</v>
      </c>
    </row>
    <row r="151" spans="1:14" x14ac:dyDescent="0.3">
      <c r="A151" s="3">
        <v>40359</v>
      </c>
      <c r="B151" s="4">
        <v>217.965</v>
      </c>
      <c r="C151">
        <v>57.07</v>
      </c>
      <c r="D151">
        <f t="shared" si="7"/>
        <v>62.48283284013489</v>
      </c>
      <c r="E151">
        <v>290589.2</v>
      </c>
      <c r="F151">
        <v>1.76</v>
      </c>
      <c r="G151">
        <f t="shared" si="8"/>
        <v>1.9269280847842543</v>
      </c>
      <c r="H151">
        <v>3.08</v>
      </c>
      <c r="I151">
        <v>4.3899999999999997</v>
      </c>
      <c r="J151" s="5">
        <f t="shared" si="9"/>
        <v>1.7099999999999964</v>
      </c>
      <c r="K151">
        <f t="shared" si="6"/>
        <v>-22.239999999999988</v>
      </c>
      <c r="L151">
        <v>13</v>
      </c>
      <c r="M151">
        <v>1.74</v>
      </c>
      <c r="N151">
        <v>6.21</v>
      </c>
    </row>
    <row r="152" spans="1:14" x14ac:dyDescent="0.3">
      <c r="A152" s="3">
        <v>40451</v>
      </c>
      <c r="B152" s="4">
        <v>218.43899999999999</v>
      </c>
      <c r="C152">
        <v>61.79</v>
      </c>
      <c r="D152">
        <f t="shared" si="7"/>
        <v>67.503705931633093</v>
      </c>
      <c r="E152">
        <v>311579.40000000002</v>
      </c>
      <c r="F152">
        <v>1.76</v>
      </c>
      <c r="G152">
        <f t="shared" si="8"/>
        <v>1.9227467622539931</v>
      </c>
      <c r="H152">
        <v>2.85</v>
      </c>
      <c r="I152">
        <v>5.18</v>
      </c>
      <c r="J152" s="5">
        <f t="shared" si="9"/>
        <v>0.86000000000000187</v>
      </c>
      <c r="K152">
        <f t="shared" si="6"/>
        <v>-20.969999999999992</v>
      </c>
      <c r="L152">
        <v>11.9</v>
      </c>
      <c r="M152">
        <v>1.74</v>
      </c>
      <c r="N152">
        <v>6.21</v>
      </c>
    </row>
    <row r="153" spans="1:14" x14ac:dyDescent="0.3">
      <c r="A153" s="3">
        <v>40543</v>
      </c>
      <c r="B153" s="4">
        <v>219.179</v>
      </c>
      <c r="C153">
        <v>73.12</v>
      </c>
      <c r="D153">
        <f t="shared" si="7"/>
        <v>79.611689806048958</v>
      </c>
      <c r="E153">
        <v>368711.5</v>
      </c>
      <c r="F153">
        <v>1.76</v>
      </c>
      <c r="G153">
        <f t="shared" si="8"/>
        <v>1.9162551156817031</v>
      </c>
      <c r="H153">
        <v>2.41</v>
      </c>
      <c r="I153">
        <v>5.18</v>
      </c>
      <c r="J153" s="5">
        <f t="shared" si="9"/>
        <v>1.0999999999999974</v>
      </c>
      <c r="K153">
        <f t="shared" si="6"/>
        <v>-20.54999999999999</v>
      </c>
      <c r="L153">
        <v>14.1</v>
      </c>
      <c r="M153">
        <v>1.74</v>
      </c>
      <c r="N153">
        <v>6.21</v>
      </c>
    </row>
    <row r="154" spans="1:14" x14ac:dyDescent="0.3">
      <c r="A154" s="3">
        <v>40633</v>
      </c>
      <c r="B154" s="4">
        <v>223.46700000000001</v>
      </c>
      <c r="C154">
        <v>84.13</v>
      </c>
      <c r="D154">
        <f t="shared" si="7"/>
        <v>89.841519955966646</v>
      </c>
      <c r="E154">
        <v>414431.3</v>
      </c>
      <c r="F154">
        <v>1.76</v>
      </c>
      <c r="G154">
        <f t="shared" si="8"/>
        <v>1.8794850246345096</v>
      </c>
      <c r="H154">
        <v>2.09</v>
      </c>
      <c r="I154">
        <v>6.22</v>
      </c>
      <c r="J154" s="5">
        <f t="shared" si="9"/>
        <v>2.5500000000000038</v>
      </c>
      <c r="K154">
        <f t="shared" si="6"/>
        <v>-19.889999999999993</v>
      </c>
      <c r="L154">
        <v>13.5</v>
      </c>
      <c r="M154">
        <v>1.85</v>
      </c>
      <c r="N154">
        <v>8.42</v>
      </c>
    </row>
    <row r="155" spans="1:14" x14ac:dyDescent="0.3">
      <c r="A155" s="3">
        <v>40724</v>
      </c>
      <c r="B155" s="4">
        <v>225.72200000000001</v>
      </c>
      <c r="C155">
        <v>81.38</v>
      </c>
      <c r="D155">
        <f t="shared" si="7"/>
        <v>86.036631077165723</v>
      </c>
      <c r="E155">
        <v>395678.7</v>
      </c>
      <c r="F155">
        <v>1.88</v>
      </c>
      <c r="G155">
        <f t="shared" si="8"/>
        <v>1.9875751588236856</v>
      </c>
      <c r="H155">
        <v>2.31</v>
      </c>
      <c r="I155">
        <v>7.02</v>
      </c>
      <c r="J155" s="5">
        <f t="shared" si="9"/>
        <v>2.5099999999999962</v>
      </c>
      <c r="K155">
        <f t="shared" si="6"/>
        <v>-17.77999999999999</v>
      </c>
      <c r="L155">
        <v>11.6</v>
      </c>
      <c r="M155">
        <v>1.85</v>
      </c>
      <c r="N155">
        <v>8.42</v>
      </c>
    </row>
    <row r="156" spans="1:14" x14ac:dyDescent="0.3">
      <c r="A156" s="3">
        <v>40816</v>
      </c>
      <c r="B156" s="4">
        <v>226.88900000000001</v>
      </c>
      <c r="C156">
        <v>72.63</v>
      </c>
      <c r="D156">
        <f t="shared" si="7"/>
        <v>76.391001502937556</v>
      </c>
      <c r="E156">
        <v>348130.4</v>
      </c>
      <c r="F156">
        <v>1.88</v>
      </c>
      <c r="G156">
        <f t="shared" si="8"/>
        <v>1.9773520972810492</v>
      </c>
      <c r="H156">
        <v>2.59</v>
      </c>
      <c r="I156">
        <v>7.61</v>
      </c>
      <c r="J156" s="5">
        <f t="shared" si="9"/>
        <v>1.4500000000000026</v>
      </c>
      <c r="K156">
        <f t="shared" ref="K156:K168" si="10">K157-J156+F156/4</f>
        <v>-15.739999999999993</v>
      </c>
      <c r="L156">
        <v>9.5</v>
      </c>
      <c r="M156">
        <v>1.85</v>
      </c>
      <c r="N156">
        <v>8.42</v>
      </c>
    </row>
    <row r="157" spans="1:14" x14ac:dyDescent="0.3">
      <c r="A157" s="3">
        <v>40907</v>
      </c>
      <c r="B157" s="4">
        <v>225.672</v>
      </c>
      <c r="C157">
        <v>84.76</v>
      </c>
      <c r="D157">
        <f t="shared" si="7"/>
        <v>89.629891523981712</v>
      </c>
      <c r="E157">
        <v>406272.1</v>
      </c>
      <c r="F157">
        <v>1.88</v>
      </c>
      <c r="G157">
        <f t="shared" si="8"/>
        <v>1.988015526959481</v>
      </c>
      <c r="H157">
        <v>2.2200000000000002</v>
      </c>
      <c r="I157">
        <v>8.2899999999999991</v>
      </c>
      <c r="J157" s="5">
        <f t="shared" si="9"/>
        <v>1.7799999999999963</v>
      </c>
      <c r="K157">
        <f t="shared" si="10"/>
        <v>-14.759999999999991</v>
      </c>
      <c r="L157">
        <v>10.199999999999999</v>
      </c>
      <c r="M157">
        <v>1.85</v>
      </c>
      <c r="N157">
        <v>8.42</v>
      </c>
    </row>
    <row r="158" spans="1:14" x14ac:dyDescent="0.3">
      <c r="A158" s="3">
        <v>40998</v>
      </c>
      <c r="B158" s="4">
        <v>229.392</v>
      </c>
      <c r="C158">
        <v>86.73</v>
      </c>
      <c r="D158">
        <f t="shared" si="7"/>
        <v>90.225787037037037</v>
      </c>
      <c r="E158">
        <v>407844.4</v>
      </c>
      <c r="F158">
        <v>1.88</v>
      </c>
      <c r="G158">
        <f t="shared" si="8"/>
        <v>1.9557763130362</v>
      </c>
      <c r="H158">
        <v>2.17</v>
      </c>
      <c r="I158">
        <v>8.42</v>
      </c>
      <c r="J158" s="5">
        <f t="shared" si="9"/>
        <v>2.6800000000000046</v>
      </c>
      <c r="K158">
        <f t="shared" si="10"/>
        <v>-13.449999999999996</v>
      </c>
      <c r="L158">
        <v>10.3</v>
      </c>
      <c r="M158">
        <v>2.1800000000000002</v>
      </c>
      <c r="N158">
        <v>9.6969999999999992</v>
      </c>
    </row>
    <row r="159" spans="1:14" x14ac:dyDescent="0.3">
      <c r="A159" s="3">
        <v>41089</v>
      </c>
      <c r="B159" s="4">
        <v>229.47800000000001</v>
      </c>
      <c r="C159">
        <v>85.57</v>
      </c>
      <c r="D159">
        <f t="shared" si="7"/>
        <v>88.985670347484287</v>
      </c>
      <c r="E159">
        <v>400139.1</v>
      </c>
      <c r="F159">
        <v>2.2799999999999998</v>
      </c>
      <c r="G159">
        <f t="shared" si="8"/>
        <v>2.3710100314627107</v>
      </c>
      <c r="H159">
        <v>2.66</v>
      </c>
      <c r="I159">
        <v>8.2799999999999994</v>
      </c>
      <c r="J159" s="5">
        <f t="shared" si="9"/>
        <v>2.3699999999999957</v>
      </c>
      <c r="K159">
        <f t="shared" si="10"/>
        <v>-11.239999999999991</v>
      </c>
      <c r="L159">
        <v>10.3</v>
      </c>
      <c r="M159">
        <v>2.1800000000000002</v>
      </c>
      <c r="N159">
        <v>9.6969999999999992</v>
      </c>
    </row>
    <row r="160" spans="1:14" x14ac:dyDescent="0.3">
      <c r="A160" s="3">
        <v>41180</v>
      </c>
      <c r="B160" s="4">
        <v>231.40700000000001</v>
      </c>
      <c r="C160">
        <v>91.45</v>
      </c>
      <c r="D160">
        <f t="shared" si="7"/>
        <v>94.307627254145288</v>
      </c>
      <c r="E160">
        <v>422127.5</v>
      </c>
      <c r="F160">
        <v>2.2799999999999998</v>
      </c>
      <c r="G160">
        <f t="shared" si="8"/>
        <v>2.3512453815139556</v>
      </c>
      <c r="H160">
        <v>2.4900000000000002</v>
      </c>
      <c r="I160">
        <v>9.51</v>
      </c>
      <c r="J160" s="5">
        <f t="shared" si="9"/>
        <v>2.6800000000000033</v>
      </c>
      <c r="K160">
        <f t="shared" si="10"/>
        <v>-9.4399999999999959</v>
      </c>
      <c r="L160">
        <v>9.6</v>
      </c>
      <c r="M160">
        <v>2.1800000000000002</v>
      </c>
      <c r="N160">
        <v>9.6969999999999992</v>
      </c>
    </row>
    <row r="161" spans="1:14" x14ac:dyDescent="0.3">
      <c r="A161" s="3">
        <v>41274</v>
      </c>
      <c r="B161" s="4">
        <v>229.601</v>
      </c>
      <c r="C161">
        <v>86.55</v>
      </c>
      <c r="D161">
        <f t="shared" si="7"/>
        <v>89.956572053257617</v>
      </c>
      <c r="E161">
        <v>389648.1</v>
      </c>
      <c r="F161">
        <v>2.2799999999999998</v>
      </c>
      <c r="G161">
        <f t="shared" si="8"/>
        <v>2.36973985304942</v>
      </c>
      <c r="H161">
        <v>2.63</v>
      </c>
      <c r="I161">
        <v>9.4700000000000006</v>
      </c>
      <c r="J161" s="5">
        <f t="shared" si="9"/>
        <v>1.7399999999999971</v>
      </c>
      <c r="K161">
        <f t="shared" si="10"/>
        <v>-7.329999999999993</v>
      </c>
      <c r="L161">
        <v>9.1</v>
      </c>
      <c r="M161">
        <v>2.1800000000000002</v>
      </c>
      <c r="N161">
        <v>9.6969999999999992</v>
      </c>
    </row>
    <row r="162" spans="1:14" x14ac:dyDescent="0.3">
      <c r="A162" s="3">
        <v>41362</v>
      </c>
      <c r="B162" s="4">
        <v>232.773</v>
      </c>
      <c r="C162">
        <v>90.11</v>
      </c>
      <c r="D162">
        <f t="shared" si="7"/>
        <v>92.380431493343309</v>
      </c>
      <c r="E162">
        <v>402835</v>
      </c>
      <c r="F162">
        <v>2.2799999999999998</v>
      </c>
      <c r="G162">
        <f t="shared" si="8"/>
        <v>2.3374473843615879</v>
      </c>
      <c r="H162">
        <v>2.5299999999999998</v>
      </c>
      <c r="I162">
        <v>9.6999999999999993</v>
      </c>
      <c r="J162" s="5">
        <f t="shared" si="9"/>
        <v>2.9100000000000033</v>
      </c>
      <c r="K162">
        <f t="shared" si="10"/>
        <v>-6.1599999999999966</v>
      </c>
      <c r="L162">
        <v>9.3000000000000007</v>
      </c>
      <c r="M162">
        <v>2.46</v>
      </c>
      <c r="N162">
        <v>7.3730000000000002</v>
      </c>
    </row>
    <row r="163" spans="1:14" x14ac:dyDescent="0.3">
      <c r="A163" s="3">
        <v>41453</v>
      </c>
      <c r="B163" s="4">
        <v>233.50399999999999</v>
      </c>
      <c r="C163">
        <v>90.35</v>
      </c>
      <c r="D163">
        <f t="shared" si="7"/>
        <v>92.336505156228583</v>
      </c>
      <c r="E163">
        <v>401729.8</v>
      </c>
      <c r="F163">
        <v>2.52</v>
      </c>
      <c r="G163">
        <f t="shared" si="8"/>
        <v>2.5754066739756065</v>
      </c>
      <c r="H163">
        <v>2.79</v>
      </c>
      <c r="I163">
        <v>9.82</v>
      </c>
      <c r="J163" s="5">
        <f t="shared" si="9"/>
        <v>2.4899999999999967</v>
      </c>
      <c r="K163">
        <f t="shared" si="10"/>
        <v>-3.8199999999999932</v>
      </c>
      <c r="L163">
        <v>9.1999999999999993</v>
      </c>
      <c r="M163">
        <v>2.46</v>
      </c>
      <c r="N163">
        <v>7.3730000000000002</v>
      </c>
    </row>
    <row r="164" spans="1:14" x14ac:dyDescent="0.3">
      <c r="A164" s="3">
        <v>41547</v>
      </c>
      <c r="B164" s="4">
        <v>234.149</v>
      </c>
      <c r="C164">
        <v>86.04</v>
      </c>
      <c r="D164">
        <f t="shared" si="7"/>
        <v>87.689520433570081</v>
      </c>
      <c r="E164">
        <v>375908.8</v>
      </c>
      <c r="F164">
        <v>2.52</v>
      </c>
      <c r="G164">
        <f t="shared" si="8"/>
        <v>2.568312313953935</v>
      </c>
      <c r="H164">
        <v>2.93</v>
      </c>
      <c r="I164">
        <v>7.96</v>
      </c>
      <c r="J164" s="5">
        <f t="shared" si="9"/>
        <v>0.82000000000000295</v>
      </c>
      <c r="K164">
        <f t="shared" si="10"/>
        <v>-1.9599999999999964</v>
      </c>
      <c r="L164">
        <v>10.8</v>
      </c>
      <c r="M164">
        <v>2.46</v>
      </c>
      <c r="N164">
        <v>7.3730000000000002</v>
      </c>
    </row>
    <row r="165" spans="1:14" x14ac:dyDescent="0.3">
      <c r="A165" s="3">
        <v>41639</v>
      </c>
      <c r="B165" s="4">
        <v>233.04900000000001</v>
      </c>
      <c r="C165">
        <v>101.2</v>
      </c>
      <c r="D165">
        <f t="shared" si="7"/>
        <v>103.62698659938468</v>
      </c>
      <c r="E165">
        <v>438701.9</v>
      </c>
      <c r="F165">
        <v>2.52</v>
      </c>
      <c r="G165">
        <f t="shared" si="8"/>
        <v>2.5804348441744009</v>
      </c>
      <c r="H165">
        <v>2.4900000000000002</v>
      </c>
      <c r="I165">
        <v>7.65</v>
      </c>
      <c r="J165" s="5">
        <f t="shared" si="9"/>
        <v>1.4299999999999975</v>
      </c>
      <c r="K165">
        <f t="shared" si="10"/>
        <v>-1.7699999999999934</v>
      </c>
      <c r="L165">
        <v>13.2</v>
      </c>
      <c r="M165">
        <v>2.46</v>
      </c>
      <c r="N165">
        <v>7.3730000000000002</v>
      </c>
    </row>
    <row r="166" spans="1:14" x14ac:dyDescent="0.3">
      <c r="A166" s="3">
        <v>41729</v>
      </c>
      <c r="B166" s="4">
        <v>236.29300000000001</v>
      </c>
      <c r="C166">
        <v>97.68</v>
      </c>
      <c r="D166">
        <f t="shared" si="7"/>
        <v>98.649388005569364</v>
      </c>
      <c r="E166">
        <v>419474.1</v>
      </c>
      <c r="F166">
        <v>2.52</v>
      </c>
      <c r="G166">
        <f t="shared" si="8"/>
        <v>2.5450087814704623</v>
      </c>
      <c r="H166">
        <v>2.58</v>
      </c>
      <c r="I166">
        <v>7.37</v>
      </c>
      <c r="J166" s="5">
        <f t="shared" si="9"/>
        <v>2.630000000000003</v>
      </c>
      <c r="K166">
        <f t="shared" si="10"/>
        <v>-0.96999999999999564</v>
      </c>
      <c r="L166">
        <v>13.3</v>
      </c>
      <c r="M166">
        <v>2.7</v>
      </c>
      <c r="N166">
        <v>7.5949999999999998</v>
      </c>
    </row>
    <row r="167" spans="1:14" x14ac:dyDescent="0.3">
      <c r="A167" s="3">
        <v>41820</v>
      </c>
      <c r="B167" s="4">
        <v>238.34299999999999</v>
      </c>
      <c r="C167">
        <v>100.68</v>
      </c>
      <c r="D167">
        <f t="shared" si="7"/>
        <v>100.80461284787052</v>
      </c>
      <c r="E167">
        <v>429369</v>
      </c>
      <c r="F167">
        <v>2.76</v>
      </c>
      <c r="G167">
        <f t="shared" si="8"/>
        <v>2.763416085221718</v>
      </c>
      <c r="H167">
        <v>2.74</v>
      </c>
      <c r="I167">
        <v>7.35</v>
      </c>
      <c r="J167" s="5">
        <f t="shared" si="9"/>
        <v>2.4699999999999971</v>
      </c>
      <c r="K167">
        <f t="shared" si="10"/>
        <v>1.0300000000000074</v>
      </c>
      <c r="L167">
        <v>13.7</v>
      </c>
      <c r="M167">
        <v>2.7</v>
      </c>
      <c r="N167">
        <v>7.5949999999999998</v>
      </c>
    </row>
    <row r="168" spans="1:14" x14ac:dyDescent="0.3">
      <c r="A168" s="3">
        <v>41912</v>
      </c>
      <c r="B168" s="4">
        <v>238.03100000000001</v>
      </c>
      <c r="C168">
        <v>94.05</v>
      </c>
      <c r="D168">
        <f t="shared" si="7"/>
        <v>94.289835777692829</v>
      </c>
      <c r="E168">
        <v>398257.1</v>
      </c>
      <c r="F168">
        <v>2.76</v>
      </c>
      <c r="G168">
        <f t="shared" si="8"/>
        <v>2.767038242917939</v>
      </c>
      <c r="H168">
        <v>2.93</v>
      </c>
      <c r="I168">
        <v>7.85</v>
      </c>
      <c r="J168" s="5">
        <f>I168-SUM(J164:J167)+J164</f>
        <v>1.3200000000000021</v>
      </c>
      <c r="K168">
        <f t="shared" si="10"/>
        <v>2.8100000000000045</v>
      </c>
      <c r="L168">
        <v>12</v>
      </c>
      <c r="M168">
        <v>2.7</v>
      </c>
      <c r="N168">
        <v>7.5949999999999998</v>
      </c>
    </row>
    <row r="169" spans="1:14" x14ac:dyDescent="0.3">
      <c r="A169" s="3">
        <v>42004</v>
      </c>
      <c r="B169" s="4">
        <v>234.81200000000001</v>
      </c>
      <c r="C169">
        <v>92.45</v>
      </c>
      <c r="D169">
        <f t="shared" si="7"/>
        <v>93.956369776672403</v>
      </c>
      <c r="E169">
        <v>388382.5</v>
      </c>
      <c r="F169">
        <v>2.76</v>
      </c>
      <c r="G169">
        <f t="shared" si="8"/>
        <v>2.8049711258368393</v>
      </c>
      <c r="H169">
        <v>2.99</v>
      </c>
      <c r="I169">
        <v>7.95</v>
      </c>
      <c r="J169" s="5">
        <f t="shared" si="9"/>
        <v>1.529999999999998</v>
      </c>
      <c r="K169">
        <f>K170-J169+F169/4</f>
        <v>3.4400000000000066</v>
      </c>
      <c r="L169">
        <v>11.6</v>
      </c>
      <c r="M169">
        <v>2.7</v>
      </c>
      <c r="N169">
        <v>7.5949999999999998</v>
      </c>
    </row>
    <row r="170" spans="1:14" x14ac:dyDescent="0.3">
      <c r="A170" s="3">
        <v>42094</v>
      </c>
      <c r="B170" s="4">
        <v>236.119</v>
      </c>
      <c r="C170">
        <v>85</v>
      </c>
      <c r="D170">
        <f t="shared" si="7"/>
        <v>85.90680970188761</v>
      </c>
      <c r="E170">
        <v>355394.1</v>
      </c>
      <c r="F170">
        <v>2.76</v>
      </c>
      <c r="G170">
        <f t="shared" si="8"/>
        <v>2.7894446444377619</v>
      </c>
      <c r="H170">
        <v>3.25</v>
      </c>
      <c r="I170">
        <v>7.59</v>
      </c>
      <c r="J170" s="5">
        <f t="shared" si="9"/>
        <v>2.2700000000000036</v>
      </c>
      <c r="K170">
        <v>4.2800000000000047</v>
      </c>
      <c r="L170">
        <v>11.2</v>
      </c>
      <c r="M170">
        <v>2.88</v>
      </c>
      <c r="N170">
        <v>3.8490000000000002</v>
      </c>
    </row>
    <row r="171" spans="1:14" x14ac:dyDescent="0.3">
      <c r="A171" s="3">
        <v>42185</v>
      </c>
      <c r="B171" s="4">
        <v>238.63800000000001</v>
      </c>
      <c r="C171">
        <v>83.2</v>
      </c>
      <c r="D171">
        <f t="shared" si="7"/>
        <v>83.2</v>
      </c>
      <c r="E171">
        <v>346898.1</v>
      </c>
      <c r="F171">
        <v>2.92</v>
      </c>
      <c r="G171">
        <f t="shared" si="8"/>
        <v>2.92</v>
      </c>
      <c r="H171">
        <v>3.51</v>
      </c>
      <c r="I171">
        <v>6.66</v>
      </c>
      <c r="J171" s="5">
        <f t="shared" ref="J171" si="11">I171-SUM(J167:J170)+J167</f>
        <v>1.5399999999999974</v>
      </c>
      <c r="K171">
        <v>5.0900000000000016</v>
      </c>
      <c r="L171">
        <v>12.5</v>
      </c>
      <c r="M171">
        <v>2.88</v>
      </c>
      <c r="N171">
        <v>3.8490000000000002</v>
      </c>
    </row>
    <row r="172" spans="1:14" x14ac:dyDescent="0.3">
      <c r="A172" s="3">
        <v>42277</v>
      </c>
      <c r="B172" s="4">
        <v>237.94499999999999</v>
      </c>
      <c r="C172">
        <v>74.349999999999994</v>
      </c>
      <c r="E172">
        <v>309514.5</v>
      </c>
      <c r="F172">
        <v>2.92</v>
      </c>
      <c r="H172">
        <v>3.93</v>
      </c>
      <c r="I172">
        <v>5.62</v>
      </c>
      <c r="K172">
        <v>41.1</v>
      </c>
      <c r="L172">
        <v>13.2</v>
      </c>
      <c r="M172">
        <v>2.88</v>
      </c>
      <c r="N172">
        <v>3.8490000000000002</v>
      </c>
    </row>
    <row r="173" spans="1:14" x14ac:dyDescent="0.3">
      <c r="A173" s="3">
        <v>42369</v>
      </c>
      <c r="B173" s="4">
        <v>236.52500000000001</v>
      </c>
      <c r="C173">
        <v>77.95</v>
      </c>
      <c r="E173">
        <v>324501</v>
      </c>
      <c r="F173">
        <v>2.92</v>
      </c>
      <c r="H173">
        <v>3.75</v>
      </c>
      <c r="I173">
        <v>4.7300000000000004</v>
      </c>
      <c r="K173">
        <v>41.1</v>
      </c>
      <c r="L173">
        <v>16.5</v>
      </c>
      <c r="M173">
        <v>2.88</v>
      </c>
      <c r="N173">
        <v>3.8490000000000002</v>
      </c>
    </row>
    <row r="174" spans="1:14" x14ac:dyDescent="0.3">
      <c r="A174" s="3">
        <v>42460</v>
      </c>
      <c r="B174" s="4">
        <v>238.13200000000001</v>
      </c>
      <c r="C174">
        <v>83.59</v>
      </c>
      <c r="E174">
        <v>346614.9</v>
      </c>
      <c r="F174">
        <v>2.92</v>
      </c>
      <c r="H174">
        <v>3.49</v>
      </c>
      <c r="I174">
        <v>3.85</v>
      </c>
      <c r="K174">
        <v>40.338999999999999</v>
      </c>
      <c r="L174">
        <v>21.7</v>
      </c>
      <c r="M174">
        <v>2.98</v>
      </c>
      <c r="N174">
        <v>1.877</v>
      </c>
    </row>
    <row r="175" spans="1:14" x14ac:dyDescent="0.3">
      <c r="A175" s="3">
        <v>42551</v>
      </c>
      <c r="B175" s="4">
        <v>241.018</v>
      </c>
      <c r="C175">
        <v>93.74</v>
      </c>
      <c r="E175">
        <v>388706.9</v>
      </c>
      <c r="F175">
        <v>3</v>
      </c>
      <c r="H175">
        <v>3.2</v>
      </c>
      <c r="I175">
        <v>3.11</v>
      </c>
      <c r="K175">
        <v>40.338999999999999</v>
      </c>
      <c r="L175">
        <v>30.2</v>
      </c>
      <c r="M175">
        <v>2.98</v>
      </c>
      <c r="N175">
        <v>1.877</v>
      </c>
    </row>
    <row r="176" spans="1:14" x14ac:dyDescent="0.3">
      <c r="A176" s="3">
        <v>42643</v>
      </c>
      <c r="B176" s="4">
        <v>241.428</v>
      </c>
      <c r="C176">
        <v>87.28</v>
      </c>
      <c r="E176">
        <v>361923.1</v>
      </c>
      <c r="F176">
        <v>3</v>
      </c>
      <c r="H176">
        <v>3.44</v>
      </c>
      <c r="I176">
        <v>2.52</v>
      </c>
      <c r="K176">
        <v>40.338999999999999</v>
      </c>
      <c r="L176">
        <v>34.700000000000003</v>
      </c>
      <c r="M176">
        <v>2.98</v>
      </c>
      <c r="N176">
        <v>1.877</v>
      </c>
    </row>
    <row r="177" spans="1:14" x14ac:dyDescent="0.3">
      <c r="A177" s="3">
        <v>42734</v>
      </c>
      <c r="B177" s="4">
        <v>241.43199999999999</v>
      </c>
      <c r="C177">
        <v>90.26</v>
      </c>
      <c r="E177">
        <v>374280.2</v>
      </c>
      <c r="F177">
        <v>3</v>
      </c>
      <c r="H177">
        <v>3.32</v>
      </c>
      <c r="I177">
        <v>2.14</v>
      </c>
      <c r="K177">
        <v>40.338999999999999</v>
      </c>
      <c r="L177">
        <v>42.2</v>
      </c>
      <c r="M177">
        <v>2.98</v>
      </c>
      <c r="N177">
        <v>1.877</v>
      </c>
    </row>
    <row r="178" spans="1:14" x14ac:dyDescent="0.3">
      <c r="A178" s="3">
        <v>42825</v>
      </c>
      <c r="B178" s="4">
        <v>243.80099999999999</v>
      </c>
      <c r="C178">
        <v>82.01</v>
      </c>
      <c r="E178">
        <v>347497.9</v>
      </c>
      <c r="F178">
        <v>3</v>
      </c>
      <c r="H178">
        <v>3.66</v>
      </c>
      <c r="I178">
        <v>1.88</v>
      </c>
      <c r="K178">
        <v>44.276000000000003</v>
      </c>
      <c r="L178">
        <v>43.7</v>
      </c>
      <c r="M178">
        <v>3.06</v>
      </c>
      <c r="N178">
        <v>3.2349999999999999</v>
      </c>
    </row>
    <row r="179" spans="1:14" x14ac:dyDescent="0.3">
      <c r="A179" s="3">
        <v>42916</v>
      </c>
      <c r="B179" s="4">
        <v>244.95500000000001</v>
      </c>
      <c r="C179">
        <v>80.73</v>
      </c>
      <c r="E179">
        <v>342061.4</v>
      </c>
      <c r="F179">
        <v>3.08</v>
      </c>
      <c r="H179">
        <v>3.82</v>
      </c>
      <c r="I179">
        <v>2.77</v>
      </c>
      <c r="K179">
        <v>44.276000000000003</v>
      </c>
      <c r="L179">
        <v>29.1</v>
      </c>
      <c r="M179">
        <v>3.06</v>
      </c>
      <c r="N179">
        <v>3.2349999999999999</v>
      </c>
    </row>
    <row r="180" spans="1:14" x14ac:dyDescent="0.3">
      <c r="A180" s="3">
        <v>43007</v>
      </c>
      <c r="B180" s="4">
        <v>246.81899999999999</v>
      </c>
      <c r="C180">
        <v>81.98</v>
      </c>
      <c r="E180">
        <v>347357.8</v>
      </c>
      <c r="F180">
        <v>3.08</v>
      </c>
      <c r="H180">
        <v>3.76</v>
      </c>
      <c r="I180">
        <v>2.77</v>
      </c>
      <c r="K180">
        <v>44.276000000000003</v>
      </c>
      <c r="L180">
        <v>29.6</v>
      </c>
      <c r="M180">
        <v>3.06</v>
      </c>
      <c r="N180">
        <v>3.2349999999999999</v>
      </c>
    </row>
    <row r="181" spans="1:14" x14ac:dyDescent="0.3">
      <c r="A181" s="3">
        <v>43098</v>
      </c>
      <c r="B181" s="4">
        <v>246.524</v>
      </c>
      <c r="C181">
        <v>83.64</v>
      </c>
      <c r="E181">
        <v>354391.4</v>
      </c>
      <c r="F181">
        <v>3.08</v>
      </c>
      <c r="H181">
        <v>3.68</v>
      </c>
      <c r="I181">
        <v>3.07</v>
      </c>
      <c r="K181">
        <v>44.276000000000003</v>
      </c>
      <c r="L181">
        <v>27.3</v>
      </c>
      <c r="M181">
        <v>3.06</v>
      </c>
      <c r="N181">
        <v>3.2349999999999999</v>
      </c>
    </row>
    <row r="182" spans="1:14" x14ac:dyDescent="0.3">
      <c r="A182" s="3">
        <v>43189</v>
      </c>
      <c r="B182" s="4">
        <v>249.554</v>
      </c>
      <c r="C182">
        <v>74.61</v>
      </c>
      <c r="E182">
        <v>316032.2</v>
      </c>
      <c r="F182">
        <v>3.08</v>
      </c>
      <c r="H182">
        <v>4.13</v>
      </c>
      <c r="I182">
        <v>3.23</v>
      </c>
      <c r="K182">
        <v>45.265999999999998</v>
      </c>
      <c r="L182">
        <v>23.1</v>
      </c>
      <c r="M182">
        <v>3.23</v>
      </c>
      <c r="N182">
        <v>4.8120000000000003</v>
      </c>
    </row>
    <row r="183" spans="1:14" x14ac:dyDescent="0.3">
      <c r="A183" s="3">
        <v>43280</v>
      </c>
      <c r="B183" s="4">
        <v>251.989</v>
      </c>
      <c r="C183">
        <v>82.73</v>
      </c>
      <c r="E183">
        <v>350264.9</v>
      </c>
      <c r="F183">
        <v>3.28</v>
      </c>
      <c r="H183">
        <v>3.96</v>
      </c>
      <c r="I183">
        <v>3.37</v>
      </c>
      <c r="K183">
        <v>45.265999999999998</v>
      </c>
      <c r="L183">
        <v>24.5</v>
      </c>
      <c r="M183">
        <v>3.23</v>
      </c>
      <c r="N183">
        <v>4.8120000000000003</v>
      </c>
    </row>
    <row r="184" spans="1:14" x14ac:dyDescent="0.3">
      <c r="A184" s="3">
        <v>43371</v>
      </c>
      <c r="B184" s="4">
        <v>252.43899999999999</v>
      </c>
      <c r="C184">
        <v>85.02</v>
      </c>
      <c r="E184">
        <v>359958.5</v>
      </c>
      <c r="F184">
        <v>3.28</v>
      </c>
      <c r="H184">
        <v>3.86</v>
      </c>
      <c r="I184">
        <v>3.51</v>
      </c>
      <c r="K184">
        <v>45.265999999999998</v>
      </c>
      <c r="L184">
        <v>24.2</v>
      </c>
      <c r="M184">
        <v>3.23</v>
      </c>
      <c r="N184">
        <v>4.8120000000000003</v>
      </c>
    </row>
    <row r="185" spans="1:14" x14ac:dyDescent="0.3">
      <c r="A185" s="3">
        <v>43465</v>
      </c>
      <c r="B185" s="4">
        <v>251.233</v>
      </c>
      <c r="C185">
        <v>68.19</v>
      </c>
      <c r="E185">
        <v>288703.09999999998</v>
      </c>
      <c r="F185">
        <v>3.28</v>
      </c>
      <c r="H185">
        <v>4.8099999999999996</v>
      </c>
      <c r="I185">
        <v>4.04</v>
      </c>
      <c r="K185">
        <v>45.265999999999998</v>
      </c>
      <c r="L185">
        <v>16.899999999999999</v>
      </c>
      <c r="M185">
        <v>3.23</v>
      </c>
      <c r="N185">
        <v>4.8120000000000003</v>
      </c>
    </row>
    <row r="186" spans="1:14" x14ac:dyDescent="0.3">
      <c r="A186" s="3">
        <v>43553</v>
      </c>
      <c r="B186" s="4">
        <v>254.202</v>
      </c>
      <c r="C186">
        <v>80.8</v>
      </c>
      <c r="E186">
        <v>342034.8</v>
      </c>
      <c r="F186">
        <v>3.28</v>
      </c>
      <c r="H186">
        <v>4.0599999999999996</v>
      </c>
      <c r="I186">
        <v>4.8099999999999996</v>
      </c>
      <c r="K186">
        <v>45.265000000000001</v>
      </c>
      <c r="L186">
        <v>16.8</v>
      </c>
      <c r="M186">
        <v>3.43</v>
      </c>
      <c r="N186">
        <v>3.1850000000000001</v>
      </c>
    </row>
    <row r="187" spans="1:14" x14ac:dyDescent="0.3">
      <c r="A187" s="3">
        <v>43644</v>
      </c>
      <c r="B187" s="4">
        <v>256.14299999999997</v>
      </c>
      <c r="C187">
        <v>76.63</v>
      </c>
      <c r="E187">
        <v>324382.7</v>
      </c>
      <c r="F187">
        <v>3.48</v>
      </c>
      <c r="H187">
        <v>4.54</v>
      </c>
      <c r="I187">
        <v>4.2699999999999996</v>
      </c>
      <c r="K187">
        <v>45.265000000000001</v>
      </c>
      <c r="L187">
        <v>17.899999999999999</v>
      </c>
      <c r="M187">
        <v>3.43</v>
      </c>
      <c r="N187">
        <v>3.1850000000000001</v>
      </c>
    </row>
    <row r="188" spans="1:14" x14ac:dyDescent="0.3">
      <c r="A188" s="3">
        <v>43738</v>
      </c>
      <c r="B188" s="4">
        <v>256.75900000000001</v>
      </c>
      <c r="C188">
        <v>70.61</v>
      </c>
      <c r="E188">
        <v>298758.40000000002</v>
      </c>
      <c r="F188">
        <v>3.48</v>
      </c>
      <c r="H188">
        <v>4.93</v>
      </c>
      <c r="I188">
        <v>4.08</v>
      </c>
      <c r="K188">
        <v>45.265000000000001</v>
      </c>
      <c r="L188">
        <v>17.3</v>
      </c>
      <c r="M188">
        <v>3.43</v>
      </c>
      <c r="N188">
        <v>3.1850000000000001</v>
      </c>
    </row>
    <row r="189" spans="1:14" x14ac:dyDescent="0.3">
      <c r="A189" s="3">
        <v>43830</v>
      </c>
      <c r="B189" s="4">
        <v>256.97399999999999</v>
      </c>
      <c r="C189">
        <v>69.78</v>
      </c>
      <c r="E189">
        <v>295246.59999999998</v>
      </c>
      <c r="F189">
        <v>3.48</v>
      </c>
      <c r="H189">
        <v>4.99</v>
      </c>
      <c r="I189">
        <v>3.36</v>
      </c>
      <c r="K189">
        <v>45.265000000000001</v>
      </c>
      <c r="L189">
        <v>20.8</v>
      </c>
      <c r="M189">
        <v>3.43</v>
      </c>
      <c r="N189">
        <v>3.1850000000000001</v>
      </c>
    </row>
    <row r="190" spans="1:14" x14ac:dyDescent="0.3">
      <c r="A190" s="3">
        <v>43921</v>
      </c>
      <c r="B190" s="4">
        <v>258.11500000000001</v>
      </c>
      <c r="C190">
        <v>37.97</v>
      </c>
      <c r="E190">
        <v>160545</v>
      </c>
      <c r="F190">
        <v>3.48</v>
      </c>
      <c r="H190">
        <v>9.17</v>
      </c>
      <c r="I190">
        <v>3.18</v>
      </c>
      <c r="K190">
        <v>37.125</v>
      </c>
      <c r="L190">
        <v>11.9</v>
      </c>
      <c r="M190">
        <v>3.48</v>
      </c>
      <c r="N190">
        <v>-5.26</v>
      </c>
    </row>
    <row r="191" spans="1:14" x14ac:dyDescent="0.3">
      <c r="A191" s="3">
        <v>44012</v>
      </c>
      <c r="B191" s="4">
        <v>257.79700000000003</v>
      </c>
      <c r="C191">
        <v>44.72</v>
      </c>
      <c r="E191">
        <v>189086.5</v>
      </c>
      <c r="F191">
        <v>3.48</v>
      </c>
      <c r="H191">
        <v>7.78</v>
      </c>
      <c r="I191">
        <v>2.4900000000000002</v>
      </c>
      <c r="K191">
        <v>37.125</v>
      </c>
      <c r="L191">
        <v>18</v>
      </c>
      <c r="M191">
        <v>3.48</v>
      </c>
      <c r="N191">
        <v>-5.26</v>
      </c>
    </row>
    <row r="192" spans="1:14" x14ac:dyDescent="0.3">
      <c r="A192" s="3">
        <v>44104</v>
      </c>
      <c r="B192" s="4">
        <v>260.27999999999997</v>
      </c>
      <c r="C192">
        <v>34.33</v>
      </c>
      <c r="E192">
        <v>145155.29999999999</v>
      </c>
      <c r="F192">
        <v>3.48</v>
      </c>
      <c r="H192">
        <v>10.14</v>
      </c>
      <c r="I192">
        <v>1.5</v>
      </c>
      <c r="K192">
        <v>37.125</v>
      </c>
      <c r="L192">
        <v>22.8</v>
      </c>
      <c r="M192">
        <v>3.48</v>
      </c>
      <c r="N192">
        <v>-5.26</v>
      </c>
    </row>
    <row r="193" spans="1:14" x14ac:dyDescent="0.3">
      <c r="A193" s="3">
        <v>44196</v>
      </c>
      <c r="B193" s="4">
        <v>260.47399999999999</v>
      </c>
      <c r="C193">
        <v>41.22</v>
      </c>
      <c r="E193">
        <v>174287.8</v>
      </c>
      <c r="F193">
        <v>3.48</v>
      </c>
      <c r="H193">
        <v>8.44</v>
      </c>
      <c r="I193">
        <v>0.6</v>
      </c>
      <c r="K193">
        <v>37.125</v>
      </c>
      <c r="L193">
        <v>68.2</v>
      </c>
      <c r="M193">
        <v>3.48</v>
      </c>
      <c r="N193">
        <v>-5.26</v>
      </c>
    </row>
    <row r="194" spans="1:14" x14ac:dyDescent="0.3">
      <c r="A194" s="3">
        <v>44286</v>
      </c>
      <c r="B194" s="4">
        <v>264.87700000000001</v>
      </c>
      <c r="C194">
        <v>55.83</v>
      </c>
      <c r="E194">
        <v>236358.39999999999</v>
      </c>
      <c r="F194">
        <v>3.48</v>
      </c>
      <c r="H194">
        <v>6.23</v>
      </c>
      <c r="I194">
        <v>0</v>
      </c>
      <c r="K194">
        <v>39.768000000000001</v>
      </c>
      <c r="M194">
        <v>3.49</v>
      </c>
      <c r="N194">
        <v>5.3769999999999998</v>
      </c>
    </row>
    <row r="195" spans="1:14" x14ac:dyDescent="0.3">
      <c r="A195" s="3">
        <v>44377</v>
      </c>
      <c r="B195" s="4">
        <v>271.69600000000003</v>
      </c>
      <c r="C195">
        <v>63.08</v>
      </c>
      <c r="E195">
        <v>267053</v>
      </c>
      <c r="F195">
        <v>3.48</v>
      </c>
      <c r="H195">
        <v>5.52</v>
      </c>
      <c r="I195">
        <v>0</v>
      </c>
      <c r="K195">
        <v>39.768000000000001</v>
      </c>
      <c r="M195">
        <v>3.49</v>
      </c>
      <c r="N195">
        <v>5.3769999999999998</v>
      </c>
    </row>
    <row r="196" spans="1:14" x14ac:dyDescent="0.3">
      <c r="A196" s="3">
        <v>44469</v>
      </c>
      <c r="B196" s="4">
        <v>274.31</v>
      </c>
      <c r="C196">
        <v>58.82</v>
      </c>
      <c r="E196">
        <v>249018.4</v>
      </c>
      <c r="F196">
        <v>3.48</v>
      </c>
      <c r="H196">
        <v>5.92</v>
      </c>
      <c r="I196">
        <v>0</v>
      </c>
      <c r="K196">
        <v>39.768000000000001</v>
      </c>
      <c r="M196">
        <v>3.49</v>
      </c>
      <c r="N196">
        <v>5.3769999999999998</v>
      </c>
    </row>
    <row r="197" spans="1:14" x14ac:dyDescent="0.3">
      <c r="A197" s="3">
        <v>44561</v>
      </c>
      <c r="B197" s="4">
        <v>278.80200000000002</v>
      </c>
      <c r="C197">
        <v>61.19</v>
      </c>
      <c r="E197">
        <v>259051.9</v>
      </c>
      <c r="F197">
        <v>3.52</v>
      </c>
      <c r="H197">
        <v>5.75</v>
      </c>
      <c r="I197">
        <v>0</v>
      </c>
      <c r="K197">
        <v>39.768000000000001</v>
      </c>
      <c r="M197">
        <v>3.49</v>
      </c>
      <c r="N197">
        <v>5.3769999999999998</v>
      </c>
    </row>
  </sheetData>
  <dataValidations count="1">
    <dataValidation allowBlank="1" showErrorMessage="1" promptTitle="TRAFO" prompt="$A$1:$KC$238" sqref="A1:B1" xr:uid="{BB0A62F1-3A9B-4E17-BDB6-200181DA138D}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6127-3E89-427F-930B-28972420E016}">
  <dimension ref="A1:O197"/>
  <sheetViews>
    <sheetView workbookViewId="0">
      <selection activeCell="K171" sqref="K171"/>
    </sheetView>
  </sheetViews>
  <sheetFormatPr defaultRowHeight="14.4" x14ac:dyDescent="0.3"/>
  <cols>
    <col min="1" max="1" width="10.109375" bestFit="1" customWidth="1"/>
    <col min="2" max="2" width="10.109375" customWidth="1"/>
    <col min="3" max="3" width="8" bestFit="1" customWidth="1"/>
    <col min="4" max="4" width="12" bestFit="1" customWidth="1"/>
    <col min="5" max="5" width="11.88671875" hidden="1" customWidth="1"/>
    <col min="6" max="6" width="8" bestFit="1" customWidth="1"/>
    <col min="7" max="7" width="10.5546875" bestFit="1" customWidth="1"/>
    <col min="8" max="8" width="12.33203125" bestFit="1" customWidth="1"/>
    <col min="9" max="9" width="7.77734375" bestFit="1" customWidth="1"/>
    <col min="10" max="10" width="7.77734375" customWidth="1"/>
    <col min="11" max="11" width="10.21875" bestFit="1" customWidth="1"/>
    <col min="12" max="12" width="6" bestFit="1" customWidth="1"/>
    <col min="13" max="13" width="14.77734375" bestFit="1" customWidth="1"/>
    <col min="14" max="15" width="8.77734375" bestFit="1" customWidth="1"/>
  </cols>
  <sheetData>
    <row r="1" spans="1:15" x14ac:dyDescent="0.3">
      <c r="C1" t="s">
        <v>33</v>
      </c>
      <c r="D1" t="s">
        <v>34</v>
      </c>
      <c r="E1" t="s">
        <v>25</v>
      </c>
      <c r="F1" t="s">
        <v>27</v>
      </c>
      <c r="G1" t="s">
        <v>35</v>
      </c>
      <c r="H1" t="s">
        <v>26</v>
      </c>
      <c r="I1" t="s">
        <v>28</v>
      </c>
      <c r="K1" t="s">
        <v>29</v>
      </c>
      <c r="L1" t="s">
        <v>14</v>
      </c>
      <c r="M1" t="s">
        <v>30</v>
      </c>
      <c r="N1" t="s">
        <v>31</v>
      </c>
      <c r="O1" t="s">
        <v>32</v>
      </c>
    </row>
    <row r="2" spans="1:15" x14ac:dyDescent="0.3">
      <c r="A2" s="3">
        <v>26753</v>
      </c>
      <c r="B2" s="4">
        <v>43.3</v>
      </c>
      <c r="C2">
        <v>3.7400000000000003E-2</v>
      </c>
      <c r="D2">
        <f>C2*$B$171/B2</f>
        <v>0.20612150577367208</v>
      </c>
      <c r="E2">
        <v>130.81</v>
      </c>
      <c r="F2">
        <v>0</v>
      </c>
      <c r="G2">
        <f>F2*$B$171/B2</f>
        <v>0</v>
      </c>
      <c r="H2">
        <v>0</v>
      </c>
      <c r="I2">
        <v>0</v>
      </c>
      <c r="L2">
        <v>111</v>
      </c>
    </row>
    <row r="3" spans="1:15" x14ac:dyDescent="0.3">
      <c r="A3" s="3">
        <v>26844</v>
      </c>
      <c r="B3" s="4">
        <v>44.2</v>
      </c>
      <c r="C3">
        <v>4.1399999999999999E-2</v>
      </c>
      <c r="D3">
        <f t="shared" ref="D3:D66" si="0">C3*$B$171/B3</f>
        <v>0.22352066063348414</v>
      </c>
      <c r="E3">
        <v>144.44999999999999</v>
      </c>
      <c r="F3">
        <v>0</v>
      </c>
      <c r="G3">
        <f t="shared" ref="G3:G66" si="1">F3*$B$171/B3</f>
        <v>0</v>
      </c>
      <c r="H3">
        <v>0</v>
      </c>
      <c r="I3">
        <v>0</v>
      </c>
      <c r="L3">
        <v>54.9</v>
      </c>
    </row>
    <row r="4" spans="1:15" x14ac:dyDescent="0.3">
      <c r="A4" s="3">
        <v>26935</v>
      </c>
      <c r="B4" s="4">
        <v>45.2</v>
      </c>
      <c r="C4">
        <v>9.3200000000000005E-2</v>
      </c>
      <c r="D4">
        <f t="shared" si="0"/>
        <v>0.49205888495575223</v>
      </c>
      <c r="E4">
        <v>325.56</v>
      </c>
      <c r="F4">
        <v>0</v>
      </c>
      <c r="G4">
        <f t="shared" si="1"/>
        <v>0</v>
      </c>
      <c r="H4">
        <v>0</v>
      </c>
      <c r="I4">
        <v>0</v>
      </c>
      <c r="L4">
        <v>123.8</v>
      </c>
    </row>
    <row r="5" spans="1:15" x14ac:dyDescent="0.3">
      <c r="A5" s="3">
        <v>27029</v>
      </c>
      <c r="B5" s="4">
        <v>46.2</v>
      </c>
      <c r="C5">
        <v>9.6299999999999997E-2</v>
      </c>
      <c r="D5">
        <f t="shared" si="0"/>
        <v>0.49742076623376624</v>
      </c>
      <c r="E5">
        <v>336.34</v>
      </c>
      <c r="F5">
        <v>0</v>
      </c>
      <c r="G5">
        <f t="shared" si="1"/>
        <v>0</v>
      </c>
      <c r="H5">
        <v>0</v>
      </c>
      <c r="I5">
        <v>0</v>
      </c>
      <c r="L5">
        <v>127.9</v>
      </c>
    </row>
    <row r="6" spans="1:15" x14ac:dyDescent="0.3">
      <c r="A6" s="3">
        <v>27117</v>
      </c>
      <c r="B6" s="4">
        <v>47.8</v>
      </c>
      <c r="C6">
        <v>0.1062</v>
      </c>
      <c r="D6">
        <f t="shared" si="0"/>
        <v>0.53019572384937241</v>
      </c>
      <c r="E6">
        <v>355.78</v>
      </c>
      <c r="F6">
        <v>0</v>
      </c>
      <c r="G6">
        <f t="shared" si="1"/>
        <v>0</v>
      </c>
      <c r="H6">
        <v>0</v>
      </c>
      <c r="I6">
        <v>0</v>
      </c>
      <c r="L6">
        <v>141</v>
      </c>
    </row>
    <row r="7" spans="1:15" x14ac:dyDescent="0.3">
      <c r="A7" s="3">
        <v>27208</v>
      </c>
      <c r="B7" s="4">
        <v>49</v>
      </c>
      <c r="C7">
        <v>0.12039999999999999</v>
      </c>
      <c r="D7">
        <f t="shared" si="0"/>
        <v>0.5863676571428571</v>
      </c>
      <c r="E7">
        <v>435.82</v>
      </c>
      <c r="F7">
        <v>0</v>
      </c>
      <c r="G7">
        <f t="shared" si="1"/>
        <v>0</v>
      </c>
      <c r="H7">
        <v>0</v>
      </c>
      <c r="I7">
        <v>0</v>
      </c>
      <c r="J7" s="5">
        <f t="shared" ref="J7:J70" si="2">I7-SUM(J3:J6)+J3</f>
        <v>0</v>
      </c>
      <c r="L7">
        <v>61.3</v>
      </c>
    </row>
    <row r="8" spans="1:15" x14ac:dyDescent="0.3">
      <c r="A8" s="3">
        <v>27302</v>
      </c>
      <c r="B8" s="4">
        <v>50.6</v>
      </c>
      <c r="C8">
        <v>3.3799999999999997E-2</v>
      </c>
      <c r="D8">
        <f t="shared" si="0"/>
        <v>0.15940641106719364</v>
      </c>
      <c r="E8">
        <v>113.24</v>
      </c>
      <c r="F8">
        <v>0</v>
      </c>
      <c r="G8">
        <f t="shared" si="1"/>
        <v>0</v>
      </c>
      <c r="H8">
        <v>0</v>
      </c>
      <c r="I8">
        <v>0</v>
      </c>
      <c r="J8" s="5">
        <f t="shared" si="2"/>
        <v>0</v>
      </c>
      <c r="L8">
        <v>7</v>
      </c>
    </row>
    <row r="9" spans="1:15" x14ac:dyDescent="0.3">
      <c r="A9" s="3">
        <v>27394</v>
      </c>
      <c r="B9" s="4">
        <v>51.9</v>
      </c>
      <c r="C9">
        <v>4.1700000000000001E-2</v>
      </c>
      <c r="D9">
        <f t="shared" si="0"/>
        <v>0.19173804624277457</v>
      </c>
      <c r="E9">
        <v>139.61000000000001</v>
      </c>
      <c r="F9">
        <v>0</v>
      </c>
      <c r="G9">
        <f t="shared" si="1"/>
        <v>0</v>
      </c>
      <c r="H9">
        <v>0</v>
      </c>
      <c r="I9">
        <v>0</v>
      </c>
      <c r="J9" s="5">
        <f t="shared" si="2"/>
        <v>0</v>
      </c>
      <c r="L9">
        <v>8.5</v>
      </c>
    </row>
    <row r="10" spans="1:15" x14ac:dyDescent="0.3">
      <c r="A10" s="3">
        <v>27484</v>
      </c>
      <c r="B10" s="4">
        <v>52.7</v>
      </c>
      <c r="C10">
        <v>9.7699999999999995E-2</v>
      </c>
      <c r="D10">
        <f t="shared" si="0"/>
        <v>0.44240858823529405</v>
      </c>
      <c r="E10">
        <v>334.17</v>
      </c>
      <c r="F10">
        <v>0</v>
      </c>
      <c r="G10">
        <f t="shared" si="1"/>
        <v>0</v>
      </c>
      <c r="H10">
        <v>0</v>
      </c>
      <c r="I10">
        <v>0</v>
      </c>
      <c r="J10" s="5">
        <f t="shared" si="2"/>
        <v>0</v>
      </c>
      <c r="L10">
        <v>20.9</v>
      </c>
    </row>
    <row r="11" spans="1:15" x14ac:dyDescent="0.3">
      <c r="A11" s="3">
        <v>27575</v>
      </c>
      <c r="B11" s="4">
        <v>53.6</v>
      </c>
      <c r="C11">
        <v>0.12959999999999999</v>
      </c>
      <c r="D11">
        <f t="shared" si="0"/>
        <v>0.57700531343283579</v>
      </c>
      <c r="E11">
        <v>443.45</v>
      </c>
      <c r="F11">
        <v>0</v>
      </c>
      <c r="G11">
        <f t="shared" si="1"/>
        <v>0</v>
      </c>
      <c r="H11">
        <v>0</v>
      </c>
      <c r="I11">
        <v>0</v>
      </c>
      <c r="J11" s="5">
        <f t="shared" si="2"/>
        <v>0</v>
      </c>
      <c r="L11">
        <v>34.5</v>
      </c>
    </row>
    <row r="12" spans="1:15" x14ac:dyDescent="0.3">
      <c r="A12" s="3">
        <v>27667</v>
      </c>
      <c r="B12" s="4">
        <v>54.6</v>
      </c>
      <c r="C12">
        <v>0.13750000000000001</v>
      </c>
      <c r="D12">
        <f t="shared" si="0"/>
        <v>0.60096565934065937</v>
      </c>
      <c r="E12">
        <v>470.37</v>
      </c>
      <c r="F12">
        <v>0</v>
      </c>
      <c r="G12">
        <f t="shared" si="1"/>
        <v>0</v>
      </c>
      <c r="H12">
        <v>0</v>
      </c>
      <c r="I12">
        <v>0</v>
      </c>
      <c r="J12" s="5">
        <f t="shared" si="2"/>
        <v>0</v>
      </c>
      <c r="L12">
        <v>34.9</v>
      </c>
    </row>
    <row r="13" spans="1:15" x14ac:dyDescent="0.3">
      <c r="A13" s="3">
        <v>27759</v>
      </c>
      <c r="B13" s="4">
        <v>55.5</v>
      </c>
      <c r="C13">
        <v>0.1343</v>
      </c>
      <c r="D13">
        <f t="shared" si="0"/>
        <v>0.57746096216216214</v>
      </c>
      <c r="E13">
        <v>475.6</v>
      </c>
      <c r="F13">
        <v>0</v>
      </c>
      <c r="G13">
        <f t="shared" si="1"/>
        <v>0</v>
      </c>
      <c r="H13">
        <v>0</v>
      </c>
      <c r="I13">
        <v>0</v>
      </c>
      <c r="J13" s="5">
        <f t="shared" si="2"/>
        <v>0</v>
      </c>
      <c r="L13">
        <v>30.9</v>
      </c>
    </row>
    <row r="14" spans="1:15" x14ac:dyDescent="0.3">
      <c r="A14" s="3">
        <v>27850</v>
      </c>
      <c r="B14" s="4">
        <v>55.9</v>
      </c>
      <c r="C14">
        <v>0.2019</v>
      </c>
      <c r="D14">
        <f t="shared" si="0"/>
        <v>0.8619143506261181</v>
      </c>
      <c r="E14">
        <v>715.04</v>
      </c>
      <c r="F14">
        <v>0</v>
      </c>
      <c r="G14">
        <f t="shared" si="1"/>
        <v>0</v>
      </c>
      <c r="H14">
        <v>0</v>
      </c>
      <c r="I14">
        <v>0</v>
      </c>
      <c r="J14" s="5">
        <f t="shared" si="2"/>
        <v>0</v>
      </c>
      <c r="L14">
        <v>43.3</v>
      </c>
    </row>
    <row r="15" spans="1:15" x14ac:dyDescent="0.3">
      <c r="A15" s="3">
        <v>27941</v>
      </c>
      <c r="B15" s="4">
        <v>56.8</v>
      </c>
      <c r="C15">
        <v>0.1875</v>
      </c>
      <c r="D15">
        <f t="shared" si="0"/>
        <v>0.78775748239436627</v>
      </c>
      <c r="E15">
        <v>664.2</v>
      </c>
      <c r="F15">
        <v>0</v>
      </c>
      <c r="G15">
        <f t="shared" si="1"/>
        <v>0</v>
      </c>
      <c r="H15">
        <v>0</v>
      </c>
      <c r="I15">
        <v>0.01</v>
      </c>
      <c r="J15" s="5">
        <f t="shared" si="2"/>
        <v>0.01</v>
      </c>
      <c r="L15">
        <v>36.4</v>
      </c>
    </row>
    <row r="16" spans="1:15" x14ac:dyDescent="0.3">
      <c r="A16" s="3">
        <v>28033</v>
      </c>
      <c r="B16" s="4">
        <v>57.6</v>
      </c>
      <c r="C16">
        <v>0.16669999999999999</v>
      </c>
      <c r="D16">
        <f t="shared" si="0"/>
        <v>0.69064157291666672</v>
      </c>
      <c r="E16">
        <v>590.4</v>
      </c>
      <c r="F16">
        <v>0</v>
      </c>
      <c r="G16">
        <f t="shared" si="1"/>
        <v>0</v>
      </c>
      <c r="H16">
        <v>0</v>
      </c>
      <c r="I16">
        <v>0.01</v>
      </c>
      <c r="J16" s="5">
        <f t="shared" si="2"/>
        <v>0</v>
      </c>
      <c r="L16">
        <v>29.1</v>
      </c>
    </row>
    <row r="17" spans="1:15" x14ac:dyDescent="0.3">
      <c r="A17" s="3">
        <v>28125</v>
      </c>
      <c r="B17" s="4">
        <v>58.2</v>
      </c>
      <c r="C17">
        <v>0.16389999999999999</v>
      </c>
      <c r="D17">
        <f t="shared" si="0"/>
        <v>0.6720406907216494</v>
      </c>
      <c r="E17">
        <v>580.55999999999995</v>
      </c>
      <c r="F17">
        <v>0</v>
      </c>
      <c r="G17">
        <f t="shared" si="1"/>
        <v>0</v>
      </c>
      <c r="H17">
        <v>0</v>
      </c>
      <c r="I17">
        <v>0.01</v>
      </c>
      <c r="J17" s="5">
        <f t="shared" si="2"/>
        <v>0</v>
      </c>
      <c r="L17">
        <v>24.9</v>
      </c>
    </row>
    <row r="18" spans="1:15" x14ac:dyDescent="0.3">
      <c r="A18" s="3">
        <v>28215</v>
      </c>
      <c r="B18" s="4">
        <v>59.5</v>
      </c>
      <c r="C18">
        <v>0.12920000000000001</v>
      </c>
      <c r="D18">
        <f t="shared" si="0"/>
        <v>0.51818537142857146</v>
      </c>
      <c r="E18">
        <v>470.02</v>
      </c>
      <c r="F18">
        <v>0</v>
      </c>
      <c r="G18">
        <f t="shared" si="1"/>
        <v>0</v>
      </c>
      <c r="H18">
        <v>0</v>
      </c>
      <c r="I18">
        <v>0.01</v>
      </c>
      <c r="J18" s="5">
        <f t="shared" si="2"/>
        <v>0</v>
      </c>
      <c r="L18">
        <v>18</v>
      </c>
    </row>
    <row r="19" spans="1:15" x14ac:dyDescent="0.3">
      <c r="A19" s="3">
        <v>28306</v>
      </c>
      <c r="B19" s="4">
        <v>60.7</v>
      </c>
      <c r="C19">
        <v>0.1361</v>
      </c>
      <c r="D19">
        <f t="shared" si="0"/>
        <v>0.53506806919275129</v>
      </c>
      <c r="E19">
        <v>495.29</v>
      </c>
      <c r="F19">
        <v>0</v>
      </c>
      <c r="G19">
        <f t="shared" si="1"/>
        <v>0</v>
      </c>
      <c r="H19">
        <v>0</v>
      </c>
      <c r="I19">
        <v>0.01</v>
      </c>
      <c r="J19" s="5">
        <f t="shared" si="2"/>
        <v>0.01</v>
      </c>
      <c r="L19">
        <v>17.399999999999999</v>
      </c>
    </row>
    <row r="20" spans="1:15" x14ac:dyDescent="0.3">
      <c r="A20" s="3">
        <v>28398</v>
      </c>
      <c r="B20" s="4">
        <v>61.4</v>
      </c>
      <c r="C20">
        <v>0.13469999999999999</v>
      </c>
      <c r="D20">
        <f t="shared" si="0"/>
        <v>0.52352668729641694</v>
      </c>
      <c r="E20">
        <v>490.24</v>
      </c>
      <c r="F20">
        <v>0</v>
      </c>
      <c r="G20">
        <f t="shared" si="1"/>
        <v>0</v>
      </c>
      <c r="H20">
        <v>0</v>
      </c>
      <c r="I20">
        <v>0.01</v>
      </c>
      <c r="J20" s="5">
        <f t="shared" si="2"/>
        <v>0</v>
      </c>
      <c r="L20">
        <v>16.600000000000001</v>
      </c>
    </row>
    <row r="21" spans="1:15" x14ac:dyDescent="0.3">
      <c r="A21" s="3">
        <v>28489</v>
      </c>
      <c r="B21" s="4">
        <v>62.1</v>
      </c>
      <c r="C21">
        <v>0.125</v>
      </c>
      <c r="D21">
        <f t="shared" si="0"/>
        <v>0.48035024154589373</v>
      </c>
      <c r="E21">
        <v>454.86</v>
      </c>
      <c r="F21">
        <v>0</v>
      </c>
      <c r="G21">
        <f t="shared" si="1"/>
        <v>0</v>
      </c>
      <c r="H21">
        <v>0</v>
      </c>
      <c r="I21">
        <v>0.01</v>
      </c>
      <c r="J21" s="5">
        <f t="shared" si="2"/>
        <v>0</v>
      </c>
      <c r="L21">
        <v>15.4</v>
      </c>
    </row>
    <row r="22" spans="1:15" x14ac:dyDescent="0.3">
      <c r="A22" s="3">
        <v>28580</v>
      </c>
      <c r="B22" s="4">
        <v>63.4</v>
      </c>
      <c r="C22">
        <v>0.1153</v>
      </c>
      <c r="D22">
        <f t="shared" si="0"/>
        <v>0.43398992744479498</v>
      </c>
      <c r="E22">
        <v>428.2</v>
      </c>
      <c r="F22">
        <v>0</v>
      </c>
      <c r="G22">
        <f t="shared" si="1"/>
        <v>0</v>
      </c>
      <c r="H22">
        <v>0</v>
      </c>
      <c r="I22">
        <v>0.01</v>
      </c>
      <c r="J22" s="5">
        <f t="shared" si="2"/>
        <v>0</v>
      </c>
      <c r="L22">
        <v>13.3</v>
      </c>
    </row>
    <row r="23" spans="1:15" x14ac:dyDescent="0.3">
      <c r="A23" s="3">
        <v>28671</v>
      </c>
      <c r="B23" s="4">
        <v>65.2</v>
      </c>
      <c r="C23">
        <v>0.16389999999999999</v>
      </c>
      <c r="D23">
        <f t="shared" si="0"/>
        <v>0.59988908282208586</v>
      </c>
      <c r="E23">
        <v>608.76</v>
      </c>
      <c r="F23">
        <v>0</v>
      </c>
      <c r="G23">
        <f t="shared" si="1"/>
        <v>0</v>
      </c>
      <c r="H23">
        <v>0</v>
      </c>
      <c r="I23">
        <v>0.01</v>
      </c>
      <c r="J23" s="5">
        <f t="shared" si="2"/>
        <v>0.01</v>
      </c>
      <c r="L23">
        <v>17.7</v>
      </c>
    </row>
    <row r="24" spans="1:15" x14ac:dyDescent="0.3">
      <c r="A24" s="3">
        <v>28762</v>
      </c>
      <c r="B24" s="4">
        <v>66.5</v>
      </c>
      <c r="C24">
        <v>0.1875</v>
      </c>
      <c r="D24">
        <f t="shared" si="0"/>
        <v>0.67285150375939851</v>
      </c>
      <c r="E24">
        <v>696.46</v>
      </c>
      <c r="F24">
        <v>0</v>
      </c>
      <c r="G24">
        <f t="shared" si="1"/>
        <v>0</v>
      </c>
      <c r="H24">
        <v>0</v>
      </c>
      <c r="I24">
        <v>0.01</v>
      </c>
      <c r="J24" s="5">
        <f t="shared" si="2"/>
        <v>0</v>
      </c>
      <c r="L24">
        <v>20.2</v>
      </c>
    </row>
    <row r="25" spans="1:15" x14ac:dyDescent="0.3">
      <c r="A25" s="3">
        <v>28853</v>
      </c>
      <c r="B25" s="4">
        <v>67.7</v>
      </c>
      <c r="C25">
        <v>0.1719</v>
      </c>
      <c r="D25">
        <f t="shared" si="0"/>
        <v>0.60593607385524362</v>
      </c>
      <c r="E25">
        <v>638.42999999999995</v>
      </c>
      <c r="F25">
        <v>0</v>
      </c>
      <c r="G25">
        <f t="shared" si="1"/>
        <v>0</v>
      </c>
      <c r="H25">
        <v>0</v>
      </c>
      <c r="I25">
        <v>0.01</v>
      </c>
      <c r="J25" s="5">
        <f t="shared" si="2"/>
        <v>0</v>
      </c>
      <c r="L25">
        <v>17</v>
      </c>
    </row>
    <row r="26" spans="1:15" x14ac:dyDescent="0.3">
      <c r="A26" s="3">
        <v>28944</v>
      </c>
      <c r="B26" s="4">
        <v>69.8</v>
      </c>
      <c r="C26">
        <v>0.22220000000000001</v>
      </c>
      <c r="D26">
        <f t="shared" si="0"/>
        <v>0.7596756962750717</v>
      </c>
      <c r="E26">
        <v>849.71</v>
      </c>
      <c r="F26">
        <v>0</v>
      </c>
      <c r="G26">
        <f t="shared" si="1"/>
        <v>0</v>
      </c>
      <c r="H26">
        <v>0</v>
      </c>
      <c r="I26">
        <v>0.01</v>
      </c>
      <c r="J26" s="5">
        <f t="shared" si="2"/>
        <v>0</v>
      </c>
      <c r="L26">
        <v>19.8</v>
      </c>
    </row>
    <row r="27" spans="1:15" x14ac:dyDescent="0.3">
      <c r="A27" s="3">
        <v>29035</v>
      </c>
      <c r="B27" s="4">
        <v>72.3</v>
      </c>
      <c r="C27">
        <v>0.26690000000000003</v>
      </c>
      <c r="D27">
        <f t="shared" si="0"/>
        <v>0.88094719502074703</v>
      </c>
      <c r="E27">
        <v>1020.64</v>
      </c>
      <c r="F27">
        <v>0</v>
      </c>
      <c r="G27">
        <f t="shared" si="1"/>
        <v>0</v>
      </c>
      <c r="H27">
        <v>0</v>
      </c>
      <c r="I27">
        <v>0.01</v>
      </c>
      <c r="J27" s="5">
        <f t="shared" si="2"/>
        <v>0.01</v>
      </c>
      <c r="L27">
        <v>20.9</v>
      </c>
    </row>
    <row r="28" spans="1:15" x14ac:dyDescent="0.3">
      <c r="A28" s="3">
        <v>29126</v>
      </c>
      <c r="B28" s="4">
        <v>74.599999999999994</v>
      </c>
      <c r="C28">
        <v>0.32290000000000002</v>
      </c>
      <c r="D28">
        <f t="shared" si="0"/>
        <v>1.032925069705094</v>
      </c>
      <c r="E28">
        <v>1261.3900000000001</v>
      </c>
      <c r="F28">
        <v>0</v>
      </c>
      <c r="G28">
        <f t="shared" si="1"/>
        <v>0</v>
      </c>
      <c r="H28">
        <v>0</v>
      </c>
      <c r="I28">
        <v>0.01</v>
      </c>
      <c r="J28" s="5">
        <f t="shared" si="2"/>
        <v>0</v>
      </c>
      <c r="L28">
        <v>22.1</v>
      </c>
    </row>
    <row r="29" spans="1:15" x14ac:dyDescent="0.3">
      <c r="A29" s="3">
        <v>29220</v>
      </c>
      <c r="B29" s="4">
        <v>76.7</v>
      </c>
      <c r="C29">
        <v>0.35160000000000002</v>
      </c>
      <c r="D29">
        <f t="shared" si="0"/>
        <v>1.0939389934810952</v>
      </c>
      <c r="E29">
        <v>1392.93</v>
      </c>
      <c r="F29">
        <v>0</v>
      </c>
      <c r="G29">
        <f t="shared" si="1"/>
        <v>0</v>
      </c>
      <c r="H29">
        <v>0</v>
      </c>
      <c r="I29">
        <v>0.02</v>
      </c>
      <c r="J29" s="5">
        <f t="shared" si="2"/>
        <v>0.01</v>
      </c>
      <c r="L29">
        <v>18.7</v>
      </c>
    </row>
    <row r="30" spans="1:15" x14ac:dyDescent="0.3">
      <c r="A30" s="3">
        <v>29311</v>
      </c>
      <c r="B30" s="4">
        <v>80.099999999999994</v>
      </c>
      <c r="C30">
        <v>0.3216</v>
      </c>
      <c r="D30">
        <f t="shared" si="0"/>
        <v>0.95812710112359556</v>
      </c>
      <c r="E30">
        <v>1274.27</v>
      </c>
      <c r="F30">
        <v>0</v>
      </c>
      <c r="G30">
        <f t="shared" si="1"/>
        <v>0</v>
      </c>
      <c r="H30">
        <v>0</v>
      </c>
      <c r="I30">
        <v>0.02</v>
      </c>
      <c r="J30" s="5">
        <f t="shared" si="2"/>
        <v>0</v>
      </c>
      <c r="K30">
        <v>0.106</v>
      </c>
      <c r="L30">
        <v>15.6</v>
      </c>
      <c r="M30">
        <v>0.106</v>
      </c>
      <c r="N30">
        <v>0</v>
      </c>
      <c r="O30">
        <v>2.3E-2</v>
      </c>
    </row>
    <row r="31" spans="1:15" x14ac:dyDescent="0.3">
      <c r="A31" s="3">
        <v>29402</v>
      </c>
      <c r="B31" s="4">
        <v>82.7</v>
      </c>
      <c r="C31">
        <v>0.34239999999999998</v>
      </c>
      <c r="D31">
        <f t="shared" si="0"/>
        <v>0.98802480290205552</v>
      </c>
      <c r="E31">
        <v>1377.13</v>
      </c>
      <c r="F31">
        <v>0</v>
      </c>
      <c r="G31">
        <f t="shared" si="1"/>
        <v>0</v>
      </c>
      <c r="H31">
        <v>0</v>
      </c>
      <c r="I31">
        <v>0.02</v>
      </c>
      <c r="J31" s="5">
        <f t="shared" si="2"/>
        <v>0.01</v>
      </c>
      <c r="K31">
        <v>0.106</v>
      </c>
      <c r="L31">
        <v>15.5</v>
      </c>
      <c r="M31">
        <v>0.106</v>
      </c>
      <c r="N31">
        <v>0</v>
      </c>
      <c r="O31">
        <v>2.3E-2</v>
      </c>
    </row>
    <row r="32" spans="1:15" x14ac:dyDescent="0.3">
      <c r="A32" s="3">
        <v>29494</v>
      </c>
      <c r="B32" s="4">
        <v>84</v>
      </c>
      <c r="C32">
        <v>0.46350000000000002</v>
      </c>
      <c r="D32">
        <f t="shared" si="0"/>
        <v>1.316770392857143</v>
      </c>
      <c r="E32">
        <v>1864.1</v>
      </c>
      <c r="F32">
        <v>0</v>
      </c>
      <c r="G32">
        <f t="shared" si="1"/>
        <v>0</v>
      </c>
      <c r="H32">
        <v>0</v>
      </c>
      <c r="I32">
        <v>0.02</v>
      </c>
      <c r="J32" s="5">
        <f t="shared" si="2"/>
        <v>0</v>
      </c>
      <c r="K32">
        <v>0.106</v>
      </c>
      <c r="L32">
        <v>20.2</v>
      </c>
      <c r="M32">
        <v>0.106</v>
      </c>
      <c r="N32">
        <v>0</v>
      </c>
      <c r="O32">
        <v>2.3E-2</v>
      </c>
    </row>
    <row r="33" spans="1:15" x14ac:dyDescent="0.3">
      <c r="A33" s="3">
        <v>29586</v>
      </c>
      <c r="B33" s="4">
        <v>86.3</v>
      </c>
      <c r="C33">
        <v>0.41930000000000001</v>
      </c>
      <c r="D33">
        <f t="shared" si="0"/>
        <v>1.1594543847045191</v>
      </c>
      <c r="E33">
        <v>1714.69</v>
      </c>
      <c r="F33">
        <v>0</v>
      </c>
      <c r="G33">
        <f t="shared" si="1"/>
        <v>0</v>
      </c>
      <c r="H33">
        <v>0</v>
      </c>
      <c r="I33">
        <v>0.02</v>
      </c>
      <c r="J33" s="5">
        <f t="shared" si="2"/>
        <v>0.01</v>
      </c>
      <c r="K33">
        <v>0.106</v>
      </c>
      <c r="L33">
        <v>18.3</v>
      </c>
      <c r="M33">
        <v>0.106</v>
      </c>
      <c r="N33">
        <v>0</v>
      </c>
      <c r="O33">
        <v>2.3E-2</v>
      </c>
    </row>
    <row r="34" spans="1:15" x14ac:dyDescent="0.3">
      <c r="A34" s="3">
        <v>29676</v>
      </c>
      <c r="B34" s="4">
        <v>88.5</v>
      </c>
      <c r="C34">
        <v>0.37759999999999999</v>
      </c>
      <c r="D34">
        <f t="shared" si="0"/>
        <v>1.0181887999999999</v>
      </c>
      <c r="E34">
        <v>1544.29</v>
      </c>
      <c r="F34">
        <v>0</v>
      </c>
      <c r="G34">
        <f t="shared" si="1"/>
        <v>0</v>
      </c>
      <c r="H34">
        <v>0</v>
      </c>
      <c r="I34">
        <v>0.02</v>
      </c>
      <c r="J34" s="5">
        <f t="shared" si="2"/>
        <v>0</v>
      </c>
      <c r="K34">
        <v>0.11600000000000001</v>
      </c>
      <c r="L34">
        <v>21.1</v>
      </c>
      <c r="M34">
        <v>0.11600000000000001</v>
      </c>
      <c r="N34">
        <v>0</v>
      </c>
      <c r="O34">
        <v>6.0000000000000001E-3</v>
      </c>
    </row>
    <row r="35" spans="1:15" x14ac:dyDescent="0.3">
      <c r="A35" s="3">
        <v>29767</v>
      </c>
      <c r="B35" s="4">
        <v>90.6</v>
      </c>
      <c r="C35">
        <v>0.375</v>
      </c>
      <c r="D35">
        <f t="shared" si="0"/>
        <v>0.98774006622516564</v>
      </c>
      <c r="E35">
        <v>1553.15</v>
      </c>
      <c r="F35">
        <v>0</v>
      </c>
      <c r="G35">
        <f t="shared" si="1"/>
        <v>0</v>
      </c>
      <c r="H35">
        <v>0</v>
      </c>
      <c r="I35">
        <v>0.01</v>
      </c>
      <c r="J35" s="5">
        <f t="shared" si="2"/>
        <v>0</v>
      </c>
      <c r="K35">
        <v>0.11600000000000001</v>
      </c>
      <c r="L35">
        <v>26.5</v>
      </c>
      <c r="M35">
        <v>0.11600000000000001</v>
      </c>
      <c r="N35">
        <v>0</v>
      </c>
      <c r="O35">
        <v>6.0000000000000001E-3</v>
      </c>
    </row>
    <row r="36" spans="1:15" x14ac:dyDescent="0.3">
      <c r="A36" s="3">
        <v>29859</v>
      </c>
      <c r="B36" s="4">
        <v>93.2</v>
      </c>
      <c r="C36">
        <v>0.25259999999999999</v>
      </c>
      <c r="D36">
        <f t="shared" si="0"/>
        <v>0.64678067381974247</v>
      </c>
      <c r="E36">
        <v>1051.1400000000001</v>
      </c>
      <c r="F36">
        <v>0</v>
      </c>
      <c r="G36">
        <f t="shared" si="1"/>
        <v>0</v>
      </c>
      <c r="H36">
        <v>0</v>
      </c>
      <c r="I36">
        <v>0.01</v>
      </c>
      <c r="J36" s="5">
        <f t="shared" si="2"/>
        <v>0</v>
      </c>
      <c r="K36">
        <v>0.11600000000000001</v>
      </c>
      <c r="L36">
        <v>23.3</v>
      </c>
      <c r="M36">
        <v>0.11600000000000001</v>
      </c>
      <c r="N36">
        <v>0</v>
      </c>
      <c r="O36">
        <v>6.0000000000000001E-3</v>
      </c>
    </row>
    <row r="37" spans="1:15" x14ac:dyDescent="0.3">
      <c r="A37" s="3">
        <v>29951</v>
      </c>
      <c r="B37" s="4">
        <v>94</v>
      </c>
      <c r="C37">
        <v>0.2344</v>
      </c>
      <c r="D37">
        <f t="shared" si="0"/>
        <v>0.59507177872340422</v>
      </c>
      <c r="E37">
        <v>983.02</v>
      </c>
      <c r="F37">
        <v>0</v>
      </c>
      <c r="G37">
        <f t="shared" si="1"/>
        <v>0</v>
      </c>
      <c r="H37">
        <v>0</v>
      </c>
      <c r="I37">
        <v>0.01</v>
      </c>
      <c r="J37" s="5">
        <f t="shared" si="2"/>
        <v>0.01</v>
      </c>
      <c r="K37">
        <v>0.11600000000000001</v>
      </c>
      <c r="L37">
        <v>36.299999999999997</v>
      </c>
      <c r="M37">
        <v>0.11600000000000001</v>
      </c>
      <c r="N37">
        <v>0</v>
      </c>
      <c r="O37">
        <v>6.0000000000000001E-3</v>
      </c>
    </row>
    <row r="38" spans="1:15" x14ac:dyDescent="0.3">
      <c r="A38" s="3">
        <v>30041</v>
      </c>
      <c r="B38" s="4">
        <v>94.5</v>
      </c>
      <c r="C38">
        <v>0.29949999999999999</v>
      </c>
      <c r="D38">
        <f t="shared" si="0"/>
        <v>0.75631831746031752</v>
      </c>
      <c r="E38">
        <v>1256.0899999999999</v>
      </c>
      <c r="F38">
        <v>0</v>
      </c>
      <c r="G38">
        <f t="shared" si="1"/>
        <v>0</v>
      </c>
      <c r="H38">
        <v>0</v>
      </c>
      <c r="I38">
        <v>0.01</v>
      </c>
      <c r="J38" s="5">
        <f t="shared" si="2"/>
        <v>0</v>
      </c>
      <c r="K38">
        <v>0.127</v>
      </c>
      <c r="L38">
        <v>41.7</v>
      </c>
      <c r="M38">
        <v>0.127</v>
      </c>
      <c r="N38">
        <v>0</v>
      </c>
      <c r="O38">
        <v>7.0000000000000001E-3</v>
      </c>
    </row>
    <row r="39" spans="1:15" x14ac:dyDescent="0.3">
      <c r="A39" s="3">
        <v>30132</v>
      </c>
      <c r="B39" s="4">
        <v>97</v>
      </c>
      <c r="C39">
        <v>0.32550000000000001</v>
      </c>
      <c r="D39">
        <f t="shared" si="0"/>
        <v>0.8007904020618557</v>
      </c>
      <c r="E39">
        <v>1383.16</v>
      </c>
      <c r="F39">
        <v>0</v>
      </c>
      <c r="G39">
        <f t="shared" si="1"/>
        <v>0</v>
      </c>
      <c r="H39">
        <v>0</v>
      </c>
      <c r="I39">
        <v>0.01</v>
      </c>
      <c r="J39" s="5">
        <f t="shared" si="2"/>
        <v>0</v>
      </c>
      <c r="K39">
        <v>0.127</v>
      </c>
      <c r="L39">
        <v>48.1</v>
      </c>
      <c r="M39">
        <v>0.127</v>
      </c>
      <c r="N39">
        <v>0</v>
      </c>
      <c r="O39">
        <v>7.0000000000000001E-3</v>
      </c>
    </row>
    <row r="40" spans="1:15" x14ac:dyDescent="0.3">
      <c r="A40" s="3">
        <v>30224</v>
      </c>
      <c r="B40" s="4">
        <v>97.9</v>
      </c>
      <c r="C40">
        <v>0.34110000000000001</v>
      </c>
      <c r="D40">
        <f t="shared" si="0"/>
        <v>0.83145476813074559</v>
      </c>
      <c r="E40">
        <v>1455.7</v>
      </c>
      <c r="F40">
        <v>0</v>
      </c>
      <c r="G40">
        <f t="shared" si="1"/>
        <v>0</v>
      </c>
      <c r="H40">
        <v>0</v>
      </c>
      <c r="I40">
        <v>0.01</v>
      </c>
      <c r="J40" s="5">
        <f t="shared" si="2"/>
        <v>0</v>
      </c>
      <c r="K40">
        <v>0.127</v>
      </c>
      <c r="L40">
        <v>56.5</v>
      </c>
      <c r="M40">
        <v>0.127</v>
      </c>
      <c r="N40">
        <v>0</v>
      </c>
      <c r="O40">
        <v>7.0000000000000001E-3</v>
      </c>
    </row>
    <row r="41" spans="1:15" x14ac:dyDescent="0.3">
      <c r="A41" s="3">
        <v>30316</v>
      </c>
      <c r="B41" s="4">
        <v>97.6</v>
      </c>
      <c r="C41">
        <v>0.40360000000000001</v>
      </c>
      <c r="D41">
        <f t="shared" si="0"/>
        <v>0.98682681147540996</v>
      </c>
      <c r="E41">
        <v>1742.7</v>
      </c>
      <c r="F41">
        <v>0</v>
      </c>
      <c r="G41">
        <f t="shared" si="1"/>
        <v>0</v>
      </c>
      <c r="H41">
        <v>0</v>
      </c>
      <c r="I41">
        <v>0.01</v>
      </c>
      <c r="J41" s="5">
        <f t="shared" si="2"/>
        <v>0.01</v>
      </c>
      <c r="K41">
        <v>0.127</v>
      </c>
      <c r="L41">
        <v>59.6</v>
      </c>
      <c r="M41">
        <v>0.127</v>
      </c>
      <c r="N41">
        <v>0</v>
      </c>
      <c r="O41">
        <v>7.0000000000000001E-3</v>
      </c>
    </row>
    <row r="42" spans="1:15" x14ac:dyDescent="0.3">
      <c r="A42" s="3">
        <v>30406</v>
      </c>
      <c r="B42" s="4">
        <v>97.9</v>
      </c>
      <c r="C42">
        <v>0.50260000000000005</v>
      </c>
      <c r="D42">
        <f t="shared" si="0"/>
        <v>1.2251221532175689</v>
      </c>
      <c r="E42">
        <v>2169.9499999999998</v>
      </c>
      <c r="F42">
        <v>0</v>
      </c>
      <c r="G42">
        <f t="shared" si="1"/>
        <v>0</v>
      </c>
      <c r="H42">
        <v>0</v>
      </c>
      <c r="I42">
        <v>0.01</v>
      </c>
      <c r="J42" s="5">
        <f t="shared" si="2"/>
        <v>0</v>
      </c>
      <c r="K42">
        <v>0.20899999999999999</v>
      </c>
      <c r="L42">
        <v>62.7</v>
      </c>
      <c r="M42">
        <v>0.20899999999999999</v>
      </c>
      <c r="N42">
        <v>0</v>
      </c>
      <c r="O42">
        <v>2.1999999999999999E-2</v>
      </c>
    </row>
    <row r="43" spans="1:15" x14ac:dyDescent="0.3">
      <c r="A43" s="3">
        <v>30497</v>
      </c>
      <c r="B43" s="4">
        <v>99.5</v>
      </c>
      <c r="C43">
        <v>0.77600000000000002</v>
      </c>
      <c r="D43">
        <f t="shared" si="0"/>
        <v>1.8611365628140704</v>
      </c>
      <c r="E43">
        <v>4636.6499999999996</v>
      </c>
      <c r="F43">
        <v>0</v>
      </c>
      <c r="G43">
        <f t="shared" si="1"/>
        <v>0</v>
      </c>
      <c r="H43">
        <v>0</v>
      </c>
      <c r="I43">
        <v>0.01</v>
      </c>
      <c r="J43" s="5">
        <f t="shared" si="2"/>
        <v>0</v>
      </c>
      <c r="K43">
        <v>0.20899999999999999</v>
      </c>
      <c r="L43">
        <v>72.3</v>
      </c>
      <c r="M43">
        <v>0.20899999999999999</v>
      </c>
      <c r="N43">
        <v>0</v>
      </c>
      <c r="O43">
        <v>2.1999999999999999E-2</v>
      </c>
    </row>
    <row r="44" spans="1:15" x14ac:dyDescent="0.3">
      <c r="A44" s="3">
        <v>30589</v>
      </c>
      <c r="B44" s="4">
        <v>100.7</v>
      </c>
      <c r="C44">
        <v>0.85940000000000005</v>
      </c>
      <c r="D44">
        <f t="shared" si="0"/>
        <v>2.0365987805362464</v>
      </c>
      <c r="E44">
        <v>4343.54</v>
      </c>
      <c r="F44">
        <v>0</v>
      </c>
      <c r="G44">
        <f t="shared" si="1"/>
        <v>0</v>
      </c>
      <c r="H44">
        <v>0</v>
      </c>
      <c r="I44">
        <v>0.01</v>
      </c>
      <c r="J44" s="5">
        <f t="shared" si="2"/>
        <v>0</v>
      </c>
      <c r="K44">
        <v>0.20899999999999999</v>
      </c>
      <c r="L44">
        <v>57.7</v>
      </c>
      <c r="M44">
        <v>0.20899999999999999</v>
      </c>
      <c r="N44">
        <v>0</v>
      </c>
      <c r="O44">
        <v>2.1999999999999999E-2</v>
      </c>
    </row>
    <row r="45" spans="1:15" x14ac:dyDescent="0.3">
      <c r="A45" s="3">
        <v>30680</v>
      </c>
      <c r="B45" s="4">
        <v>101.3</v>
      </c>
      <c r="C45">
        <v>0.875</v>
      </c>
      <c r="D45">
        <f t="shared" si="0"/>
        <v>2.0612857847976311</v>
      </c>
      <c r="E45">
        <v>4630.79</v>
      </c>
      <c r="F45">
        <v>0</v>
      </c>
      <c r="G45">
        <f t="shared" si="1"/>
        <v>0</v>
      </c>
      <c r="H45">
        <v>0</v>
      </c>
      <c r="I45">
        <v>0.01</v>
      </c>
      <c r="J45" s="5">
        <f t="shared" si="2"/>
        <v>0.01</v>
      </c>
      <c r="K45">
        <v>0.20899999999999999</v>
      </c>
      <c r="L45">
        <v>58.7</v>
      </c>
      <c r="M45">
        <v>0.20899999999999999</v>
      </c>
      <c r="N45">
        <v>0</v>
      </c>
      <c r="O45">
        <v>2.1999999999999999E-2</v>
      </c>
    </row>
    <row r="46" spans="1:15" x14ac:dyDescent="0.3">
      <c r="A46" s="3">
        <v>30771</v>
      </c>
      <c r="B46" s="4">
        <v>102.6</v>
      </c>
      <c r="C46">
        <v>0.75</v>
      </c>
      <c r="D46">
        <f t="shared" si="0"/>
        <v>1.7444298245614036</v>
      </c>
      <c r="E46">
        <v>4021.24</v>
      </c>
      <c r="F46">
        <v>0</v>
      </c>
      <c r="G46">
        <f t="shared" si="1"/>
        <v>0</v>
      </c>
      <c r="H46">
        <v>0</v>
      </c>
      <c r="I46">
        <v>0.02</v>
      </c>
      <c r="J46" s="5">
        <f t="shared" si="2"/>
        <v>0.01</v>
      </c>
      <c r="K46">
        <v>0.249</v>
      </c>
      <c r="L46">
        <v>35</v>
      </c>
      <c r="M46">
        <v>0.249</v>
      </c>
      <c r="N46">
        <v>0</v>
      </c>
      <c r="O46">
        <v>3.5000000000000003E-2</v>
      </c>
    </row>
    <row r="47" spans="1:15" x14ac:dyDescent="0.3">
      <c r="A47" s="3">
        <v>30862</v>
      </c>
      <c r="B47" s="4">
        <v>103.7</v>
      </c>
      <c r="C47">
        <v>0.63019999999999998</v>
      </c>
      <c r="D47">
        <f t="shared" si="0"/>
        <v>1.4502378746383799</v>
      </c>
      <c r="E47">
        <v>3378.95</v>
      </c>
      <c r="F47">
        <v>0</v>
      </c>
      <c r="G47">
        <f t="shared" si="1"/>
        <v>0</v>
      </c>
      <c r="H47">
        <v>0</v>
      </c>
      <c r="I47">
        <v>0.01</v>
      </c>
      <c r="J47" s="5">
        <f t="shared" si="2"/>
        <v>-0.01</v>
      </c>
      <c r="K47">
        <v>0.249</v>
      </c>
      <c r="L47">
        <v>50.4</v>
      </c>
      <c r="M47">
        <v>0.249</v>
      </c>
      <c r="N47">
        <v>0</v>
      </c>
      <c r="O47">
        <v>3.5000000000000003E-2</v>
      </c>
    </row>
    <row r="48" spans="1:15" x14ac:dyDescent="0.3">
      <c r="A48" s="3">
        <v>30953</v>
      </c>
      <c r="B48" s="4">
        <v>105</v>
      </c>
      <c r="C48">
        <v>0.64580000000000004</v>
      </c>
      <c r="D48">
        <f t="shared" si="0"/>
        <v>1.4677373371428573</v>
      </c>
      <c r="E48">
        <v>3485.51</v>
      </c>
      <c r="F48">
        <v>0</v>
      </c>
      <c r="G48">
        <f t="shared" si="1"/>
        <v>0</v>
      </c>
      <c r="H48">
        <v>0</v>
      </c>
      <c r="I48">
        <v>0.02</v>
      </c>
      <c r="J48" s="5">
        <f t="shared" si="2"/>
        <v>0.01</v>
      </c>
      <c r="K48">
        <v>0.249</v>
      </c>
      <c r="L48">
        <v>36.5</v>
      </c>
      <c r="M48">
        <v>0.249</v>
      </c>
      <c r="N48">
        <v>0</v>
      </c>
      <c r="O48">
        <v>3.5000000000000003E-2</v>
      </c>
    </row>
    <row r="49" spans="1:15" x14ac:dyDescent="0.3">
      <c r="A49" s="3">
        <v>31047</v>
      </c>
      <c r="B49" s="4">
        <v>105.3</v>
      </c>
      <c r="C49">
        <v>0.58330000000000004</v>
      </c>
      <c r="D49">
        <f t="shared" si="0"/>
        <v>1.3219140113960117</v>
      </c>
      <c r="E49">
        <v>3157.9</v>
      </c>
      <c r="F49">
        <v>0</v>
      </c>
      <c r="G49">
        <f t="shared" si="1"/>
        <v>0</v>
      </c>
      <c r="H49">
        <v>0</v>
      </c>
      <c r="I49">
        <v>0.02</v>
      </c>
      <c r="J49" s="5">
        <f t="shared" si="2"/>
        <v>0.01</v>
      </c>
      <c r="K49">
        <v>0.249</v>
      </c>
      <c r="L49">
        <v>29.2</v>
      </c>
      <c r="M49">
        <v>0.249</v>
      </c>
      <c r="N49">
        <v>0</v>
      </c>
      <c r="O49">
        <v>3.5000000000000003E-2</v>
      </c>
    </row>
    <row r="50" spans="1:15" x14ac:dyDescent="0.3">
      <c r="A50" s="3">
        <v>31135</v>
      </c>
      <c r="B50" s="4">
        <v>106.4</v>
      </c>
      <c r="C50">
        <v>0.57809999999999995</v>
      </c>
      <c r="D50">
        <f t="shared" si="0"/>
        <v>1.2965848477443607</v>
      </c>
      <c r="E50">
        <v>3158.84</v>
      </c>
      <c r="F50">
        <v>0</v>
      </c>
      <c r="G50">
        <f t="shared" si="1"/>
        <v>0</v>
      </c>
      <c r="H50">
        <v>0</v>
      </c>
      <c r="I50">
        <v>0.02</v>
      </c>
      <c r="J50" s="5">
        <f t="shared" si="2"/>
        <v>0.01</v>
      </c>
      <c r="K50">
        <v>0.255</v>
      </c>
      <c r="L50">
        <v>28.9</v>
      </c>
      <c r="M50">
        <v>0.255</v>
      </c>
      <c r="N50">
        <v>0</v>
      </c>
      <c r="O50">
        <v>0</v>
      </c>
    </row>
    <row r="51" spans="1:15" x14ac:dyDescent="0.3">
      <c r="A51" s="3">
        <v>31226</v>
      </c>
      <c r="B51" s="4">
        <v>107.6</v>
      </c>
      <c r="C51">
        <v>0.54169999999999996</v>
      </c>
      <c r="D51">
        <f t="shared" si="0"/>
        <v>1.2013959535315986</v>
      </c>
      <c r="E51">
        <v>2959.63</v>
      </c>
      <c r="F51">
        <v>0</v>
      </c>
      <c r="G51">
        <f t="shared" si="1"/>
        <v>0</v>
      </c>
      <c r="H51">
        <v>0</v>
      </c>
      <c r="I51">
        <v>0.02</v>
      </c>
      <c r="J51" s="5">
        <f t="shared" si="2"/>
        <v>-0.01</v>
      </c>
      <c r="K51">
        <v>0.255</v>
      </c>
      <c r="L51">
        <v>26.5</v>
      </c>
      <c r="M51">
        <v>0.255</v>
      </c>
      <c r="N51">
        <v>0</v>
      </c>
      <c r="O51">
        <v>0</v>
      </c>
    </row>
    <row r="52" spans="1:15" x14ac:dyDescent="0.3">
      <c r="A52" s="3">
        <v>31320</v>
      </c>
      <c r="B52" s="4">
        <v>108.3</v>
      </c>
      <c r="C52">
        <v>0.53649999999999998</v>
      </c>
      <c r="D52">
        <f t="shared" si="0"/>
        <v>1.1821725484764545</v>
      </c>
      <c r="E52">
        <v>2952.49</v>
      </c>
      <c r="F52">
        <v>0</v>
      </c>
      <c r="G52">
        <f t="shared" si="1"/>
        <v>0</v>
      </c>
      <c r="H52">
        <v>0</v>
      </c>
      <c r="I52">
        <v>0</v>
      </c>
      <c r="J52" s="5">
        <f t="shared" si="2"/>
        <v>-9.9999999999999967E-3</v>
      </c>
      <c r="K52">
        <v>0.255</v>
      </c>
      <c r="M52">
        <v>0.255</v>
      </c>
      <c r="N52">
        <v>0</v>
      </c>
      <c r="O52">
        <v>0</v>
      </c>
    </row>
    <row r="53" spans="1:15" x14ac:dyDescent="0.3">
      <c r="A53" s="3">
        <v>31412</v>
      </c>
      <c r="B53" s="4">
        <v>109.3</v>
      </c>
      <c r="C53">
        <v>0.60940000000000005</v>
      </c>
      <c r="D53">
        <f t="shared" si="0"/>
        <v>1.3305214748398904</v>
      </c>
      <c r="E53">
        <v>3361.99</v>
      </c>
      <c r="F53">
        <v>0</v>
      </c>
      <c r="G53">
        <f t="shared" si="1"/>
        <v>0</v>
      </c>
      <c r="H53">
        <v>0</v>
      </c>
      <c r="I53">
        <v>0</v>
      </c>
      <c r="J53" s="5">
        <f t="shared" si="2"/>
        <v>0.01</v>
      </c>
      <c r="K53">
        <v>0.255</v>
      </c>
      <c r="M53">
        <v>0.255</v>
      </c>
      <c r="N53">
        <v>0</v>
      </c>
      <c r="O53">
        <v>0</v>
      </c>
    </row>
    <row r="54" spans="1:15" x14ac:dyDescent="0.3">
      <c r="A54" s="3">
        <v>31502</v>
      </c>
      <c r="B54" s="4">
        <v>108.8</v>
      </c>
      <c r="C54">
        <v>0.54169999999999996</v>
      </c>
      <c r="D54">
        <f t="shared" si="0"/>
        <v>1.188145262867647</v>
      </c>
      <c r="E54">
        <v>3018.03</v>
      </c>
      <c r="F54">
        <v>0</v>
      </c>
      <c r="G54">
        <f t="shared" si="1"/>
        <v>0</v>
      </c>
      <c r="H54">
        <v>0</v>
      </c>
      <c r="I54">
        <v>0</v>
      </c>
      <c r="J54" s="5">
        <f t="shared" si="2"/>
        <v>0.01</v>
      </c>
      <c r="K54">
        <v>0.22600000000000001</v>
      </c>
      <c r="M54">
        <v>0.22600000000000001</v>
      </c>
      <c r="N54">
        <v>0</v>
      </c>
      <c r="O54">
        <v>-3.3000000000000002E-2</v>
      </c>
    </row>
    <row r="55" spans="1:15" x14ac:dyDescent="0.3">
      <c r="A55" s="3">
        <v>31593</v>
      </c>
      <c r="B55" s="4">
        <v>109.5</v>
      </c>
      <c r="C55">
        <v>0.47920000000000001</v>
      </c>
      <c r="D55">
        <f t="shared" si="0"/>
        <v>1.0443409095890412</v>
      </c>
      <c r="E55">
        <v>2669.79</v>
      </c>
      <c r="F55">
        <v>0</v>
      </c>
      <c r="G55">
        <f t="shared" si="1"/>
        <v>0</v>
      </c>
      <c r="H55">
        <v>0</v>
      </c>
      <c r="I55">
        <v>0</v>
      </c>
      <c r="J55" s="5">
        <f t="shared" si="2"/>
        <v>-0.01</v>
      </c>
      <c r="K55">
        <v>0.22600000000000001</v>
      </c>
      <c r="M55">
        <v>0.22600000000000001</v>
      </c>
      <c r="N55">
        <v>0</v>
      </c>
      <c r="O55">
        <v>-3.3000000000000002E-2</v>
      </c>
    </row>
    <row r="56" spans="1:15" x14ac:dyDescent="0.3">
      <c r="A56" s="3">
        <v>31685</v>
      </c>
      <c r="B56" s="4">
        <v>110.2</v>
      </c>
      <c r="C56">
        <v>0.40620000000000001</v>
      </c>
      <c r="D56">
        <f t="shared" si="0"/>
        <v>0.87962573139745914</v>
      </c>
      <c r="E56">
        <v>2263.52</v>
      </c>
      <c r="F56">
        <v>0</v>
      </c>
      <c r="G56">
        <f t="shared" si="1"/>
        <v>0</v>
      </c>
      <c r="H56">
        <v>0</v>
      </c>
      <c r="I56">
        <v>0</v>
      </c>
      <c r="J56" s="5">
        <f t="shared" si="2"/>
        <v>-9.9999999999999967E-3</v>
      </c>
      <c r="K56">
        <v>0.22600000000000001</v>
      </c>
      <c r="M56">
        <v>0.22600000000000001</v>
      </c>
      <c r="N56">
        <v>0</v>
      </c>
      <c r="O56">
        <v>-3.3000000000000002E-2</v>
      </c>
    </row>
    <row r="57" spans="1:15" x14ac:dyDescent="0.3">
      <c r="A57" s="3">
        <v>31777</v>
      </c>
      <c r="B57" s="4">
        <v>110.5</v>
      </c>
      <c r="C57">
        <v>0.4375</v>
      </c>
      <c r="D57">
        <f t="shared" si="0"/>
        <v>0.94483371040723985</v>
      </c>
      <c r="E57">
        <v>2437.64</v>
      </c>
      <c r="F57">
        <v>0</v>
      </c>
      <c r="G57">
        <f t="shared" si="1"/>
        <v>0</v>
      </c>
      <c r="H57">
        <v>0</v>
      </c>
      <c r="I57">
        <v>0</v>
      </c>
      <c r="J57" s="5">
        <f t="shared" si="2"/>
        <v>0.01</v>
      </c>
      <c r="K57">
        <v>0.24299999999999999</v>
      </c>
      <c r="M57">
        <v>0.24299999999999999</v>
      </c>
      <c r="N57">
        <v>0</v>
      </c>
      <c r="O57">
        <v>-3.3000000000000002E-2</v>
      </c>
    </row>
    <row r="58" spans="1:15" x14ac:dyDescent="0.3">
      <c r="A58" s="3">
        <v>31867</v>
      </c>
      <c r="B58" s="4">
        <v>112.1</v>
      </c>
      <c r="C58">
        <v>0.81769999999999998</v>
      </c>
      <c r="D58">
        <f t="shared" si="0"/>
        <v>1.7407162586975915</v>
      </c>
      <c r="E58">
        <v>4622.59</v>
      </c>
      <c r="F58">
        <v>0</v>
      </c>
      <c r="G58">
        <f t="shared" si="1"/>
        <v>0</v>
      </c>
      <c r="H58">
        <v>0</v>
      </c>
      <c r="I58">
        <v>0</v>
      </c>
      <c r="J58" s="5">
        <f t="shared" si="2"/>
        <v>0.01</v>
      </c>
      <c r="K58">
        <v>0.24299999999999999</v>
      </c>
      <c r="M58">
        <v>0.24299999999999999</v>
      </c>
      <c r="N58">
        <v>0</v>
      </c>
      <c r="O58">
        <v>3.1E-2</v>
      </c>
    </row>
    <row r="59" spans="1:15" x14ac:dyDescent="0.3">
      <c r="A59" s="3">
        <v>31958</v>
      </c>
      <c r="B59" s="4">
        <v>113.5</v>
      </c>
      <c r="C59">
        <v>0.91669999999999996</v>
      </c>
      <c r="D59">
        <f t="shared" si="0"/>
        <v>1.9273960757709252</v>
      </c>
      <c r="E59">
        <v>4790.41</v>
      </c>
      <c r="F59">
        <v>0</v>
      </c>
      <c r="G59">
        <f t="shared" si="1"/>
        <v>0</v>
      </c>
      <c r="H59">
        <v>0</v>
      </c>
      <c r="I59">
        <v>0</v>
      </c>
      <c r="J59" s="5">
        <f t="shared" si="2"/>
        <v>-0.01</v>
      </c>
      <c r="K59">
        <v>0.24299999999999999</v>
      </c>
      <c r="M59">
        <v>0.24299999999999999</v>
      </c>
      <c r="N59">
        <v>0</v>
      </c>
      <c r="O59">
        <v>3.1E-2</v>
      </c>
    </row>
    <row r="60" spans="1:15" x14ac:dyDescent="0.3">
      <c r="A60" s="3">
        <v>32050</v>
      </c>
      <c r="B60" s="4">
        <v>115</v>
      </c>
      <c r="C60">
        <v>1.2031000000000001</v>
      </c>
      <c r="D60">
        <f t="shared" si="0"/>
        <v>2.4965685026086959</v>
      </c>
      <c r="E60">
        <v>6287.41</v>
      </c>
      <c r="F60">
        <v>0</v>
      </c>
      <c r="G60">
        <f t="shared" si="1"/>
        <v>0</v>
      </c>
      <c r="H60">
        <v>0</v>
      </c>
      <c r="I60">
        <v>0.02</v>
      </c>
      <c r="J60" s="5">
        <f t="shared" si="2"/>
        <v>1.0000000000000004E-2</v>
      </c>
      <c r="K60">
        <v>0.24299999999999999</v>
      </c>
      <c r="L60">
        <v>60.8</v>
      </c>
      <c r="M60">
        <v>0.24299999999999999</v>
      </c>
      <c r="N60">
        <v>0</v>
      </c>
      <c r="O60">
        <v>3.1E-2</v>
      </c>
    </row>
    <row r="61" spans="1:15" x14ac:dyDescent="0.3">
      <c r="A61" s="3">
        <v>32142</v>
      </c>
      <c r="B61" s="4">
        <v>115.4</v>
      </c>
      <c r="C61">
        <v>0.82809999999999995</v>
      </c>
      <c r="D61">
        <f t="shared" si="0"/>
        <v>1.712444781629116</v>
      </c>
      <c r="E61">
        <v>4327.7</v>
      </c>
      <c r="F61">
        <v>0</v>
      </c>
      <c r="G61">
        <f t="shared" si="1"/>
        <v>0</v>
      </c>
      <c r="H61">
        <v>0</v>
      </c>
      <c r="I61">
        <v>0.04</v>
      </c>
      <c r="J61" s="5">
        <f t="shared" si="2"/>
        <v>0.03</v>
      </c>
      <c r="K61">
        <v>0.36</v>
      </c>
      <c r="L61">
        <v>19.100000000000001</v>
      </c>
      <c r="M61">
        <v>0.36</v>
      </c>
      <c r="N61">
        <v>0</v>
      </c>
      <c r="O61">
        <v>3.1E-2</v>
      </c>
    </row>
    <row r="62" spans="1:15" x14ac:dyDescent="0.3">
      <c r="A62" s="3">
        <v>32233</v>
      </c>
      <c r="B62" s="4">
        <v>116.5</v>
      </c>
      <c r="C62">
        <v>0.91800000000000004</v>
      </c>
      <c r="D62">
        <f t="shared" si="0"/>
        <v>1.8804264721030044</v>
      </c>
      <c r="E62">
        <v>4944.75</v>
      </c>
      <c r="F62">
        <v>0</v>
      </c>
      <c r="G62">
        <f t="shared" si="1"/>
        <v>0</v>
      </c>
      <c r="H62">
        <v>0</v>
      </c>
      <c r="I62">
        <v>0.06</v>
      </c>
      <c r="J62" s="5">
        <f t="shared" si="2"/>
        <v>0.03</v>
      </c>
      <c r="K62">
        <v>0.36</v>
      </c>
      <c r="L62">
        <v>16.399999999999999</v>
      </c>
      <c r="M62">
        <v>0.36</v>
      </c>
      <c r="N62">
        <v>0</v>
      </c>
      <c r="O62">
        <v>7.8E-2</v>
      </c>
    </row>
    <row r="63" spans="1:15" x14ac:dyDescent="0.3">
      <c r="A63" s="3">
        <v>32324</v>
      </c>
      <c r="B63" s="4">
        <v>118</v>
      </c>
      <c r="C63">
        <v>1.1289</v>
      </c>
      <c r="D63">
        <f t="shared" si="0"/>
        <v>2.2830376118644065</v>
      </c>
      <c r="E63">
        <v>6080.99</v>
      </c>
      <c r="F63">
        <v>0</v>
      </c>
      <c r="G63">
        <f t="shared" si="1"/>
        <v>0</v>
      </c>
      <c r="H63">
        <v>0</v>
      </c>
      <c r="I63">
        <v>7.0000000000000007E-2</v>
      </c>
      <c r="J63" s="5">
        <f t="shared" si="2"/>
        <v>0</v>
      </c>
      <c r="K63">
        <v>0.36</v>
      </c>
      <c r="L63">
        <v>15.9</v>
      </c>
      <c r="M63">
        <v>0.36</v>
      </c>
      <c r="N63">
        <v>0</v>
      </c>
      <c r="O63">
        <v>7.8E-2</v>
      </c>
    </row>
    <row r="64" spans="1:15" x14ac:dyDescent="0.3">
      <c r="A64" s="3">
        <v>32416</v>
      </c>
      <c r="B64" s="4">
        <v>119.8</v>
      </c>
      <c r="C64">
        <v>0.85940000000000005</v>
      </c>
      <c r="D64">
        <f t="shared" si="0"/>
        <v>1.711898974958264</v>
      </c>
      <c r="E64">
        <v>4873.88</v>
      </c>
      <c r="F64">
        <v>0</v>
      </c>
      <c r="G64">
        <f t="shared" si="1"/>
        <v>0</v>
      </c>
      <c r="H64">
        <v>0</v>
      </c>
      <c r="I64">
        <v>0.08</v>
      </c>
      <c r="J64" s="5">
        <f t="shared" si="2"/>
        <v>1.9999999999999997E-2</v>
      </c>
      <c r="K64">
        <v>0.36</v>
      </c>
      <c r="L64">
        <v>10.6</v>
      </c>
      <c r="M64">
        <v>0.36</v>
      </c>
      <c r="N64">
        <v>0</v>
      </c>
      <c r="O64">
        <v>7.8E-2</v>
      </c>
    </row>
    <row r="65" spans="1:15" x14ac:dyDescent="0.3">
      <c r="A65" s="3">
        <v>32507</v>
      </c>
      <c r="B65" s="4">
        <v>120.5</v>
      </c>
      <c r="C65">
        <v>0.74219999999999997</v>
      </c>
      <c r="D65">
        <f t="shared" si="0"/>
        <v>1.4698516481327799</v>
      </c>
      <c r="E65">
        <v>4209.26</v>
      </c>
      <c r="F65">
        <v>0</v>
      </c>
      <c r="G65">
        <f t="shared" si="1"/>
        <v>0</v>
      </c>
      <c r="H65">
        <v>0</v>
      </c>
      <c r="I65">
        <v>0.08</v>
      </c>
      <c r="J65" s="5">
        <f t="shared" si="2"/>
        <v>3.0000000000000013E-2</v>
      </c>
      <c r="K65">
        <v>0.36</v>
      </c>
      <c r="L65">
        <v>9.1</v>
      </c>
      <c r="M65">
        <v>0.36</v>
      </c>
      <c r="N65">
        <v>0</v>
      </c>
      <c r="O65">
        <v>7.8E-2</v>
      </c>
    </row>
    <row r="66" spans="1:15" x14ac:dyDescent="0.3">
      <c r="A66" s="3">
        <v>32598</v>
      </c>
      <c r="B66" s="4">
        <v>122.3</v>
      </c>
      <c r="C66">
        <v>0.82030000000000003</v>
      </c>
      <c r="D66">
        <f t="shared" si="0"/>
        <v>1.6006112134096484</v>
      </c>
      <c r="E66">
        <v>4739.17</v>
      </c>
      <c r="F66">
        <v>0</v>
      </c>
      <c r="G66">
        <f t="shared" si="1"/>
        <v>0</v>
      </c>
      <c r="H66">
        <v>0</v>
      </c>
      <c r="I66">
        <v>0.08</v>
      </c>
      <c r="J66" s="5">
        <f t="shared" si="2"/>
        <v>2.9999999999999985E-2</v>
      </c>
      <c r="K66">
        <v>0.432</v>
      </c>
      <c r="L66">
        <v>10.5</v>
      </c>
      <c r="M66">
        <v>0.432</v>
      </c>
      <c r="N66">
        <v>0</v>
      </c>
      <c r="O66">
        <v>6.5000000000000002E-2</v>
      </c>
    </row>
    <row r="67" spans="1:15" x14ac:dyDescent="0.3">
      <c r="A67" s="3">
        <v>32689</v>
      </c>
      <c r="B67" s="4">
        <v>124.1</v>
      </c>
      <c r="C67">
        <v>0.90620000000000001</v>
      </c>
      <c r="D67">
        <f t="shared" ref="D67:D130" si="3">C67*$B$171/B67</f>
        <v>1.742576596293312</v>
      </c>
      <c r="E67">
        <v>5235.66</v>
      </c>
      <c r="F67">
        <v>0</v>
      </c>
      <c r="G67">
        <f t="shared" ref="G67:G130" si="4">F67*$B$171/B67</f>
        <v>0</v>
      </c>
      <c r="H67">
        <v>0</v>
      </c>
      <c r="I67">
        <v>0.08</v>
      </c>
      <c r="J67" s="5">
        <f t="shared" si="2"/>
        <v>1.3877787807814457E-17</v>
      </c>
      <c r="K67">
        <v>0.432</v>
      </c>
      <c r="L67">
        <v>11.6</v>
      </c>
      <c r="M67">
        <v>0.432</v>
      </c>
      <c r="N67">
        <v>0</v>
      </c>
      <c r="O67">
        <v>6.5000000000000002E-2</v>
      </c>
    </row>
    <row r="68" spans="1:15" x14ac:dyDescent="0.3">
      <c r="A68" s="3">
        <v>32780</v>
      </c>
      <c r="B68" s="4">
        <v>125</v>
      </c>
      <c r="C68">
        <v>1.0078</v>
      </c>
      <c r="D68">
        <f t="shared" si="3"/>
        <v>1.9239950112000002</v>
      </c>
      <c r="E68">
        <v>5882.36</v>
      </c>
      <c r="F68">
        <v>0</v>
      </c>
      <c r="G68">
        <f t="shared" si="4"/>
        <v>0</v>
      </c>
      <c r="H68">
        <v>0</v>
      </c>
      <c r="I68">
        <v>7.0000000000000007E-2</v>
      </c>
      <c r="J68" s="5">
        <f t="shared" si="2"/>
        <v>1.0000000000000002E-2</v>
      </c>
      <c r="K68">
        <v>0.432</v>
      </c>
      <c r="L68">
        <v>14.1</v>
      </c>
      <c r="M68">
        <v>0.432</v>
      </c>
      <c r="N68">
        <v>0</v>
      </c>
      <c r="O68">
        <v>6.5000000000000002E-2</v>
      </c>
    </row>
    <row r="69" spans="1:15" x14ac:dyDescent="0.3">
      <c r="A69" s="3">
        <v>32871</v>
      </c>
      <c r="B69" s="4">
        <v>126.1</v>
      </c>
      <c r="C69">
        <v>1.0781000000000001</v>
      </c>
      <c r="D69">
        <f t="shared" si="3"/>
        <v>2.040250815226011</v>
      </c>
      <c r="E69">
        <v>6340.71</v>
      </c>
      <c r="F69">
        <v>0</v>
      </c>
      <c r="G69">
        <f t="shared" si="4"/>
        <v>0</v>
      </c>
      <c r="H69">
        <v>0</v>
      </c>
      <c r="I69">
        <v>0.06</v>
      </c>
      <c r="J69" s="5">
        <f t="shared" si="2"/>
        <v>2.0000000000000004E-2</v>
      </c>
      <c r="K69">
        <v>0.432</v>
      </c>
      <c r="L69">
        <v>18.3</v>
      </c>
      <c r="M69">
        <v>0.432</v>
      </c>
      <c r="N69">
        <v>0</v>
      </c>
      <c r="O69">
        <v>6.5000000000000002E-2</v>
      </c>
    </row>
    <row r="70" spans="1:15" x14ac:dyDescent="0.3">
      <c r="A70" s="3">
        <v>32962</v>
      </c>
      <c r="B70" s="4">
        <v>128.69999999999999</v>
      </c>
      <c r="C70">
        <v>1.3047</v>
      </c>
      <c r="D70">
        <f t="shared" si="3"/>
        <v>2.4191996783216787</v>
      </c>
      <c r="E70">
        <v>7673.19</v>
      </c>
      <c r="F70">
        <v>0</v>
      </c>
      <c r="G70">
        <f t="shared" si="4"/>
        <v>0</v>
      </c>
      <c r="H70">
        <v>0</v>
      </c>
      <c r="I70">
        <v>0.06</v>
      </c>
      <c r="J70" s="5">
        <f t="shared" si="2"/>
        <v>2.9999999999999978E-2</v>
      </c>
      <c r="K70">
        <v>0.56200000000000006</v>
      </c>
      <c r="L70">
        <v>20.2</v>
      </c>
      <c r="M70">
        <v>0.56200000000000006</v>
      </c>
      <c r="N70">
        <v>0</v>
      </c>
      <c r="O70">
        <v>0.1</v>
      </c>
    </row>
    <row r="71" spans="1:15" x14ac:dyDescent="0.3">
      <c r="A71" s="3">
        <v>33053</v>
      </c>
      <c r="B71" s="4">
        <v>129.9</v>
      </c>
      <c r="C71">
        <v>1.4686999999999999</v>
      </c>
      <c r="D71">
        <f t="shared" si="3"/>
        <v>2.6981341847575058</v>
      </c>
      <c r="E71">
        <v>8672.25</v>
      </c>
      <c r="F71">
        <v>0</v>
      </c>
      <c r="G71">
        <f t="shared" si="4"/>
        <v>0</v>
      </c>
      <c r="H71">
        <v>0</v>
      </c>
      <c r="I71">
        <v>7.0000000000000007E-2</v>
      </c>
      <c r="J71" s="5">
        <f t="shared" ref="J71:J134" si="5">I71-SUM(J67:J70)+J67</f>
        <v>1.0000000000000023E-2</v>
      </c>
      <c r="K71">
        <v>0.56200000000000006</v>
      </c>
      <c r="L71">
        <v>20.6</v>
      </c>
      <c r="M71">
        <v>0.56200000000000006</v>
      </c>
      <c r="N71">
        <v>0</v>
      </c>
      <c r="O71">
        <v>0.1</v>
      </c>
    </row>
    <row r="72" spans="1:15" x14ac:dyDescent="0.3">
      <c r="A72" s="3">
        <v>33144</v>
      </c>
      <c r="B72" s="4">
        <v>132.69999999999999</v>
      </c>
      <c r="C72">
        <v>1.0390999999999999</v>
      </c>
      <c r="D72">
        <f t="shared" si="3"/>
        <v>1.8686416412961568</v>
      </c>
      <c r="E72">
        <v>6525.97</v>
      </c>
      <c r="F72">
        <v>0</v>
      </c>
      <c r="G72">
        <f t="shared" si="4"/>
        <v>0</v>
      </c>
      <c r="H72">
        <v>0</v>
      </c>
      <c r="I72">
        <v>0.08</v>
      </c>
      <c r="J72" s="5">
        <f t="shared" si="5"/>
        <v>1.9999999999999997E-2</v>
      </c>
      <c r="K72">
        <v>0.56200000000000006</v>
      </c>
      <c r="L72">
        <v>12.8</v>
      </c>
      <c r="M72">
        <v>0.56200000000000006</v>
      </c>
      <c r="N72">
        <v>0</v>
      </c>
      <c r="O72">
        <v>0.1</v>
      </c>
    </row>
    <row r="73" spans="1:15" x14ac:dyDescent="0.3">
      <c r="A73" s="3">
        <v>33238</v>
      </c>
      <c r="B73" s="4">
        <v>133.80000000000001</v>
      </c>
      <c r="C73">
        <v>1.2031000000000001</v>
      </c>
      <c r="D73">
        <f t="shared" si="3"/>
        <v>2.1457801031390136</v>
      </c>
      <c r="E73">
        <v>7684.86</v>
      </c>
      <c r="F73">
        <v>0</v>
      </c>
      <c r="G73">
        <f t="shared" si="4"/>
        <v>0</v>
      </c>
      <c r="H73">
        <v>0</v>
      </c>
      <c r="I73">
        <v>0.09</v>
      </c>
      <c r="J73" s="5">
        <f t="shared" si="5"/>
        <v>0.03</v>
      </c>
      <c r="K73">
        <v>0.67700000000000005</v>
      </c>
      <c r="L73">
        <v>12.7</v>
      </c>
      <c r="M73">
        <v>0.67700000000000005</v>
      </c>
      <c r="N73">
        <v>0</v>
      </c>
      <c r="O73">
        <v>0.1</v>
      </c>
    </row>
    <row r="74" spans="1:15" x14ac:dyDescent="0.3">
      <c r="A74" s="3">
        <v>33326</v>
      </c>
      <c r="B74" s="4">
        <v>135</v>
      </c>
      <c r="C74">
        <v>1.4609000000000001</v>
      </c>
      <c r="D74">
        <f t="shared" si="3"/>
        <v>2.5824166977777776</v>
      </c>
      <c r="E74">
        <v>9331.6200000000008</v>
      </c>
      <c r="F74">
        <v>0</v>
      </c>
      <c r="G74">
        <f t="shared" si="4"/>
        <v>0</v>
      </c>
      <c r="H74">
        <v>0</v>
      </c>
      <c r="I74">
        <v>0.1</v>
      </c>
      <c r="J74" s="5">
        <f t="shared" si="5"/>
        <v>3.9999999999999987E-2</v>
      </c>
      <c r="K74">
        <v>0.67700000000000005</v>
      </c>
      <c r="L74">
        <v>14.6</v>
      </c>
      <c r="M74">
        <v>0.67700000000000005</v>
      </c>
      <c r="N74">
        <v>0</v>
      </c>
      <c r="O74">
        <v>0.122</v>
      </c>
    </row>
    <row r="75" spans="1:15" x14ac:dyDescent="0.3">
      <c r="A75" s="3">
        <v>33417</v>
      </c>
      <c r="B75" s="4">
        <v>136</v>
      </c>
      <c r="C75">
        <v>1.4531000000000001</v>
      </c>
      <c r="D75">
        <f t="shared" si="3"/>
        <v>2.5497417485294118</v>
      </c>
      <c r="E75">
        <v>9364.67</v>
      </c>
      <c r="F75">
        <v>0</v>
      </c>
      <c r="G75">
        <f t="shared" si="4"/>
        <v>0</v>
      </c>
      <c r="H75">
        <v>0</v>
      </c>
      <c r="I75">
        <v>0.11</v>
      </c>
      <c r="J75" s="5">
        <f t="shared" si="5"/>
        <v>2.0000000000000018E-2</v>
      </c>
      <c r="K75">
        <v>0.67700000000000005</v>
      </c>
      <c r="L75">
        <v>13.6</v>
      </c>
      <c r="M75">
        <v>0.67700000000000005</v>
      </c>
      <c r="N75">
        <v>0</v>
      </c>
      <c r="O75">
        <v>0.122</v>
      </c>
    </row>
    <row r="76" spans="1:15" x14ac:dyDescent="0.3">
      <c r="A76" s="3">
        <v>33511</v>
      </c>
      <c r="B76" s="4">
        <v>137.19999999999999</v>
      </c>
      <c r="C76">
        <v>1.3203</v>
      </c>
      <c r="D76">
        <f t="shared" si="3"/>
        <v>2.2964559139941692</v>
      </c>
      <c r="E76">
        <v>8561.91</v>
      </c>
      <c r="F76">
        <v>0</v>
      </c>
      <c r="G76">
        <f t="shared" si="4"/>
        <v>0</v>
      </c>
      <c r="H76">
        <v>0</v>
      </c>
      <c r="I76">
        <v>0.11</v>
      </c>
      <c r="J76" s="5">
        <f t="shared" si="5"/>
        <v>1.9999999999999997E-2</v>
      </c>
      <c r="K76">
        <v>0.67700000000000005</v>
      </c>
      <c r="L76">
        <v>11.5</v>
      </c>
      <c r="M76">
        <v>0.67700000000000005</v>
      </c>
      <c r="N76">
        <v>0</v>
      </c>
      <c r="O76">
        <v>0.122</v>
      </c>
    </row>
    <row r="77" spans="1:15" x14ac:dyDescent="0.3">
      <c r="A77" s="3">
        <v>33603</v>
      </c>
      <c r="B77" s="4">
        <v>137.9</v>
      </c>
      <c r="C77">
        <v>1.5311999999999999</v>
      </c>
      <c r="D77">
        <f t="shared" si="3"/>
        <v>2.6497643625815805</v>
      </c>
      <c r="E77">
        <v>9981.93</v>
      </c>
      <c r="F77">
        <v>0</v>
      </c>
      <c r="G77">
        <f t="shared" si="4"/>
        <v>0</v>
      </c>
      <c r="H77">
        <v>0</v>
      </c>
      <c r="I77">
        <v>0.12</v>
      </c>
      <c r="J77" s="5">
        <f t="shared" si="5"/>
        <v>4.0000000000000008E-2</v>
      </c>
      <c r="K77">
        <v>0.81299999999999994</v>
      </c>
      <c r="L77">
        <v>12.9</v>
      </c>
      <c r="M77">
        <v>0.81299999999999994</v>
      </c>
      <c r="N77">
        <v>0</v>
      </c>
      <c r="O77">
        <v>0.122</v>
      </c>
    </row>
    <row r="78" spans="1:15" x14ac:dyDescent="0.3">
      <c r="A78" s="3">
        <v>33694</v>
      </c>
      <c r="B78" s="4">
        <v>139.30000000000001</v>
      </c>
      <c r="C78">
        <v>1.7265999999999999</v>
      </c>
      <c r="D78">
        <f t="shared" si="3"/>
        <v>2.9578777516152184</v>
      </c>
      <c r="E78">
        <v>11266.73</v>
      </c>
      <c r="F78">
        <v>0</v>
      </c>
      <c r="G78">
        <f t="shared" si="4"/>
        <v>0</v>
      </c>
      <c r="H78">
        <v>0</v>
      </c>
      <c r="I78">
        <v>0.12</v>
      </c>
      <c r="J78" s="5">
        <f t="shared" si="5"/>
        <v>3.9999999999999973E-2</v>
      </c>
      <c r="K78">
        <v>0.81299999999999994</v>
      </c>
      <c r="L78">
        <v>14.1</v>
      </c>
      <c r="M78">
        <v>0.81299999999999994</v>
      </c>
      <c r="N78">
        <v>3.0000000000000001E-3</v>
      </c>
      <c r="O78">
        <v>0.155</v>
      </c>
    </row>
    <row r="79" spans="1:15" x14ac:dyDescent="0.3">
      <c r="A79" s="3">
        <v>33785</v>
      </c>
      <c r="B79" s="4">
        <v>140.19999999999999</v>
      </c>
      <c r="C79">
        <v>1.7811999999999999</v>
      </c>
      <c r="D79">
        <f t="shared" si="3"/>
        <v>3.0318260028530672</v>
      </c>
      <c r="E79">
        <v>11623.6</v>
      </c>
      <c r="F79">
        <v>0</v>
      </c>
      <c r="G79">
        <f t="shared" si="4"/>
        <v>0</v>
      </c>
      <c r="H79">
        <v>0</v>
      </c>
      <c r="I79">
        <v>0.12</v>
      </c>
      <c r="J79" s="5">
        <f t="shared" si="5"/>
        <v>2.0000000000000018E-2</v>
      </c>
      <c r="K79">
        <v>0.81299999999999994</v>
      </c>
      <c r="L79">
        <v>14.9</v>
      </c>
      <c r="M79">
        <v>0.81299999999999994</v>
      </c>
      <c r="N79">
        <v>3.0000000000000001E-3</v>
      </c>
      <c r="O79">
        <v>0.155</v>
      </c>
    </row>
    <row r="80" spans="1:15" x14ac:dyDescent="0.3">
      <c r="A80" s="3">
        <v>33877</v>
      </c>
      <c r="B80" s="4">
        <v>141.30000000000001</v>
      </c>
      <c r="C80">
        <v>2.0547</v>
      </c>
      <c r="D80">
        <f t="shared" si="3"/>
        <v>3.4701309171974519</v>
      </c>
      <c r="E80">
        <v>13570.72</v>
      </c>
      <c r="F80">
        <v>0.01</v>
      </c>
      <c r="G80">
        <f t="shared" si="4"/>
        <v>1.6888747346072184E-2</v>
      </c>
      <c r="H80">
        <v>0.61</v>
      </c>
      <c r="I80">
        <v>0.12</v>
      </c>
      <c r="J80" s="5">
        <f t="shared" si="5"/>
        <v>1.9999999999999997E-2</v>
      </c>
      <c r="K80">
        <v>0.81299999999999994</v>
      </c>
      <c r="L80">
        <v>17.600000000000001</v>
      </c>
      <c r="M80">
        <v>0.81299999999999994</v>
      </c>
      <c r="N80">
        <v>3.0000000000000001E-3</v>
      </c>
      <c r="O80">
        <v>0.155</v>
      </c>
    </row>
    <row r="81" spans="1:15" x14ac:dyDescent="0.3">
      <c r="A81" s="3">
        <v>33969</v>
      </c>
      <c r="B81" s="4">
        <v>141.9</v>
      </c>
      <c r="C81">
        <v>2.7187000000000001</v>
      </c>
      <c r="D81">
        <f t="shared" si="3"/>
        <v>4.5721291797040164</v>
      </c>
      <c r="E81">
        <v>18109.39</v>
      </c>
      <c r="F81">
        <v>0.01</v>
      </c>
      <c r="G81">
        <f t="shared" si="4"/>
        <v>1.6817336152219871E-2</v>
      </c>
      <c r="H81">
        <v>0.46</v>
      </c>
      <c r="I81">
        <v>0.12</v>
      </c>
      <c r="J81" s="5">
        <f t="shared" si="5"/>
        <v>4.0000000000000008E-2</v>
      </c>
      <c r="K81">
        <v>1.121</v>
      </c>
      <c r="L81">
        <v>23.3</v>
      </c>
      <c r="M81">
        <v>1.121</v>
      </c>
      <c r="N81">
        <v>3.0000000000000001E-3</v>
      </c>
      <c r="O81">
        <v>0.155</v>
      </c>
    </row>
    <row r="82" spans="1:15" x14ac:dyDescent="0.3">
      <c r="A82" s="3">
        <v>34059</v>
      </c>
      <c r="B82" s="4">
        <v>143.6</v>
      </c>
      <c r="C82">
        <v>3.5937000000000001</v>
      </c>
      <c r="D82">
        <f t="shared" si="3"/>
        <v>5.9720987506963796</v>
      </c>
      <c r="E82">
        <v>23937.7</v>
      </c>
      <c r="F82">
        <v>0.01</v>
      </c>
      <c r="G82">
        <f t="shared" si="4"/>
        <v>1.661824512534819E-2</v>
      </c>
      <c r="H82">
        <v>0.35</v>
      </c>
      <c r="I82">
        <v>0.16</v>
      </c>
      <c r="J82" s="5">
        <f t="shared" si="5"/>
        <v>7.9999999999999988E-2</v>
      </c>
      <c r="K82">
        <v>1.121</v>
      </c>
      <c r="L82">
        <v>23.1</v>
      </c>
      <c r="M82">
        <v>1.121</v>
      </c>
      <c r="N82">
        <v>1.6E-2</v>
      </c>
      <c r="O82">
        <v>0.32500000000000001</v>
      </c>
    </row>
    <row r="83" spans="1:15" x14ac:dyDescent="0.3">
      <c r="A83" s="3">
        <v>34150</v>
      </c>
      <c r="B83" s="4">
        <v>144.4</v>
      </c>
      <c r="C83">
        <v>3.4375</v>
      </c>
      <c r="D83">
        <f t="shared" si="3"/>
        <v>5.6808734418282549</v>
      </c>
      <c r="E83">
        <v>23176.880000000001</v>
      </c>
      <c r="F83">
        <v>0.01</v>
      </c>
      <c r="G83">
        <f t="shared" si="4"/>
        <v>1.652617728531856E-2</v>
      </c>
      <c r="H83">
        <v>0.36</v>
      </c>
      <c r="I83">
        <v>0.21</v>
      </c>
      <c r="J83" s="5">
        <f t="shared" si="5"/>
        <v>7.0000000000000007E-2</v>
      </c>
      <c r="K83">
        <v>1.121</v>
      </c>
      <c r="L83">
        <v>16.7</v>
      </c>
      <c r="M83">
        <v>1.121</v>
      </c>
      <c r="N83">
        <v>1.6E-2</v>
      </c>
      <c r="O83">
        <v>0.32500000000000001</v>
      </c>
    </row>
    <row r="84" spans="1:15" x14ac:dyDescent="0.3">
      <c r="A84" s="3">
        <v>34242</v>
      </c>
      <c r="B84" s="4">
        <v>145.1</v>
      </c>
      <c r="C84">
        <v>4.4218999999999999</v>
      </c>
      <c r="D84">
        <f t="shared" si="3"/>
        <v>7.2724560454858729</v>
      </c>
      <c r="E84">
        <v>29428.39</v>
      </c>
      <c r="F84">
        <v>0.01</v>
      </c>
      <c r="G84">
        <f t="shared" si="4"/>
        <v>1.6446450723638869E-2</v>
      </c>
      <c r="H84">
        <v>0.28000000000000003</v>
      </c>
      <c r="I84">
        <v>0.26</v>
      </c>
      <c r="J84" s="5">
        <f t="shared" si="5"/>
        <v>7.0000000000000007E-2</v>
      </c>
      <c r="K84">
        <v>1.121</v>
      </c>
      <c r="L84">
        <v>17.3</v>
      </c>
      <c r="M84">
        <v>1.121</v>
      </c>
      <c r="N84">
        <v>1.6E-2</v>
      </c>
      <c r="O84">
        <v>0.32500000000000001</v>
      </c>
    </row>
    <row r="85" spans="1:15" x14ac:dyDescent="0.3">
      <c r="A85" s="3">
        <v>34334</v>
      </c>
      <c r="B85" s="4">
        <v>145.80000000000001</v>
      </c>
      <c r="C85">
        <v>3.875</v>
      </c>
      <c r="D85">
        <f t="shared" si="3"/>
        <v>6.3424022633744856</v>
      </c>
      <c r="E85">
        <v>25927.58</v>
      </c>
      <c r="F85">
        <v>0.01</v>
      </c>
      <c r="G85">
        <f t="shared" si="4"/>
        <v>1.6367489711934156E-2</v>
      </c>
      <c r="H85">
        <v>0.32</v>
      </c>
      <c r="I85">
        <v>0.3</v>
      </c>
      <c r="J85" s="5">
        <f t="shared" si="5"/>
        <v>7.9999999999999988E-2</v>
      </c>
      <c r="K85">
        <v>1.4019999999999999</v>
      </c>
      <c r="L85">
        <v>12.8</v>
      </c>
      <c r="M85">
        <v>1.4019999999999999</v>
      </c>
      <c r="N85">
        <v>1.6E-2</v>
      </c>
      <c r="O85">
        <v>0.32500000000000001</v>
      </c>
    </row>
    <row r="86" spans="1:15" x14ac:dyDescent="0.3">
      <c r="A86" s="3">
        <v>34424</v>
      </c>
      <c r="B86" s="4">
        <v>147.19999999999999</v>
      </c>
      <c r="C86">
        <v>4.2187000000000001</v>
      </c>
      <c r="D86">
        <f t="shared" si="3"/>
        <v>6.8392807785326095</v>
      </c>
      <c r="E86">
        <v>28227.61</v>
      </c>
      <c r="F86">
        <v>0.01</v>
      </c>
      <c r="G86">
        <f t="shared" si="4"/>
        <v>1.6211820652173914E-2</v>
      </c>
      <c r="H86">
        <v>0.3</v>
      </c>
      <c r="I86">
        <v>0.32</v>
      </c>
      <c r="J86" s="5">
        <f t="shared" si="5"/>
        <v>0.1</v>
      </c>
      <c r="K86">
        <v>1.4019999999999999</v>
      </c>
      <c r="L86">
        <v>13</v>
      </c>
      <c r="M86">
        <v>1.4019999999999999</v>
      </c>
      <c r="N86">
        <v>1.4E-2</v>
      </c>
      <c r="O86">
        <v>0.32700000000000001</v>
      </c>
    </row>
    <row r="87" spans="1:15" x14ac:dyDescent="0.3">
      <c r="A87" s="3">
        <v>34515</v>
      </c>
      <c r="B87" s="4">
        <v>148</v>
      </c>
      <c r="C87">
        <v>3.6562000000000001</v>
      </c>
      <c r="D87">
        <f t="shared" si="3"/>
        <v>5.8953260513513523</v>
      </c>
      <c r="E87">
        <v>24463.93</v>
      </c>
      <c r="F87">
        <v>0.01</v>
      </c>
      <c r="G87">
        <f t="shared" si="4"/>
        <v>1.6124189189189189E-2</v>
      </c>
      <c r="H87">
        <v>0.41</v>
      </c>
      <c r="I87">
        <v>0.33</v>
      </c>
      <c r="J87" s="5">
        <f t="shared" si="5"/>
        <v>8.0000000000000016E-2</v>
      </c>
      <c r="K87">
        <v>1.4019999999999999</v>
      </c>
      <c r="L87">
        <v>10.9</v>
      </c>
      <c r="M87">
        <v>1.4019999999999999</v>
      </c>
      <c r="N87">
        <v>1.4E-2</v>
      </c>
      <c r="O87">
        <v>0.32700000000000001</v>
      </c>
    </row>
    <row r="88" spans="1:15" x14ac:dyDescent="0.3">
      <c r="A88" s="3">
        <v>34607</v>
      </c>
      <c r="B88" s="4">
        <v>149.4</v>
      </c>
      <c r="C88">
        <v>3.8437000000000001</v>
      </c>
      <c r="D88">
        <f t="shared" si="3"/>
        <v>6.1395775140562252</v>
      </c>
      <c r="E88">
        <v>25381.05</v>
      </c>
      <c r="F88">
        <v>0.01</v>
      </c>
      <c r="G88">
        <f t="shared" si="4"/>
        <v>1.5973092369477911E-2</v>
      </c>
      <c r="H88">
        <v>0.39</v>
      </c>
      <c r="I88">
        <v>0.35</v>
      </c>
      <c r="J88" s="5">
        <f t="shared" si="5"/>
        <v>8.9999999999999969E-2</v>
      </c>
      <c r="K88">
        <v>1.4019999999999999</v>
      </c>
      <c r="L88">
        <v>11.1</v>
      </c>
      <c r="M88">
        <v>1.4019999999999999</v>
      </c>
      <c r="N88">
        <v>1.4E-2</v>
      </c>
      <c r="O88">
        <v>0.32700000000000001</v>
      </c>
    </row>
    <row r="89" spans="1:15" x14ac:dyDescent="0.3">
      <c r="A89" s="3">
        <v>34698</v>
      </c>
      <c r="B89" s="4">
        <v>149.69999999999999</v>
      </c>
      <c r="C89">
        <v>3.9922</v>
      </c>
      <c r="D89">
        <f t="shared" si="3"/>
        <v>6.3639988216432872</v>
      </c>
      <c r="E89">
        <v>26469.8</v>
      </c>
      <c r="F89">
        <v>0.01</v>
      </c>
      <c r="G89">
        <f t="shared" si="4"/>
        <v>1.5941082164328657E-2</v>
      </c>
      <c r="H89">
        <v>0.38</v>
      </c>
      <c r="I89">
        <v>0.36</v>
      </c>
      <c r="J89" s="5">
        <f t="shared" si="5"/>
        <v>0.09</v>
      </c>
      <c r="K89">
        <v>1.4019999999999999</v>
      </c>
      <c r="L89">
        <v>11.2</v>
      </c>
      <c r="M89">
        <v>1.4019999999999999</v>
      </c>
      <c r="N89">
        <v>1.4E-2</v>
      </c>
      <c r="O89">
        <v>0.32700000000000001</v>
      </c>
    </row>
    <row r="90" spans="1:15" x14ac:dyDescent="0.3">
      <c r="A90" s="3">
        <v>34789</v>
      </c>
      <c r="B90" s="4">
        <v>151.4</v>
      </c>
      <c r="C90">
        <v>5.3047000000000004</v>
      </c>
      <c r="D90">
        <f t="shared" si="3"/>
        <v>8.3613143896961688</v>
      </c>
      <c r="E90">
        <v>35172.199999999997</v>
      </c>
      <c r="F90">
        <v>0.01</v>
      </c>
      <c r="G90">
        <f t="shared" si="4"/>
        <v>1.5762087186261559E-2</v>
      </c>
      <c r="H90">
        <v>0.28000000000000003</v>
      </c>
      <c r="I90">
        <v>0.33</v>
      </c>
      <c r="J90" s="5">
        <f t="shared" si="5"/>
        <v>7.0000000000000034E-2</v>
      </c>
      <c r="K90">
        <v>1.8480000000000001</v>
      </c>
      <c r="L90">
        <v>16.2</v>
      </c>
      <c r="M90">
        <v>1.8480000000000001</v>
      </c>
      <c r="N90">
        <v>1.9E-2</v>
      </c>
      <c r="O90">
        <v>0.504</v>
      </c>
    </row>
    <row r="91" spans="1:15" x14ac:dyDescent="0.3">
      <c r="A91" s="3">
        <v>34880</v>
      </c>
      <c r="B91" s="4">
        <v>152.5</v>
      </c>
      <c r="C91">
        <v>7.9141000000000004</v>
      </c>
      <c r="D91">
        <f t="shared" si="3"/>
        <v>12.38429505442623</v>
      </c>
      <c r="E91">
        <v>52435.39</v>
      </c>
      <c r="F91">
        <v>0.02</v>
      </c>
      <c r="G91">
        <f t="shared" si="4"/>
        <v>3.1296786885245897E-2</v>
      </c>
      <c r="H91">
        <v>0.25</v>
      </c>
      <c r="I91">
        <v>0.37</v>
      </c>
      <c r="J91" s="5">
        <f t="shared" si="5"/>
        <v>0.11999999999999994</v>
      </c>
      <c r="K91">
        <v>1.8480000000000001</v>
      </c>
      <c r="L91">
        <v>21.5</v>
      </c>
      <c r="M91">
        <v>1.8480000000000001</v>
      </c>
      <c r="N91">
        <v>1.9E-2</v>
      </c>
      <c r="O91">
        <v>0.504</v>
      </c>
    </row>
    <row r="92" spans="1:15" x14ac:dyDescent="0.3">
      <c r="A92" s="3">
        <v>34971</v>
      </c>
      <c r="B92" s="4">
        <v>153.19999999999999</v>
      </c>
      <c r="C92">
        <v>7.5156000000000001</v>
      </c>
      <c r="D92">
        <f t="shared" si="3"/>
        <v>11.706969665796347</v>
      </c>
      <c r="E92">
        <v>49512.9</v>
      </c>
      <c r="F92">
        <v>0.02</v>
      </c>
      <c r="G92">
        <f t="shared" si="4"/>
        <v>3.1153785900783292E-2</v>
      </c>
      <c r="H92">
        <v>0.27</v>
      </c>
      <c r="I92">
        <v>0.4</v>
      </c>
      <c r="J92" s="5">
        <f t="shared" si="5"/>
        <v>0.12000000000000005</v>
      </c>
      <c r="K92">
        <v>1.8480000000000001</v>
      </c>
      <c r="L92">
        <v>18.8</v>
      </c>
      <c r="M92">
        <v>1.8480000000000001</v>
      </c>
      <c r="N92">
        <v>1.9E-2</v>
      </c>
      <c r="O92">
        <v>0.504</v>
      </c>
    </row>
    <row r="93" spans="1:15" x14ac:dyDescent="0.3">
      <c r="A93" s="3">
        <v>35062</v>
      </c>
      <c r="B93" s="4">
        <v>153.5</v>
      </c>
      <c r="C93">
        <v>7.0937999999999999</v>
      </c>
      <c r="D93">
        <f t="shared" si="3"/>
        <v>11.028340354397395</v>
      </c>
      <c r="E93">
        <v>46603.06</v>
      </c>
      <c r="F93">
        <v>0.02</v>
      </c>
      <c r="G93">
        <f t="shared" si="4"/>
        <v>3.1092899022801303E-2</v>
      </c>
      <c r="H93">
        <v>0.28000000000000003</v>
      </c>
      <c r="I93">
        <v>0.44</v>
      </c>
      <c r="J93" s="5">
        <f t="shared" si="5"/>
        <v>0.12999999999999998</v>
      </c>
      <c r="K93">
        <v>1.8480000000000001</v>
      </c>
      <c r="L93">
        <v>16.3</v>
      </c>
      <c r="M93">
        <v>1.8480000000000001</v>
      </c>
      <c r="N93">
        <v>1.9E-2</v>
      </c>
      <c r="O93">
        <v>0.504</v>
      </c>
    </row>
    <row r="94" spans="1:15" x14ac:dyDescent="0.3">
      <c r="A94" s="3">
        <v>35153</v>
      </c>
      <c r="B94" s="4">
        <v>155.69999999999999</v>
      </c>
      <c r="C94">
        <v>7.1093999999999999</v>
      </c>
      <c r="D94">
        <f t="shared" si="3"/>
        <v>10.896422589595376</v>
      </c>
      <c r="E94">
        <v>46705.74</v>
      </c>
      <c r="F94">
        <v>0.02</v>
      </c>
      <c r="G94">
        <f t="shared" si="4"/>
        <v>3.0653564547206167E-2</v>
      </c>
      <c r="H94">
        <v>0.28000000000000003</v>
      </c>
      <c r="I94">
        <v>0.5</v>
      </c>
      <c r="J94" s="5">
        <f t="shared" si="5"/>
        <v>0.12999999999999998</v>
      </c>
      <c r="K94">
        <v>2.569</v>
      </c>
      <c r="L94">
        <v>14.1</v>
      </c>
      <c r="M94">
        <v>2.569</v>
      </c>
      <c r="N94">
        <v>2.4E-2</v>
      </c>
      <c r="O94">
        <v>0.72599999999999998</v>
      </c>
    </row>
    <row r="95" spans="1:15" x14ac:dyDescent="0.3">
      <c r="A95" s="3">
        <v>35244</v>
      </c>
      <c r="B95" s="4">
        <v>156.69999999999999</v>
      </c>
      <c r="C95">
        <v>9.1797000000000004</v>
      </c>
      <c r="D95">
        <f t="shared" si="3"/>
        <v>13.979739940012767</v>
      </c>
      <c r="E95">
        <v>60394.98</v>
      </c>
      <c r="F95">
        <v>0.02</v>
      </c>
      <c r="G95">
        <f t="shared" si="4"/>
        <v>3.0457945118059989E-2</v>
      </c>
      <c r="H95">
        <v>0.27</v>
      </c>
      <c r="I95">
        <v>0.5</v>
      </c>
      <c r="J95" s="5">
        <f t="shared" si="5"/>
        <v>0.11999999999999994</v>
      </c>
      <c r="K95">
        <v>2.569</v>
      </c>
      <c r="L95">
        <v>18.2</v>
      </c>
      <c r="M95">
        <v>2.569</v>
      </c>
      <c r="N95">
        <v>2.4E-2</v>
      </c>
      <c r="O95">
        <v>0.72599999999999998</v>
      </c>
    </row>
    <row r="96" spans="1:15" x14ac:dyDescent="0.3">
      <c r="A96" s="3">
        <v>35338</v>
      </c>
      <c r="B96" s="4">
        <v>157.80000000000001</v>
      </c>
      <c r="C96">
        <v>11.9297</v>
      </c>
      <c r="D96">
        <f t="shared" si="3"/>
        <v>18.041063045627379</v>
      </c>
      <c r="E96">
        <v>78487.75</v>
      </c>
      <c r="F96">
        <v>0.02</v>
      </c>
      <c r="G96">
        <f t="shared" si="4"/>
        <v>3.0245627376425853E-2</v>
      </c>
      <c r="H96">
        <v>0.21</v>
      </c>
      <c r="I96">
        <v>0.53</v>
      </c>
      <c r="J96" s="5">
        <f t="shared" si="5"/>
        <v>0.15000000000000013</v>
      </c>
      <c r="K96">
        <v>2.569</v>
      </c>
      <c r="L96">
        <v>22.7</v>
      </c>
      <c r="M96">
        <v>2.569</v>
      </c>
      <c r="N96">
        <v>2.4E-2</v>
      </c>
      <c r="O96">
        <v>0.72599999999999998</v>
      </c>
    </row>
    <row r="97" spans="1:15" x14ac:dyDescent="0.3">
      <c r="A97" s="3">
        <v>35430</v>
      </c>
      <c r="B97" s="4">
        <v>158.6</v>
      </c>
      <c r="C97">
        <v>16.3672</v>
      </c>
      <c r="D97">
        <f t="shared" si="3"/>
        <v>24.626960110970998</v>
      </c>
      <c r="E97">
        <v>107447.3</v>
      </c>
      <c r="F97">
        <v>0.02</v>
      </c>
      <c r="G97">
        <f t="shared" si="4"/>
        <v>3.0093064312736444E-2</v>
      </c>
      <c r="H97">
        <v>0.15</v>
      </c>
      <c r="I97">
        <v>0.57999999999999996</v>
      </c>
      <c r="J97" s="5">
        <f t="shared" si="5"/>
        <v>0.17999999999999991</v>
      </c>
      <c r="K97">
        <v>2.9630000000000001</v>
      </c>
      <c r="L97">
        <v>28.2</v>
      </c>
      <c r="M97">
        <v>2.9630000000000001</v>
      </c>
      <c r="N97">
        <v>2.4E-2</v>
      </c>
      <c r="O97">
        <v>0.72599999999999998</v>
      </c>
    </row>
    <row r="98" spans="1:15" x14ac:dyDescent="0.3">
      <c r="A98" s="3">
        <v>35520</v>
      </c>
      <c r="B98" s="4">
        <v>160</v>
      </c>
      <c r="C98">
        <v>17.390599999999999</v>
      </c>
      <c r="D98">
        <f t="shared" si="3"/>
        <v>25.937862517499997</v>
      </c>
      <c r="E98">
        <v>114165.9</v>
      </c>
      <c r="F98">
        <v>0.02</v>
      </c>
      <c r="G98">
        <f t="shared" si="4"/>
        <v>2.9829749999999999E-2</v>
      </c>
      <c r="H98">
        <v>0.14000000000000001</v>
      </c>
      <c r="I98">
        <v>0.73</v>
      </c>
      <c r="J98" s="5">
        <f t="shared" si="5"/>
        <v>0.28000000000000003</v>
      </c>
      <c r="K98">
        <v>2.9630000000000001</v>
      </c>
      <c r="L98">
        <v>23.9</v>
      </c>
      <c r="M98">
        <v>2.9630000000000001</v>
      </c>
      <c r="N98">
        <v>2.9000000000000001E-2</v>
      </c>
      <c r="O98">
        <v>0.96699999999999997</v>
      </c>
    </row>
    <row r="99" spans="1:15" x14ac:dyDescent="0.3">
      <c r="A99" s="3">
        <v>35611</v>
      </c>
      <c r="B99" s="4">
        <v>160.30000000000001</v>
      </c>
      <c r="C99">
        <v>17.726600000000001</v>
      </c>
      <c r="D99">
        <f t="shared" si="3"/>
        <v>26.389521963817842</v>
      </c>
      <c r="E99">
        <v>115931.7</v>
      </c>
      <c r="F99">
        <v>0.02</v>
      </c>
      <c r="G99">
        <f t="shared" si="4"/>
        <v>2.9773923892701181E-2</v>
      </c>
      <c r="H99">
        <v>0.14000000000000001</v>
      </c>
      <c r="I99">
        <v>0.87</v>
      </c>
      <c r="J99" s="5">
        <f t="shared" si="5"/>
        <v>0.25999999999999995</v>
      </c>
      <c r="K99">
        <v>2.9630000000000001</v>
      </c>
      <c r="L99">
        <v>20.3</v>
      </c>
      <c r="M99">
        <v>2.9630000000000001</v>
      </c>
      <c r="N99">
        <v>2.9000000000000001E-2</v>
      </c>
      <c r="O99">
        <v>0.96699999999999997</v>
      </c>
    </row>
    <row r="100" spans="1:15" x14ac:dyDescent="0.3">
      <c r="A100" s="3">
        <v>35703</v>
      </c>
      <c r="B100" s="4">
        <v>161.19999999999999</v>
      </c>
      <c r="C100">
        <v>23.078099999999999</v>
      </c>
      <c r="D100">
        <f t="shared" si="3"/>
        <v>34.16446419230769</v>
      </c>
      <c r="E100">
        <v>150746.29999999999</v>
      </c>
      <c r="F100">
        <v>0.02</v>
      </c>
      <c r="G100">
        <f t="shared" si="4"/>
        <v>2.9607692307692311E-2</v>
      </c>
      <c r="H100">
        <v>0.11</v>
      </c>
      <c r="I100">
        <v>0.96</v>
      </c>
      <c r="J100" s="5">
        <f t="shared" si="5"/>
        <v>0.24</v>
      </c>
      <c r="K100">
        <v>2.9630000000000001</v>
      </c>
      <c r="L100">
        <v>24.1</v>
      </c>
      <c r="M100">
        <v>2.9630000000000001</v>
      </c>
      <c r="N100">
        <v>2.9000000000000001E-2</v>
      </c>
      <c r="O100">
        <v>0.96699999999999997</v>
      </c>
    </row>
    <row r="101" spans="1:15" x14ac:dyDescent="0.3">
      <c r="A101" s="3">
        <v>35795</v>
      </c>
      <c r="B101" s="4">
        <v>161.30000000000001</v>
      </c>
      <c r="C101">
        <v>17.5625</v>
      </c>
      <c r="D101">
        <f t="shared" si="3"/>
        <v>25.983136236825789</v>
      </c>
      <c r="E101">
        <v>114718.2</v>
      </c>
      <c r="F101">
        <v>0.03</v>
      </c>
      <c r="G101">
        <f t="shared" si="4"/>
        <v>4.4384004959702412E-2</v>
      </c>
      <c r="H101">
        <v>0.17</v>
      </c>
      <c r="I101">
        <v>0.99</v>
      </c>
      <c r="J101" s="5">
        <f t="shared" si="5"/>
        <v>0.20999999999999994</v>
      </c>
      <c r="K101">
        <v>3.5259999999999998</v>
      </c>
      <c r="L101">
        <v>17.8</v>
      </c>
      <c r="M101">
        <v>3.5259999999999998</v>
      </c>
      <c r="N101">
        <v>2.9000000000000001E-2</v>
      </c>
      <c r="O101">
        <v>0.96699999999999997</v>
      </c>
    </row>
    <row r="102" spans="1:15" x14ac:dyDescent="0.3">
      <c r="A102" s="3">
        <v>35885</v>
      </c>
      <c r="B102" s="4">
        <v>162.19999999999999</v>
      </c>
      <c r="C102">
        <v>19.515599999999999</v>
      </c>
      <c r="D102">
        <f t="shared" si="3"/>
        <v>28.712476897657215</v>
      </c>
      <c r="E102">
        <v>126992</v>
      </c>
      <c r="F102">
        <v>0.03</v>
      </c>
      <c r="G102">
        <f t="shared" si="4"/>
        <v>4.4137731196054256E-2</v>
      </c>
      <c r="H102">
        <v>0.15</v>
      </c>
      <c r="I102">
        <v>1.06</v>
      </c>
      <c r="J102" s="5">
        <f t="shared" si="5"/>
        <v>0.35000000000000009</v>
      </c>
      <c r="K102">
        <f t="shared" ref="K102:K155" si="6">K103-J102+F102/4</f>
        <v>-0.5869999999999993</v>
      </c>
      <c r="L102">
        <v>18.399999999999999</v>
      </c>
      <c r="M102">
        <v>3.5259999999999998</v>
      </c>
      <c r="N102">
        <v>2.5000000000000001E-2</v>
      </c>
      <c r="O102">
        <v>0.86499999999999999</v>
      </c>
    </row>
    <row r="103" spans="1:15" x14ac:dyDescent="0.3">
      <c r="A103" s="3">
        <v>35976</v>
      </c>
      <c r="B103" s="4">
        <v>163</v>
      </c>
      <c r="C103">
        <v>18.531199999999998</v>
      </c>
      <c r="D103">
        <f t="shared" si="3"/>
        <v>27.130358930061348</v>
      </c>
      <c r="E103">
        <v>125715.9</v>
      </c>
      <c r="F103">
        <v>0.03</v>
      </c>
      <c r="G103">
        <f t="shared" si="4"/>
        <v>4.3921104294478527E-2</v>
      </c>
      <c r="H103">
        <v>0.16</v>
      </c>
      <c r="I103">
        <v>0.95</v>
      </c>
      <c r="J103" s="5">
        <f t="shared" si="5"/>
        <v>0.14999999999999986</v>
      </c>
      <c r="K103">
        <f t="shared" si="6"/>
        <v>-0.24449999999999916</v>
      </c>
      <c r="L103">
        <v>19.399999999999999</v>
      </c>
      <c r="M103">
        <v>3.5259999999999998</v>
      </c>
      <c r="N103">
        <v>2.5000000000000001E-2</v>
      </c>
      <c r="O103">
        <v>0.86499999999999999</v>
      </c>
    </row>
    <row r="104" spans="1:15" x14ac:dyDescent="0.3">
      <c r="A104" s="3">
        <v>36068</v>
      </c>
      <c r="B104" s="4">
        <v>163.6</v>
      </c>
      <c r="C104">
        <v>21.4375</v>
      </c>
      <c r="D104">
        <f t="shared" si="3"/>
        <v>31.270184138141811</v>
      </c>
      <c r="E104">
        <v>144059.9</v>
      </c>
      <c r="F104">
        <v>0.04</v>
      </c>
      <c r="G104">
        <f t="shared" si="4"/>
        <v>5.8346699266503668E-2</v>
      </c>
      <c r="H104">
        <v>0.19</v>
      </c>
      <c r="I104">
        <v>0.87</v>
      </c>
      <c r="J104" s="5">
        <f t="shared" si="5"/>
        <v>0.16000000000000003</v>
      </c>
      <c r="K104">
        <f t="shared" si="6"/>
        <v>-0.1019999999999993</v>
      </c>
      <c r="L104">
        <v>24.5</v>
      </c>
      <c r="M104">
        <v>3.5259999999999998</v>
      </c>
      <c r="N104">
        <v>2.5000000000000001E-2</v>
      </c>
      <c r="O104">
        <v>0.86499999999999999</v>
      </c>
    </row>
    <row r="105" spans="1:15" x14ac:dyDescent="0.3">
      <c r="A105" s="3">
        <v>36160</v>
      </c>
      <c r="B105" s="4">
        <v>163.9</v>
      </c>
      <c r="C105">
        <v>29.640599999999999</v>
      </c>
      <c r="D105">
        <f t="shared" si="3"/>
        <v>43.156641261744966</v>
      </c>
      <c r="E105">
        <v>197643.6</v>
      </c>
      <c r="F105">
        <v>0.04</v>
      </c>
      <c r="G105">
        <f t="shared" si="4"/>
        <v>5.8239902379499692E-2</v>
      </c>
      <c r="H105">
        <v>0.13</v>
      </c>
      <c r="I105">
        <v>0.87</v>
      </c>
      <c r="J105" s="5">
        <f t="shared" si="5"/>
        <v>0.20999999999999994</v>
      </c>
      <c r="K105">
        <f t="shared" si="6"/>
        <v>4.800000000000073E-2</v>
      </c>
      <c r="L105">
        <v>34.200000000000003</v>
      </c>
      <c r="M105">
        <v>4.8789999999999996</v>
      </c>
      <c r="N105">
        <v>2.5000000000000001E-2</v>
      </c>
      <c r="O105">
        <v>0.86499999999999999</v>
      </c>
    </row>
    <row r="106" spans="1:15" x14ac:dyDescent="0.3">
      <c r="A106" s="3">
        <v>36250</v>
      </c>
      <c r="B106" s="4">
        <v>165</v>
      </c>
      <c r="C106">
        <v>29.718699999999998</v>
      </c>
      <c r="D106">
        <f t="shared" si="3"/>
        <v>42.981885640000002</v>
      </c>
      <c r="E106">
        <v>198164.6</v>
      </c>
      <c r="F106">
        <v>0.04</v>
      </c>
      <c r="G106">
        <f t="shared" si="4"/>
        <v>5.7851636363636362E-2</v>
      </c>
      <c r="H106">
        <v>0.13</v>
      </c>
      <c r="I106">
        <v>0.91</v>
      </c>
      <c r="J106" s="5">
        <f t="shared" si="5"/>
        <v>0.39000000000000024</v>
      </c>
      <c r="K106">
        <f t="shared" si="6"/>
        <v>0.24800000000000066</v>
      </c>
      <c r="L106">
        <v>32.700000000000003</v>
      </c>
      <c r="M106">
        <v>4.8789999999999996</v>
      </c>
      <c r="N106">
        <v>5.5E-2</v>
      </c>
      <c r="O106">
        <v>1.0549999999999999</v>
      </c>
    </row>
    <row r="107" spans="1:15" x14ac:dyDescent="0.3">
      <c r="A107" s="3">
        <v>36341</v>
      </c>
      <c r="B107" s="4">
        <v>166.2</v>
      </c>
      <c r="C107">
        <v>29.75</v>
      </c>
      <c r="D107">
        <f t="shared" si="3"/>
        <v>42.7164891696751</v>
      </c>
      <c r="E107">
        <v>197818.3</v>
      </c>
      <c r="F107">
        <v>0.06</v>
      </c>
      <c r="G107">
        <f t="shared" si="4"/>
        <v>8.6150902527075815E-2</v>
      </c>
      <c r="H107">
        <v>0.2</v>
      </c>
      <c r="I107">
        <v>1.01</v>
      </c>
      <c r="J107" s="5">
        <f t="shared" si="5"/>
        <v>0.24999999999999983</v>
      </c>
      <c r="K107">
        <f t="shared" si="6"/>
        <v>0.62800000000000089</v>
      </c>
      <c r="L107">
        <v>29.3</v>
      </c>
      <c r="M107">
        <v>4.8789999999999996</v>
      </c>
      <c r="N107">
        <v>5.5E-2</v>
      </c>
      <c r="O107">
        <v>1.0549999999999999</v>
      </c>
    </row>
    <row r="108" spans="1:15" x14ac:dyDescent="0.3">
      <c r="A108" s="3">
        <v>36433</v>
      </c>
      <c r="B108" s="4">
        <v>167.9</v>
      </c>
      <c r="C108">
        <v>37.156199999999998</v>
      </c>
      <c r="D108">
        <f t="shared" si="3"/>
        <v>52.810489908278733</v>
      </c>
      <c r="E108">
        <v>248336.8</v>
      </c>
      <c r="F108">
        <v>0.06</v>
      </c>
      <c r="G108">
        <f t="shared" si="4"/>
        <v>8.5278618225134009E-2</v>
      </c>
      <c r="H108">
        <v>0.16</v>
      </c>
      <c r="I108">
        <v>1.1100000000000001</v>
      </c>
      <c r="J108" s="5">
        <f t="shared" si="5"/>
        <v>0.26000000000000012</v>
      </c>
      <c r="K108">
        <f t="shared" si="6"/>
        <v>0.86300000000000066</v>
      </c>
      <c r="L108">
        <v>33.5</v>
      </c>
      <c r="M108">
        <v>4.8789999999999996</v>
      </c>
      <c r="N108">
        <v>5.5E-2</v>
      </c>
      <c r="O108">
        <v>1.0549999999999999</v>
      </c>
    </row>
    <row r="109" spans="1:15" x14ac:dyDescent="0.3">
      <c r="A109" s="3">
        <v>36525</v>
      </c>
      <c r="B109" s="4">
        <v>168.3</v>
      </c>
      <c r="C109">
        <v>41.156199999999998</v>
      </c>
      <c r="D109">
        <f t="shared" si="3"/>
        <v>58.356703836007121</v>
      </c>
      <c r="E109">
        <v>275005.8</v>
      </c>
      <c r="F109">
        <v>0.06</v>
      </c>
      <c r="G109">
        <f t="shared" si="4"/>
        <v>8.5075935828877E-2</v>
      </c>
      <c r="H109">
        <v>0.15</v>
      </c>
      <c r="I109">
        <v>1.0900000000000001</v>
      </c>
      <c r="J109" s="5">
        <f t="shared" si="5"/>
        <v>0.1899999999999997</v>
      </c>
      <c r="K109">
        <f t="shared" si="6"/>
        <v>1.1080000000000008</v>
      </c>
      <c r="L109">
        <v>37.6</v>
      </c>
      <c r="M109">
        <v>5.5529999999999999</v>
      </c>
      <c r="N109">
        <v>5.5E-2</v>
      </c>
      <c r="O109">
        <v>1.0549999999999999</v>
      </c>
    </row>
    <row r="110" spans="1:15" x14ac:dyDescent="0.3">
      <c r="A110" s="3">
        <v>36616</v>
      </c>
      <c r="B110" s="4">
        <v>171.2</v>
      </c>
      <c r="C110">
        <v>65.968699999999998</v>
      </c>
      <c r="D110">
        <f t="shared" si="3"/>
        <v>91.954664898364499</v>
      </c>
      <c r="E110">
        <v>440934.8</v>
      </c>
      <c r="F110">
        <v>0.06</v>
      </c>
      <c r="G110">
        <f t="shared" si="4"/>
        <v>8.363481308411215E-2</v>
      </c>
      <c r="H110">
        <v>0.09</v>
      </c>
      <c r="I110">
        <v>1.1000000000000001</v>
      </c>
      <c r="J110" s="5">
        <f t="shared" si="5"/>
        <v>0.40000000000000047</v>
      </c>
      <c r="K110">
        <f t="shared" si="6"/>
        <v>1.2830000000000006</v>
      </c>
      <c r="L110">
        <v>60</v>
      </c>
      <c r="M110">
        <v>5.5529999999999999</v>
      </c>
      <c r="N110">
        <v>7.0000000000000007E-2</v>
      </c>
      <c r="O110">
        <v>1.51</v>
      </c>
    </row>
    <row r="111" spans="1:15" x14ac:dyDescent="0.3">
      <c r="A111" s="3">
        <v>36707</v>
      </c>
      <c r="B111" s="4">
        <v>172.4</v>
      </c>
      <c r="C111">
        <v>66.843699999999998</v>
      </c>
      <c r="D111">
        <f t="shared" si="3"/>
        <v>92.525793970997682</v>
      </c>
      <c r="E111">
        <v>447719.4</v>
      </c>
      <c r="F111">
        <v>0.06</v>
      </c>
      <c r="G111">
        <f t="shared" si="4"/>
        <v>8.3052668213457068E-2</v>
      </c>
      <c r="H111">
        <v>0.09</v>
      </c>
      <c r="I111">
        <v>1.21</v>
      </c>
      <c r="J111" s="5">
        <f t="shared" si="5"/>
        <v>0.35999999999999971</v>
      </c>
      <c r="K111">
        <f t="shared" si="6"/>
        <v>1.668000000000001</v>
      </c>
      <c r="L111">
        <v>55.2</v>
      </c>
      <c r="M111">
        <v>5.5529999999999999</v>
      </c>
      <c r="N111">
        <v>7.0000000000000007E-2</v>
      </c>
      <c r="O111">
        <v>1.51</v>
      </c>
    </row>
    <row r="112" spans="1:15" x14ac:dyDescent="0.3">
      <c r="A112" s="3">
        <v>36798</v>
      </c>
      <c r="B112" s="4">
        <v>173.7</v>
      </c>
      <c r="C112">
        <v>41.5625</v>
      </c>
      <c r="D112">
        <f t="shared" si="3"/>
        <v>57.100701640759929</v>
      </c>
      <c r="E112">
        <v>278385.40000000002</v>
      </c>
      <c r="F112">
        <v>0.08</v>
      </c>
      <c r="G112">
        <f t="shared" si="4"/>
        <v>0.10990811744386875</v>
      </c>
      <c r="H112">
        <v>0.19</v>
      </c>
      <c r="I112">
        <v>1.41</v>
      </c>
      <c r="J112" s="5">
        <f t="shared" si="5"/>
        <v>0.46000000000000008</v>
      </c>
      <c r="K112">
        <f t="shared" si="6"/>
        <v>2.0130000000000008</v>
      </c>
      <c r="L112">
        <v>29.5</v>
      </c>
      <c r="M112">
        <v>5.5529999999999999</v>
      </c>
      <c r="N112">
        <v>7.0000000000000007E-2</v>
      </c>
      <c r="O112">
        <v>1.51</v>
      </c>
    </row>
    <row r="113" spans="1:15" x14ac:dyDescent="0.3">
      <c r="A113" s="3">
        <v>36889</v>
      </c>
      <c r="B113" s="4">
        <v>174</v>
      </c>
      <c r="C113">
        <v>30.0625</v>
      </c>
      <c r="D113">
        <f t="shared" si="3"/>
        <v>41.230200431034483</v>
      </c>
      <c r="E113">
        <v>202320.6</v>
      </c>
      <c r="F113">
        <v>0.08</v>
      </c>
      <c r="G113">
        <f t="shared" si="4"/>
        <v>0.10971862068965517</v>
      </c>
      <c r="H113">
        <v>0.27</v>
      </c>
      <c r="I113">
        <v>1.56</v>
      </c>
      <c r="J113" s="5">
        <f t="shared" si="5"/>
        <v>0.33999999999999964</v>
      </c>
      <c r="K113">
        <f t="shared" si="6"/>
        <v>2.4530000000000007</v>
      </c>
      <c r="L113">
        <v>19.3</v>
      </c>
      <c r="M113">
        <v>5.5529999999999999</v>
      </c>
      <c r="N113">
        <v>7.0000000000000007E-2</v>
      </c>
      <c r="O113">
        <v>1.51</v>
      </c>
    </row>
    <row r="114" spans="1:15" x14ac:dyDescent="0.3">
      <c r="A114" s="3">
        <v>36980</v>
      </c>
      <c r="B114" s="4">
        <v>176.2</v>
      </c>
      <c r="C114">
        <v>26.3125</v>
      </c>
      <c r="D114">
        <f t="shared" si="3"/>
        <v>35.636562854710554</v>
      </c>
      <c r="E114">
        <v>176767.3</v>
      </c>
      <c r="F114">
        <v>0.08</v>
      </c>
      <c r="G114">
        <f t="shared" si="4"/>
        <v>0.10834869466515323</v>
      </c>
      <c r="H114">
        <v>0.3</v>
      </c>
      <c r="I114">
        <v>1.51</v>
      </c>
      <c r="J114" s="5">
        <f t="shared" si="5"/>
        <v>0.35000000000000064</v>
      </c>
      <c r="K114">
        <f t="shared" si="6"/>
        <v>2.7730000000000001</v>
      </c>
      <c r="L114">
        <v>17.399999999999999</v>
      </c>
      <c r="M114">
        <v>5.3559999999999999</v>
      </c>
      <c r="N114">
        <v>0.08</v>
      </c>
      <c r="O114">
        <v>0.19</v>
      </c>
    </row>
    <row r="115" spans="1:15" x14ac:dyDescent="0.3">
      <c r="A115" s="3">
        <v>37071</v>
      </c>
      <c r="B115" s="4">
        <v>178</v>
      </c>
      <c r="C115">
        <v>29.25</v>
      </c>
      <c r="D115">
        <f t="shared" si="3"/>
        <v>39.214390449438206</v>
      </c>
      <c r="E115">
        <v>196706.2</v>
      </c>
      <c r="F115">
        <v>0.08</v>
      </c>
      <c r="G115">
        <f t="shared" si="4"/>
        <v>0.10725303370786517</v>
      </c>
      <c r="H115">
        <v>0.27</v>
      </c>
      <c r="I115">
        <v>1.18</v>
      </c>
      <c r="J115" s="5">
        <f t="shared" si="5"/>
        <v>2.9999999999999416E-2</v>
      </c>
      <c r="K115">
        <f t="shared" si="6"/>
        <v>3.1030000000000006</v>
      </c>
      <c r="L115">
        <v>24.8</v>
      </c>
      <c r="M115">
        <v>5.3559999999999999</v>
      </c>
      <c r="N115">
        <v>0.08</v>
      </c>
      <c r="O115">
        <v>0.19</v>
      </c>
    </row>
    <row r="116" spans="1:15" x14ac:dyDescent="0.3">
      <c r="A116" s="3">
        <v>37162</v>
      </c>
      <c r="B116" s="4">
        <v>178.3</v>
      </c>
      <c r="C116">
        <v>20.440000000000001</v>
      </c>
      <c r="D116">
        <f t="shared" si="3"/>
        <v>27.357042736960178</v>
      </c>
      <c r="E116">
        <v>137520.20000000001</v>
      </c>
      <c r="F116">
        <v>0.08</v>
      </c>
      <c r="G116">
        <f t="shared" si="4"/>
        <v>0.10707257431295568</v>
      </c>
      <c r="H116">
        <v>0.39</v>
      </c>
      <c r="I116">
        <v>0.78</v>
      </c>
      <c r="J116" s="5">
        <f t="shared" si="5"/>
        <v>6.0000000000000386E-2</v>
      </c>
      <c r="K116">
        <f t="shared" si="6"/>
        <v>3.113</v>
      </c>
      <c r="L116">
        <v>26.2</v>
      </c>
      <c r="M116">
        <v>5.3559999999999999</v>
      </c>
      <c r="N116">
        <v>0.08</v>
      </c>
      <c r="O116">
        <v>0.19</v>
      </c>
    </row>
    <row r="117" spans="1:15" x14ac:dyDescent="0.3">
      <c r="A117" s="3">
        <v>37256</v>
      </c>
      <c r="B117" s="4">
        <v>176.7</v>
      </c>
      <c r="C117">
        <v>31.45</v>
      </c>
      <c r="D117">
        <f t="shared" si="3"/>
        <v>42.47405263157895</v>
      </c>
      <c r="E117">
        <v>211092.3</v>
      </c>
      <c r="F117">
        <v>0.08</v>
      </c>
      <c r="G117">
        <f t="shared" si="4"/>
        <v>0.1080421052631579</v>
      </c>
      <c r="H117">
        <v>0.25</v>
      </c>
      <c r="I117">
        <v>0.43</v>
      </c>
      <c r="J117" s="5">
        <f t="shared" si="5"/>
        <v>-1.0000000000000508E-2</v>
      </c>
      <c r="K117">
        <f t="shared" si="6"/>
        <v>3.1530000000000005</v>
      </c>
      <c r="L117">
        <v>73.099999999999994</v>
      </c>
      <c r="M117">
        <v>5.3940000000000001</v>
      </c>
      <c r="N117">
        <v>0.08</v>
      </c>
      <c r="O117">
        <v>0.19</v>
      </c>
    </row>
    <row r="118" spans="1:15" x14ac:dyDescent="0.3">
      <c r="A118" s="3">
        <v>37344</v>
      </c>
      <c r="B118" s="4">
        <v>178.8</v>
      </c>
      <c r="C118">
        <v>30.41</v>
      </c>
      <c r="D118">
        <f t="shared" si="3"/>
        <v>40.587145302013425</v>
      </c>
      <c r="E118">
        <v>203838.1</v>
      </c>
      <c r="F118">
        <v>0.08</v>
      </c>
      <c r="G118">
        <f t="shared" si="4"/>
        <v>0.10677315436241609</v>
      </c>
      <c r="H118">
        <v>0.26</v>
      </c>
      <c r="I118">
        <v>0.19</v>
      </c>
      <c r="J118" s="5">
        <f t="shared" si="5"/>
        <v>0.11000000000000071</v>
      </c>
      <c r="K118">
        <f t="shared" si="6"/>
        <v>3.1229999999999998</v>
      </c>
      <c r="L118">
        <v>160.1</v>
      </c>
      <c r="M118">
        <v>5.3940000000000001</v>
      </c>
      <c r="N118">
        <v>0.08</v>
      </c>
      <c r="O118">
        <v>0.46</v>
      </c>
    </row>
    <row r="119" spans="1:15" x14ac:dyDescent="0.3">
      <c r="A119" s="3">
        <v>37435</v>
      </c>
      <c r="B119" s="4">
        <v>179.9</v>
      </c>
      <c r="C119">
        <v>18.27</v>
      </c>
      <c r="D119">
        <f t="shared" si="3"/>
        <v>24.235221011673151</v>
      </c>
      <c r="E119">
        <v>122153.1</v>
      </c>
      <c r="F119">
        <v>0.08</v>
      </c>
      <c r="G119">
        <f t="shared" si="4"/>
        <v>0.10612028904947192</v>
      </c>
      <c r="H119">
        <v>0.44</v>
      </c>
      <c r="I119">
        <v>0.26</v>
      </c>
      <c r="J119" s="5">
        <f t="shared" si="5"/>
        <v>9.9999999999999423E-2</v>
      </c>
      <c r="K119">
        <f t="shared" si="6"/>
        <v>3.2130000000000005</v>
      </c>
      <c r="L119">
        <v>70.3</v>
      </c>
      <c r="M119">
        <v>5.3940000000000001</v>
      </c>
      <c r="N119">
        <v>0.08</v>
      </c>
      <c r="O119">
        <v>0.46</v>
      </c>
    </row>
    <row r="120" spans="1:15" x14ac:dyDescent="0.3">
      <c r="A120" s="3">
        <v>37529</v>
      </c>
      <c r="B120" s="4">
        <v>181</v>
      </c>
      <c r="C120">
        <v>13.89</v>
      </c>
      <c r="D120">
        <f t="shared" si="3"/>
        <v>18.313159226519339</v>
      </c>
      <c r="E120">
        <v>92021.13</v>
      </c>
      <c r="F120">
        <v>0.08</v>
      </c>
      <c r="G120">
        <f t="shared" si="4"/>
        <v>0.1054753591160221</v>
      </c>
      <c r="H120">
        <v>0.57999999999999996</v>
      </c>
      <c r="I120">
        <v>0.28999999999999998</v>
      </c>
      <c r="J120" s="5">
        <f t="shared" si="5"/>
        <v>9.0000000000000357E-2</v>
      </c>
      <c r="K120">
        <f t="shared" si="6"/>
        <v>3.2930000000000001</v>
      </c>
      <c r="L120">
        <v>47.9</v>
      </c>
      <c r="M120">
        <v>5.3940000000000001</v>
      </c>
      <c r="N120">
        <v>0.08</v>
      </c>
      <c r="O120">
        <v>0.46</v>
      </c>
    </row>
    <row r="121" spans="1:15" x14ac:dyDescent="0.3">
      <c r="A121" s="3">
        <v>37621</v>
      </c>
      <c r="B121" s="4">
        <v>180.9</v>
      </c>
      <c r="C121">
        <v>15.57</v>
      </c>
      <c r="D121">
        <f t="shared" si="3"/>
        <v>20.539489552238805</v>
      </c>
      <c r="E121">
        <v>103151.2</v>
      </c>
      <c r="F121">
        <v>0.08</v>
      </c>
      <c r="G121">
        <f t="shared" si="4"/>
        <v>0.10553366500829187</v>
      </c>
      <c r="H121">
        <v>0.51</v>
      </c>
      <c r="I121">
        <v>0.37</v>
      </c>
      <c r="J121" s="5">
        <f t="shared" si="5"/>
        <v>6.9999999999999507E-2</v>
      </c>
      <c r="K121">
        <f t="shared" si="6"/>
        <v>3.3630000000000004</v>
      </c>
      <c r="L121">
        <v>42.1</v>
      </c>
      <c r="M121">
        <v>5.8339999999999996</v>
      </c>
      <c r="N121">
        <v>0.08</v>
      </c>
      <c r="O121">
        <v>0.46</v>
      </c>
    </row>
    <row r="122" spans="1:15" x14ac:dyDescent="0.3">
      <c r="A122" s="3">
        <v>37711</v>
      </c>
      <c r="B122" s="4">
        <v>184.2</v>
      </c>
      <c r="C122">
        <v>16.28</v>
      </c>
      <c r="D122">
        <f t="shared" si="3"/>
        <v>21.091349837133553</v>
      </c>
      <c r="E122">
        <v>106536.3</v>
      </c>
      <c r="F122">
        <v>0.08</v>
      </c>
      <c r="G122">
        <f t="shared" si="4"/>
        <v>0.10364299674267101</v>
      </c>
      <c r="H122">
        <v>0.49</v>
      </c>
      <c r="I122">
        <v>0.46</v>
      </c>
      <c r="J122" s="5">
        <f t="shared" si="5"/>
        <v>0.20000000000000073</v>
      </c>
      <c r="K122">
        <f t="shared" si="6"/>
        <v>3.4129999999999998</v>
      </c>
      <c r="L122">
        <v>35.4</v>
      </c>
      <c r="M122">
        <v>5.8339999999999996</v>
      </c>
      <c r="N122">
        <v>0.08</v>
      </c>
      <c r="O122">
        <v>0.85</v>
      </c>
    </row>
    <row r="123" spans="1:15" x14ac:dyDescent="0.3">
      <c r="A123" s="3">
        <v>37802</v>
      </c>
      <c r="B123" s="4">
        <v>183.7</v>
      </c>
      <c r="C123">
        <v>20.81</v>
      </c>
      <c r="D123">
        <f t="shared" si="3"/>
        <v>27.033515405552532</v>
      </c>
      <c r="E123">
        <v>135972.4</v>
      </c>
      <c r="F123">
        <v>0.08</v>
      </c>
      <c r="G123">
        <f t="shared" si="4"/>
        <v>0.10392509526401743</v>
      </c>
      <c r="H123">
        <v>0.38</v>
      </c>
      <c r="I123">
        <v>0.47</v>
      </c>
      <c r="J123" s="5">
        <f t="shared" si="5"/>
        <v>0.10999999999999938</v>
      </c>
      <c r="K123">
        <f t="shared" si="6"/>
        <v>3.5930000000000004</v>
      </c>
      <c r="L123">
        <v>44.3</v>
      </c>
      <c r="M123">
        <v>5.8339999999999996</v>
      </c>
      <c r="N123">
        <v>0.08</v>
      </c>
      <c r="O123">
        <v>0.85</v>
      </c>
    </row>
    <row r="124" spans="1:15" x14ac:dyDescent="0.3">
      <c r="A124" s="3">
        <v>37894</v>
      </c>
      <c r="B124" s="4">
        <v>185.2</v>
      </c>
      <c r="C124">
        <v>27.52</v>
      </c>
      <c r="D124">
        <f t="shared" si="3"/>
        <v>35.460679049676031</v>
      </c>
      <c r="E124">
        <v>179155.1</v>
      </c>
      <c r="F124">
        <v>0.08</v>
      </c>
      <c r="G124">
        <f t="shared" si="4"/>
        <v>0.10308336933045356</v>
      </c>
      <c r="H124">
        <v>0.28999999999999998</v>
      </c>
      <c r="I124">
        <v>0.53</v>
      </c>
      <c r="J124" s="5">
        <f t="shared" si="5"/>
        <v>0.15000000000000041</v>
      </c>
      <c r="K124">
        <f t="shared" si="6"/>
        <v>3.6829999999999998</v>
      </c>
      <c r="L124">
        <v>51.9</v>
      </c>
      <c r="M124">
        <v>5.8339999999999996</v>
      </c>
      <c r="N124">
        <v>0.08</v>
      </c>
      <c r="O124">
        <v>0.85</v>
      </c>
    </row>
    <row r="125" spans="1:15" x14ac:dyDescent="0.3">
      <c r="A125" s="3">
        <v>37986</v>
      </c>
      <c r="B125" s="4">
        <v>184.3</v>
      </c>
      <c r="C125">
        <v>32.049999999999997</v>
      </c>
      <c r="D125">
        <f t="shared" si="3"/>
        <v>41.499446011937053</v>
      </c>
      <c r="E125">
        <v>209350.39999999999</v>
      </c>
      <c r="F125">
        <v>0.08</v>
      </c>
      <c r="G125">
        <f t="shared" si="4"/>
        <v>0.10358676071622354</v>
      </c>
      <c r="H125">
        <v>0.25</v>
      </c>
      <c r="I125">
        <v>0.69</v>
      </c>
      <c r="J125" s="5">
        <f t="shared" si="5"/>
        <v>0.22999999999999943</v>
      </c>
      <c r="K125">
        <f t="shared" si="6"/>
        <v>3.8130000000000002</v>
      </c>
      <c r="L125">
        <v>46.4</v>
      </c>
      <c r="M125">
        <v>6.17</v>
      </c>
      <c r="N125">
        <v>0.08</v>
      </c>
      <c r="O125">
        <v>0.85</v>
      </c>
    </row>
    <row r="126" spans="1:15" x14ac:dyDescent="0.3">
      <c r="A126" s="3">
        <v>38077</v>
      </c>
      <c r="B126" s="4">
        <v>187.4</v>
      </c>
      <c r="C126">
        <v>27.2</v>
      </c>
      <c r="D126">
        <f t="shared" si="3"/>
        <v>34.636892209178228</v>
      </c>
      <c r="E126">
        <v>176364.7</v>
      </c>
      <c r="F126">
        <v>0.16</v>
      </c>
      <c r="G126">
        <f t="shared" si="4"/>
        <v>0.20374642475987192</v>
      </c>
      <c r="H126">
        <v>0.59</v>
      </c>
      <c r="I126">
        <v>0.85</v>
      </c>
      <c r="J126" s="5">
        <f t="shared" si="5"/>
        <v>0.36000000000000076</v>
      </c>
      <c r="K126">
        <f t="shared" si="6"/>
        <v>4.0229999999999997</v>
      </c>
      <c r="L126">
        <v>32</v>
      </c>
      <c r="M126">
        <v>6.17</v>
      </c>
      <c r="N126">
        <v>0.16</v>
      </c>
      <c r="O126">
        <v>1.1599999999999999</v>
      </c>
    </row>
    <row r="127" spans="1:15" x14ac:dyDescent="0.3">
      <c r="A127" s="3">
        <v>38168</v>
      </c>
      <c r="B127" s="4">
        <v>189.7</v>
      </c>
      <c r="C127">
        <v>27.6</v>
      </c>
      <c r="D127">
        <f t="shared" si="3"/>
        <v>34.720130732735903</v>
      </c>
      <c r="E127">
        <v>178516.7</v>
      </c>
      <c r="F127">
        <v>0.16</v>
      </c>
      <c r="G127">
        <f t="shared" si="4"/>
        <v>0.20127612018977334</v>
      </c>
      <c r="H127">
        <v>0.57999999999999996</v>
      </c>
      <c r="I127">
        <v>0.98</v>
      </c>
      <c r="J127" s="5">
        <f t="shared" si="5"/>
        <v>0.23999999999999938</v>
      </c>
      <c r="K127">
        <f t="shared" si="6"/>
        <v>4.3430000000000009</v>
      </c>
      <c r="L127">
        <v>28.2</v>
      </c>
      <c r="M127">
        <v>6.17</v>
      </c>
      <c r="N127">
        <v>0.16</v>
      </c>
      <c r="O127">
        <v>1.1599999999999999</v>
      </c>
    </row>
    <row r="128" spans="1:15" x14ac:dyDescent="0.3">
      <c r="A128" s="3">
        <v>38260</v>
      </c>
      <c r="B128" s="4">
        <v>189.9</v>
      </c>
      <c r="C128">
        <v>20.059999999999999</v>
      </c>
      <c r="D128">
        <f t="shared" si="3"/>
        <v>25.208416429699838</v>
      </c>
      <c r="E128">
        <v>128684.8</v>
      </c>
      <c r="F128">
        <v>0.16</v>
      </c>
      <c r="G128">
        <f t="shared" si="4"/>
        <v>0.2010641390205371</v>
      </c>
      <c r="H128">
        <v>0.8</v>
      </c>
      <c r="I128">
        <v>1.1100000000000001</v>
      </c>
      <c r="J128" s="5">
        <f t="shared" si="5"/>
        <v>0.28000000000000053</v>
      </c>
      <c r="K128">
        <f t="shared" si="6"/>
        <v>4.5430000000000001</v>
      </c>
      <c r="L128">
        <v>18.100000000000001</v>
      </c>
      <c r="M128">
        <v>6.17</v>
      </c>
      <c r="N128">
        <v>0.16</v>
      </c>
      <c r="O128">
        <v>1.1599999999999999</v>
      </c>
    </row>
    <row r="129" spans="1:15" x14ac:dyDescent="0.3">
      <c r="A129" s="3">
        <v>38352</v>
      </c>
      <c r="B129" s="4">
        <v>190.3</v>
      </c>
      <c r="C129">
        <v>23.39</v>
      </c>
      <c r="D129">
        <f t="shared" si="3"/>
        <v>29.331281240147135</v>
      </c>
      <c r="E129">
        <v>147894.9</v>
      </c>
      <c r="F129">
        <v>0.32</v>
      </c>
      <c r="G129">
        <f t="shared" si="4"/>
        <v>0.40128302679978978</v>
      </c>
      <c r="H129">
        <v>1.37</v>
      </c>
      <c r="I129">
        <v>1.1499999999999999</v>
      </c>
      <c r="J129" s="5">
        <f t="shared" si="5"/>
        <v>0.26999999999999924</v>
      </c>
      <c r="K129">
        <f t="shared" si="6"/>
        <v>4.7830000000000004</v>
      </c>
      <c r="L129">
        <v>20.3</v>
      </c>
      <c r="M129">
        <v>6.1130000000000004</v>
      </c>
      <c r="N129">
        <v>0.16</v>
      </c>
      <c r="O129">
        <v>1.1599999999999999</v>
      </c>
    </row>
    <row r="130" spans="1:15" x14ac:dyDescent="0.3">
      <c r="A130" s="3">
        <v>38442</v>
      </c>
      <c r="B130" s="4">
        <v>193.3</v>
      </c>
      <c r="C130">
        <v>23.23</v>
      </c>
      <c r="D130">
        <f t="shared" si="3"/>
        <v>28.678534609415415</v>
      </c>
      <c r="E130">
        <v>144695.4</v>
      </c>
      <c r="F130">
        <v>0.32</v>
      </c>
      <c r="G130">
        <f t="shared" si="4"/>
        <v>0.39505514743921361</v>
      </c>
      <c r="H130">
        <v>1.38</v>
      </c>
      <c r="I130">
        <v>1.1599999999999999</v>
      </c>
      <c r="J130" s="5">
        <f t="shared" si="5"/>
        <v>0.37000000000000077</v>
      </c>
      <c r="K130">
        <f t="shared" si="6"/>
        <v>4.9729999999999999</v>
      </c>
      <c r="L130">
        <v>20</v>
      </c>
      <c r="M130">
        <v>6.1130000000000004</v>
      </c>
      <c r="N130">
        <v>0.32</v>
      </c>
      <c r="O130">
        <v>1.4</v>
      </c>
    </row>
    <row r="131" spans="1:15" x14ac:dyDescent="0.3">
      <c r="A131" s="3">
        <v>38533</v>
      </c>
      <c r="B131" s="4">
        <v>194.5</v>
      </c>
      <c r="C131">
        <v>26.02</v>
      </c>
      <c r="D131">
        <f t="shared" ref="D131:D171" si="7">C131*$B$171/B131</f>
        <v>31.924733984575838</v>
      </c>
      <c r="E131">
        <v>160621.29999999999</v>
      </c>
      <c r="F131">
        <v>0.32</v>
      </c>
      <c r="G131">
        <f t="shared" ref="G131:G171" si="8">F131*$B$171/B131</f>
        <v>0.39261778920308482</v>
      </c>
      <c r="H131">
        <v>1.23</v>
      </c>
      <c r="I131">
        <v>1.25</v>
      </c>
      <c r="J131" s="5">
        <f t="shared" si="5"/>
        <v>0.32999999999999946</v>
      </c>
      <c r="K131">
        <f t="shared" si="6"/>
        <v>5.2630000000000008</v>
      </c>
      <c r="L131">
        <v>20.8</v>
      </c>
      <c r="M131">
        <v>6.1130000000000004</v>
      </c>
      <c r="N131">
        <v>0.32</v>
      </c>
      <c r="O131">
        <v>1.4</v>
      </c>
    </row>
    <row r="132" spans="1:15" x14ac:dyDescent="0.3">
      <c r="A132" s="3">
        <v>38625</v>
      </c>
      <c r="B132" s="4">
        <v>198.8</v>
      </c>
      <c r="C132">
        <v>24.65</v>
      </c>
      <c r="D132">
        <f t="shared" si="7"/>
        <v>29.58967152917505</v>
      </c>
      <c r="E132">
        <v>150192.29999999999</v>
      </c>
      <c r="F132">
        <v>0.32</v>
      </c>
      <c r="G132">
        <f t="shared" si="8"/>
        <v>0.38412555331991949</v>
      </c>
      <c r="H132">
        <v>1.3</v>
      </c>
      <c r="I132">
        <v>1.31</v>
      </c>
      <c r="J132" s="5">
        <f t="shared" si="5"/>
        <v>0.34000000000000058</v>
      </c>
      <c r="K132">
        <f t="shared" si="6"/>
        <v>5.5129999999999999</v>
      </c>
      <c r="L132">
        <v>18.8</v>
      </c>
      <c r="M132">
        <v>6.1130000000000004</v>
      </c>
      <c r="N132">
        <v>0.32</v>
      </c>
      <c r="O132">
        <v>1.4</v>
      </c>
    </row>
    <row r="133" spans="1:15" x14ac:dyDescent="0.3">
      <c r="A133" s="3">
        <v>38716</v>
      </c>
      <c r="B133" s="4">
        <v>196.8</v>
      </c>
      <c r="C133">
        <v>24.96</v>
      </c>
      <c r="D133">
        <f t="shared" si="7"/>
        <v>30.266282926829266</v>
      </c>
      <c r="E133">
        <v>150483.79999999999</v>
      </c>
      <c r="F133">
        <v>0.32</v>
      </c>
      <c r="G133">
        <f t="shared" si="8"/>
        <v>0.38802926829268292</v>
      </c>
      <c r="H133">
        <v>1.28</v>
      </c>
      <c r="I133">
        <v>1.33</v>
      </c>
      <c r="J133" s="5">
        <f t="shared" si="5"/>
        <v>0.28999999999999926</v>
      </c>
      <c r="K133">
        <f t="shared" si="6"/>
        <v>5.7730000000000006</v>
      </c>
      <c r="L133">
        <v>18.8</v>
      </c>
      <c r="M133">
        <v>6.1130000000000004</v>
      </c>
      <c r="N133">
        <v>0.32</v>
      </c>
      <c r="O133">
        <v>1.4</v>
      </c>
    </row>
    <row r="134" spans="1:15" x14ac:dyDescent="0.3">
      <c r="A134" s="3">
        <v>38807</v>
      </c>
      <c r="B134" s="4">
        <v>199.8</v>
      </c>
      <c r="C134">
        <v>19.46</v>
      </c>
      <c r="D134">
        <f t="shared" si="7"/>
        <v>23.242720120120119</v>
      </c>
      <c r="E134">
        <v>114483.1</v>
      </c>
      <c r="F134">
        <v>0.4</v>
      </c>
      <c r="G134">
        <f t="shared" si="8"/>
        <v>0.47775375375375373</v>
      </c>
      <c r="H134">
        <v>2.06</v>
      </c>
      <c r="I134">
        <v>1.4</v>
      </c>
      <c r="J134" s="5">
        <f t="shared" si="5"/>
        <v>0.44000000000000061</v>
      </c>
      <c r="K134">
        <f t="shared" si="6"/>
        <v>5.9829999999999997</v>
      </c>
      <c r="L134">
        <v>13.9</v>
      </c>
      <c r="M134">
        <v>6.3739999999999997</v>
      </c>
      <c r="N134">
        <v>0.4</v>
      </c>
      <c r="O134">
        <v>0.86</v>
      </c>
    </row>
    <row r="135" spans="1:15" x14ac:dyDescent="0.3">
      <c r="A135" s="3">
        <v>38898</v>
      </c>
      <c r="B135" s="4">
        <v>202.9</v>
      </c>
      <c r="C135">
        <v>19</v>
      </c>
      <c r="D135">
        <f t="shared" si="7"/>
        <v>22.346584524396256</v>
      </c>
      <c r="E135">
        <v>110522.9</v>
      </c>
      <c r="F135">
        <v>0.4</v>
      </c>
      <c r="G135">
        <f t="shared" si="8"/>
        <v>0.47045441103992114</v>
      </c>
      <c r="H135">
        <v>2.11</v>
      </c>
      <c r="I135">
        <v>1.28</v>
      </c>
      <c r="J135" s="5">
        <f t="shared" ref="J135:J170" si="9">I135-SUM(J131:J134)+J131</f>
        <v>0.20999999999999958</v>
      </c>
      <c r="K135">
        <f t="shared" si="6"/>
        <v>6.3230000000000004</v>
      </c>
      <c r="L135">
        <v>14.8</v>
      </c>
      <c r="M135">
        <v>6.3739999999999997</v>
      </c>
      <c r="N135">
        <v>0.4</v>
      </c>
      <c r="O135">
        <v>0.86</v>
      </c>
    </row>
    <row r="136" spans="1:15" x14ac:dyDescent="0.3">
      <c r="A136" s="3">
        <v>38989</v>
      </c>
      <c r="B136" s="4">
        <v>202.9</v>
      </c>
      <c r="C136">
        <v>20.57</v>
      </c>
      <c r="D136">
        <f t="shared" si="7"/>
        <v>24.193118087727946</v>
      </c>
      <c r="E136">
        <v>118647.6</v>
      </c>
      <c r="F136">
        <v>0.4</v>
      </c>
      <c r="G136">
        <f t="shared" si="8"/>
        <v>0.47045441103992114</v>
      </c>
      <c r="H136">
        <v>1.94</v>
      </c>
      <c r="I136">
        <v>1.1000000000000001</v>
      </c>
      <c r="J136" s="5">
        <f t="shared" si="9"/>
        <v>0.16000000000000064</v>
      </c>
      <c r="K136">
        <f t="shared" si="6"/>
        <v>6.4330000000000007</v>
      </c>
      <c r="L136">
        <v>18.7</v>
      </c>
      <c r="M136">
        <v>6.3739999999999997</v>
      </c>
      <c r="N136">
        <v>0.4</v>
      </c>
      <c r="O136">
        <v>0.86</v>
      </c>
    </row>
    <row r="137" spans="1:15" x14ac:dyDescent="0.3">
      <c r="A137" s="3">
        <v>39080</v>
      </c>
      <c r="B137" s="4">
        <v>201.8</v>
      </c>
      <c r="C137">
        <v>20.25</v>
      </c>
      <c r="D137">
        <f t="shared" si="7"/>
        <v>23.946578295341922</v>
      </c>
      <c r="E137">
        <v>116761.4</v>
      </c>
      <c r="F137">
        <v>0.4</v>
      </c>
      <c r="G137">
        <f t="shared" si="8"/>
        <v>0.47301883052527255</v>
      </c>
      <c r="H137">
        <v>1.98</v>
      </c>
      <c r="I137">
        <v>1</v>
      </c>
      <c r="J137" s="5">
        <f t="shared" si="9"/>
        <v>0.18999999999999917</v>
      </c>
      <c r="K137">
        <f t="shared" si="6"/>
        <v>6.4930000000000021</v>
      </c>
      <c r="L137">
        <v>20.3</v>
      </c>
      <c r="M137">
        <v>6.3739999999999997</v>
      </c>
      <c r="N137">
        <v>0.4</v>
      </c>
      <c r="O137">
        <v>0.86</v>
      </c>
    </row>
    <row r="138" spans="1:15" x14ac:dyDescent="0.3">
      <c r="A138" s="3">
        <v>39171</v>
      </c>
      <c r="B138" s="4">
        <v>205.352</v>
      </c>
      <c r="C138">
        <v>19.13</v>
      </c>
      <c r="D138">
        <f t="shared" si="7"/>
        <v>22.230827749425377</v>
      </c>
      <c r="E138">
        <v>110322.6</v>
      </c>
      <c r="F138">
        <v>0.45</v>
      </c>
      <c r="G138">
        <f t="shared" si="8"/>
        <v>0.52294158323269313</v>
      </c>
      <c r="H138">
        <v>2.35</v>
      </c>
      <c r="I138">
        <v>0.86</v>
      </c>
      <c r="J138" s="5">
        <f t="shared" si="9"/>
        <v>0.30000000000000071</v>
      </c>
      <c r="K138">
        <f t="shared" si="6"/>
        <v>6.583000000000002</v>
      </c>
      <c r="L138">
        <v>22.2</v>
      </c>
      <c r="M138">
        <v>7.35</v>
      </c>
      <c r="N138">
        <v>0.45</v>
      </c>
      <c r="O138">
        <v>1.18</v>
      </c>
    </row>
    <row r="139" spans="1:15" x14ac:dyDescent="0.3">
      <c r="A139" s="3">
        <v>39262</v>
      </c>
      <c r="B139" s="4">
        <v>208.352</v>
      </c>
      <c r="C139">
        <v>23.739899999999999</v>
      </c>
      <c r="D139">
        <f t="shared" si="7"/>
        <v>27.190726540661956</v>
      </c>
      <c r="E139">
        <v>137928.79999999999</v>
      </c>
      <c r="F139">
        <v>0.45</v>
      </c>
      <c r="G139">
        <f t="shared" si="8"/>
        <v>0.51541189909384122</v>
      </c>
      <c r="H139">
        <v>1.9</v>
      </c>
      <c r="I139">
        <v>0.91</v>
      </c>
      <c r="J139" s="5">
        <f t="shared" si="9"/>
        <v>0.25999999999999951</v>
      </c>
      <c r="K139">
        <f t="shared" si="6"/>
        <v>6.7705000000000028</v>
      </c>
      <c r="L139">
        <v>26.1</v>
      </c>
      <c r="M139">
        <v>7.35</v>
      </c>
      <c r="N139">
        <v>0.45</v>
      </c>
      <c r="O139">
        <v>1.18</v>
      </c>
    </row>
    <row r="140" spans="1:15" x14ac:dyDescent="0.3">
      <c r="A140" s="3">
        <v>39353</v>
      </c>
      <c r="B140" s="4">
        <v>208.49</v>
      </c>
      <c r="C140">
        <v>25.86</v>
      </c>
      <c r="D140">
        <f t="shared" si="7"/>
        <v>29.599398916015154</v>
      </c>
      <c r="E140">
        <v>151022.29999999999</v>
      </c>
      <c r="F140">
        <v>0.45</v>
      </c>
      <c r="G140">
        <f t="shared" si="8"/>
        <v>0.51507074679840759</v>
      </c>
      <c r="H140">
        <v>1.74</v>
      </c>
      <c r="I140">
        <v>0.97</v>
      </c>
      <c r="J140" s="5">
        <f t="shared" si="9"/>
        <v>0.22000000000000047</v>
      </c>
      <c r="K140">
        <f t="shared" si="6"/>
        <v>6.9180000000000028</v>
      </c>
      <c r="L140">
        <v>26.7</v>
      </c>
      <c r="M140">
        <v>7.35</v>
      </c>
      <c r="N140">
        <v>0.45</v>
      </c>
      <c r="O140">
        <v>1.18</v>
      </c>
    </row>
    <row r="141" spans="1:15" x14ac:dyDescent="0.3">
      <c r="A141" s="3">
        <v>39447</v>
      </c>
      <c r="B141" s="4">
        <v>210.036</v>
      </c>
      <c r="C141">
        <v>26.66</v>
      </c>
      <c r="D141">
        <f t="shared" si="7"/>
        <v>30.290469633777064</v>
      </c>
      <c r="E141">
        <v>155880.9</v>
      </c>
      <c r="F141">
        <v>0.45</v>
      </c>
      <c r="G141">
        <f t="shared" si="8"/>
        <v>0.51127949494372393</v>
      </c>
      <c r="H141">
        <v>1.69</v>
      </c>
      <c r="I141">
        <v>1.05</v>
      </c>
      <c r="J141" s="5">
        <f t="shared" si="9"/>
        <v>0.26999999999999946</v>
      </c>
      <c r="K141">
        <f t="shared" si="6"/>
        <v>7.0255000000000036</v>
      </c>
      <c r="L141">
        <v>25.4</v>
      </c>
      <c r="M141">
        <v>7.0279999999999996</v>
      </c>
      <c r="N141">
        <v>0.45</v>
      </c>
      <c r="O141">
        <v>1.18</v>
      </c>
    </row>
    <row r="142" spans="1:15" x14ac:dyDescent="0.3">
      <c r="A142" s="3">
        <v>39538</v>
      </c>
      <c r="B142" s="4">
        <v>213.52799999999999</v>
      </c>
      <c r="C142">
        <v>21.18</v>
      </c>
      <c r="D142">
        <f t="shared" si="7"/>
        <v>23.670679442508714</v>
      </c>
      <c r="E142">
        <v>122589.8</v>
      </c>
      <c r="F142">
        <v>0.56000000000000005</v>
      </c>
      <c r="G142">
        <f t="shared" si="8"/>
        <v>0.62585365853658537</v>
      </c>
      <c r="H142">
        <v>2.64</v>
      </c>
      <c r="I142">
        <v>1.18</v>
      </c>
      <c r="J142" s="5">
        <f t="shared" si="9"/>
        <v>0.43000000000000038</v>
      </c>
      <c r="K142">
        <f t="shared" si="6"/>
        <v>7.1830000000000034</v>
      </c>
      <c r="L142">
        <v>17.899999999999999</v>
      </c>
      <c r="M142">
        <v>7.0279999999999996</v>
      </c>
      <c r="N142">
        <v>0.54700000000000004</v>
      </c>
      <c r="O142">
        <v>0.92</v>
      </c>
    </row>
    <row r="143" spans="1:15" x14ac:dyDescent="0.3">
      <c r="A143" s="3">
        <v>39629</v>
      </c>
      <c r="B143" s="4">
        <v>218.815</v>
      </c>
      <c r="C143">
        <v>21.48</v>
      </c>
      <c r="D143">
        <f t="shared" si="7"/>
        <v>23.425927107373809</v>
      </c>
      <c r="E143">
        <v>123037.4</v>
      </c>
      <c r="F143">
        <v>0.56000000000000005</v>
      </c>
      <c r="G143">
        <f t="shared" si="8"/>
        <v>0.6107318054063936</v>
      </c>
      <c r="H143">
        <v>2.61</v>
      </c>
      <c r="I143">
        <v>1.1499999999999999</v>
      </c>
      <c r="J143" s="5">
        <f t="shared" si="9"/>
        <v>0.2299999999999997</v>
      </c>
      <c r="K143">
        <f t="shared" si="6"/>
        <v>7.4730000000000043</v>
      </c>
      <c r="L143">
        <v>18.7</v>
      </c>
      <c r="M143">
        <v>7.0279999999999996</v>
      </c>
      <c r="N143">
        <v>0.54700000000000004</v>
      </c>
      <c r="O143">
        <v>0.92</v>
      </c>
    </row>
    <row r="144" spans="1:15" x14ac:dyDescent="0.3">
      <c r="A144" s="3">
        <v>39721</v>
      </c>
      <c r="B144" s="4">
        <v>218.78299999999999</v>
      </c>
      <c r="C144">
        <v>18.73</v>
      </c>
      <c r="D144">
        <f t="shared" si="7"/>
        <v>20.42978540380194</v>
      </c>
      <c r="E144">
        <v>105299.9</v>
      </c>
      <c r="F144">
        <v>0.56000000000000005</v>
      </c>
      <c r="G144">
        <f t="shared" si="8"/>
        <v>0.61082113326903831</v>
      </c>
      <c r="H144">
        <v>2.99</v>
      </c>
      <c r="I144">
        <v>1.21</v>
      </c>
      <c r="J144" s="5">
        <f t="shared" si="9"/>
        <v>0.2800000000000003</v>
      </c>
      <c r="K144">
        <f t="shared" si="6"/>
        <v>7.5630000000000042</v>
      </c>
      <c r="L144">
        <v>15.5</v>
      </c>
      <c r="M144">
        <v>7.0279999999999996</v>
      </c>
      <c r="N144">
        <v>0.54700000000000004</v>
      </c>
      <c r="O144">
        <v>0.92</v>
      </c>
    </row>
    <row r="145" spans="1:15" x14ac:dyDescent="0.3">
      <c r="A145" s="3">
        <v>39813</v>
      </c>
      <c r="B145" s="4">
        <v>210.22800000000001</v>
      </c>
      <c r="C145">
        <v>14.66</v>
      </c>
      <c r="D145">
        <f t="shared" si="7"/>
        <v>16.64113762201039</v>
      </c>
      <c r="E145">
        <v>81538.880000000005</v>
      </c>
      <c r="F145">
        <v>0.56000000000000005</v>
      </c>
      <c r="G145">
        <f t="shared" si="8"/>
        <v>0.63567783549289347</v>
      </c>
      <c r="H145">
        <v>3.82</v>
      </c>
      <c r="I145">
        <v>1.25</v>
      </c>
      <c r="J145" s="5">
        <f t="shared" si="9"/>
        <v>0.30999999999999972</v>
      </c>
      <c r="K145">
        <f t="shared" si="6"/>
        <v>7.7030000000000047</v>
      </c>
      <c r="L145">
        <v>11.7</v>
      </c>
      <c r="M145">
        <v>7.5510000000000002</v>
      </c>
      <c r="N145">
        <v>0.54700000000000004</v>
      </c>
      <c r="O145">
        <v>0.92</v>
      </c>
    </row>
    <row r="146" spans="1:15" x14ac:dyDescent="0.3">
      <c r="A146" s="3">
        <v>39903</v>
      </c>
      <c r="B146" s="4">
        <v>212.709</v>
      </c>
      <c r="C146">
        <v>15.03</v>
      </c>
      <c r="D146">
        <f t="shared" si="7"/>
        <v>16.862140953133153</v>
      </c>
      <c r="E146">
        <v>83596.81</v>
      </c>
      <c r="F146">
        <v>0.56000000000000005</v>
      </c>
      <c r="G146">
        <f t="shared" si="8"/>
        <v>0.62826340211274556</v>
      </c>
      <c r="H146">
        <v>3.73</v>
      </c>
      <c r="I146">
        <v>1.25</v>
      </c>
      <c r="J146" s="5">
        <f t="shared" si="9"/>
        <v>0.43000000000000038</v>
      </c>
      <c r="K146">
        <f t="shared" si="6"/>
        <v>7.8730000000000047</v>
      </c>
      <c r="L146">
        <v>12</v>
      </c>
      <c r="M146">
        <v>7.5510000000000002</v>
      </c>
      <c r="N146">
        <v>0.56000000000000005</v>
      </c>
      <c r="O146">
        <v>0.77</v>
      </c>
    </row>
    <row r="147" spans="1:15" x14ac:dyDescent="0.3">
      <c r="A147" s="3">
        <v>39994</v>
      </c>
      <c r="B147" s="4">
        <v>215.69300000000001</v>
      </c>
      <c r="C147">
        <v>16.55</v>
      </c>
      <c r="D147">
        <f t="shared" si="7"/>
        <v>18.310556670823811</v>
      </c>
      <c r="E147">
        <v>92431.63</v>
      </c>
      <c r="F147">
        <v>0.56000000000000005</v>
      </c>
      <c r="G147">
        <f t="shared" si="8"/>
        <v>0.61957170608225576</v>
      </c>
      <c r="H147">
        <v>3.38</v>
      </c>
      <c r="I147">
        <v>0.92</v>
      </c>
      <c r="J147" s="5">
        <f t="shared" si="9"/>
        <v>-0.10000000000000026</v>
      </c>
      <c r="K147">
        <f t="shared" si="6"/>
        <v>8.1630000000000056</v>
      </c>
      <c r="L147">
        <v>18</v>
      </c>
      <c r="M147">
        <v>7.5510000000000002</v>
      </c>
      <c r="N147">
        <v>0.56000000000000005</v>
      </c>
      <c r="O147">
        <v>0.77</v>
      </c>
    </row>
    <row r="148" spans="1:15" x14ac:dyDescent="0.3">
      <c r="A148" s="3">
        <v>40086</v>
      </c>
      <c r="B148" s="4">
        <v>215.96899999999999</v>
      </c>
      <c r="C148">
        <v>19.57</v>
      </c>
      <c r="D148">
        <f t="shared" si="7"/>
        <v>21.624148187934381</v>
      </c>
      <c r="E148">
        <v>109552.8</v>
      </c>
      <c r="F148">
        <v>0.56000000000000005</v>
      </c>
      <c r="G148">
        <f t="shared" si="8"/>
        <v>0.61877991748815808</v>
      </c>
      <c r="H148">
        <v>2.86</v>
      </c>
      <c r="I148">
        <v>0.78</v>
      </c>
      <c r="J148" s="5">
        <f t="shared" si="9"/>
        <v>0.14000000000000018</v>
      </c>
      <c r="K148">
        <f t="shared" si="6"/>
        <v>7.9230000000000045</v>
      </c>
      <c r="L148">
        <v>25.1</v>
      </c>
      <c r="M148">
        <v>7.5510000000000002</v>
      </c>
      <c r="N148">
        <v>0.56000000000000005</v>
      </c>
      <c r="O148">
        <v>0.77</v>
      </c>
    </row>
    <row r="149" spans="1:15" x14ac:dyDescent="0.3">
      <c r="A149" s="3">
        <v>40178</v>
      </c>
      <c r="B149" s="4">
        <v>215.94900000000001</v>
      </c>
      <c r="C149">
        <v>20.399999999999999</v>
      </c>
      <c r="D149">
        <f t="shared" si="7"/>
        <v>22.543356070183236</v>
      </c>
      <c r="E149">
        <v>112648.7</v>
      </c>
      <c r="F149">
        <v>0.56000000000000005</v>
      </c>
      <c r="G149">
        <f t="shared" si="8"/>
        <v>0.61883722545601039</v>
      </c>
      <c r="H149">
        <v>2.75</v>
      </c>
      <c r="I149">
        <v>0.43</v>
      </c>
      <c r="J149" s="5">
        <f t="shared" si="9"/>
        <v>-4.0000000000000313E-2</v>
      </c>
      <c r="K149">
        <f t="shared" si="6"/>
        <v>7.9230000000000054</v>
      </c>
      <c r="L149">
        <v>47.4</v>
      </c>
      <c r="M149">
        <v>8.9689999999999994</v>
      </c>
      <c r="N149">
        <v>0.56000000000000005</v>
      </c>
      <c r="O149">
        <v>0.77</v>
      </c>
    </row>
    <row r="150" spans="1:15" x14ac:dyDescent="0.3">
      <c r="A150" s="3">
        <v>40268</v>
      </c>
      <c r="B150" s="4">
        <v>217.631</v>
      </c>
      <c r="C150">
        <v>22.29</v>
      </c>
      <c r="D150">
        <f t="shared" si="7"/>
        <v>24.441559428574053</v>
      </c>
      <c r="E150">
        <v>123404.8</v>
      </c>
      <c r="F150">
        <v>0.63</v>
      </c>
      <c r="G150">
        <f t="shared" si="8"/>
        <v>0.69081123553170276</v>
      </c>
      <c r="H150">
        <v>2.83</v>
      </c>
      <c r="I150">
        <v>0.43</v>
      </c>
      <c r="J150" s="5">
        <f t="shared" si="9"/>
        <v>0.43000000000000038</v>
      </c>
      <c r="K150">
        <f t="shared" si="6"/>
        <v>7.7430000000000057</v>
      </c>
      <c r="L150">
        <v>51.8</v>
      </c>
      <c r="M150">
        <v>8.9689999999999994</v>
      </c>
      <c r="N150">
        <v>0.63</v>
      </c>
      <c r="O150">
        <v>2.0099999999999998</v>
      </c>
    </row>
    <row r="151" spans="1:15" x14ac:dyDescent="0.3">
      <c r="A151" s="3">
        <v>40359</v>
      </c>
      <c r="B151" s="4">
        <v>217.965</v>
      </c>
      <c r="C151">
        <v>19.45</v>
      </c>
      <c r="D151">
        <f t="shared" si="7"/>
        <v>21.294745027871446</v>
      </c>
      <c r="E151">
        <v>108219.7</v>
      </c>
      <c r="F151">
        <v>0.63</v>
      </c>
      <c r="G151">
        <f t="shared" si="8"/>
        <v>0.68975266671254554</v>
      </c>
      <c r="H151">
        <v>3.24</v>
      </c>
      <c r="I151">
        <v>1.0900000000000001</v>
      </c>
      <c r="J151" s="5">
        <f t="shared" si="9"/>
        <v>0.55999999999999983</v>
      </c>
      <c r="K151">
        <f t="shared" si="6"/>
        <v>8.0155000000000065</v>
      </c>
      <c r="L151">
        <v>17.8</v>
      </c>
      <c r="M151">
        <v>8.9689999999999994</v>
      </c>
      <c r="N151">
        <v>0.63</v>
      </c>
      <c r="O151">
        <v>2.0099999999999998</v>
      </c>
    </row>
    <row r="152" spans="1:15" x14ac:dyDescent="0.3">
      <c r="A152" s="3">
        <v>40451</v>
      </c>
      <c r="B152" s="4">
        <v>218.43899999999999</v>
      </c>
      <c r="C152">
        <v>19.2</v>
      </c>
      <c r="D152">
        <f t="shared" si="7"/>
        <v>20.975419224589015</v>
      </c>
      <c r="E152">
        <v>106905.5</v>
      </c>
      <c r="F152">
        <v>0.63</v>
      </c>
      <c r="G152">
        <f t="shared" si="8"/>
        <v>0.68825594330682704</v>
      </c>
      <c r="H152">
        <v>3.28</v>
      </c>
      <c r="I152">
        <v>1.67</v>
      </c>
      <c r="J152" s="5">
        <f t="shared" si="9"/>
        <v>0.72</v>
      </c>
      <c r="K152">
        <f t="shared" si="6"/>
        <v>8.4180000000000064</v>
      </c>
      <c r="L152">
        <v>11.5</v>
      </c>
      <c r="M152">
        <v>8.9689999999999994</v>
      </c>
      <c r="N152">
        <v>0.63</v>
      </c>
      <c r="O152">
        <v>2.0099999999999998</v>
      </c>
    </row>
    <row r="153" spans="1:15" x14ac:dyDescent="0.3">
      <c r="A153" s="3">
        <v>40543</v>
      </c>
      <c r="B153" s="4">
        <v>219.179</v>
      </c>
      <c r="C153">
        <v>21.03</v>
      </c>
      <c r="D153">
        <f t="shared" si="7"/>
        <v>22.897071069764898</v>
      </c>
      <c r="E153">
        <v>117305.3</v>
      </c>
      <c r="F153">
        <v>0.63</v>
      </c>
      <c r="G153">
        <f t="shared" si="8"/>
        <v>0.68593222890879146</v>
      </c>
      <c r="H153">
        <v>3</v>
      </c>
      <c r="I153">
        <v>1.67</v>
      </c>
      <c r="J153" s="5">
        <f t="shared" si="9"/>
        <v>-4.0000000000000313E-2</v>
      </c>
      <c r="K153">
        <f t="shared" si="6"/>
        <v>8.9805000000000064</v>
      </c>
      <c r="L153">
        <v>12.6</v>
      </c>
      <c r="M153">
        <v>9.1820000000000004</v>
      </c>
      <c r="N153">
        <v>0.63</v>
      </c>
      <c r="O153">
        <v>2.0099999999999998</v>
      </c>
    </row>
    <row r="154" spans="1:15" x14ac:dyDescent="0.3">
      <c r="A154" s="3">
        <v>40633</v>
      </c>
      <c r="B154" s="4">
        <v>223.46700000000001</v>
      </c>
      <c r="C154">
        <v>20.18</v>
      </c>
      <c r="D154">
        <f t="shared" si="7"/>
        <v>21.55000443018432</v>
      </c>
      <c r="E154">
        <v>108672.3</v>
      </c>
      <c r="F154">
        <v>0.72</v>
      </c>
      <c r="G154">
        <f t="shared" si="8"/>
        <v>0.76888023735048117</v>
      </c>
      <c r="H154">
        <v>3.59</v>
      </c>
      <c r="I154">
        <v>2.0099999999999998</v>
      </c>
      <c r="J154" s="5">
        <f t="shared" si="9"/>
        <v>0.77000000000000024</v>
      </c>
      <c r="K154">
        <f t="shared" si="6"/>
        <v>8.7830000000000048</v>
      </c>
      <c r="L154">
        <v>10</v>
      </c>
      <c r="M154">
        <v>9.1820000000000004</v>
      </c>
      <c r="N154">
        <v>0.78100000000000003</v>
      </c>
      <c r="O154">
        <v>2.39</v>
      </c>
    </row>
    <row r="155" spans="1:15" x14ac:dyDescent="0.3">
      <c r="A155" s="3">
        <v>40724</v>
      </c>
      <c r="B155" s="4">
        <v>225.72200000000001</v>
      </c>
      <c r="C155">
        <v>22.16</v>
      </c>
      <c r="D155">
        <f t="shared" si="7"/>
        <v>23.428013574219616</v>
      </c>
      <c r="E155">
        <v>117492.2</v>
      </c>
      <c r="F155">
        <v>0.84</v>
      </c>
      <c r="G155">
        <f t="shared" si="8"/>
        <v>0.88806549649568933</v>
      </c>
      <c r="H155">
        <v>3.79</v>
      </c>
      <c r="I155">
        <v>2.15</v>
      </c>
      <c r="J155" s="5">
        <f t="shared" si="9"/>
        <v>0.7</v>
      </c>
      <c r="K155">
        <f t="shared" si="6"/>
        <v>9.3730000000000047</v>
      </c>
      <c r="L155">
        <v>10.3</v>
      </c>
      <c r="M155">
        <v>9.1820000000000004</v>
      </c>
      <c r="N155">
        <v>0.78100000000000003</v>
      </c>
      <c r="O155">
        <v>2.39</v>
      </c>
    </row>
    <row r="156" spans="1:15" x14ac:dyDescent="0.3">
      <c r="A156" s="3">
        <v>40816</v>
      </c>
      <c r="B156" s="4">
        <v>226.88900000000001</v>
      </c>
      <c r="C156">
        <v>21.335000000000001</v>
      </c>
      <c r="D156">
        <f t="shared" si="7"/>
        <v>22.439790955048505</v>
      </c>
      <c r="E156">
        <v>112030</v>
      </c>
      <c r="F156">
        <v>0.84</v>
      </c>
      <c r="G156">
        <f t="shared" si="8"/>
        <v>0.88349774559366023</v>
      </c>
      <c r="H156">
        <v>3.94</v>
      </c>
      <c r="I156">
        <v>2.1800000000000002</v>
      </c>
      <c r="J156" s="5">
        <f t="shared" si="9"/>
        <v>0.75000000000000022</v>
      </c>
      <c r="K156">
        <f t="shared" ref="K156:K168" si="10">K157-J156+F156/4</f>
        <v>9.8630000000000031</v>
      </c>
      <c r="L156">
        <v>9.8000000000000007</v>
      </c>
      <c r="M156">
        <v>9.1820000000000004</v>
      </c>
      <c r="N156">
        <v>0.78100000000000003</v>
      </c>
      <c r="O156">
        <v>2.39</v>
      </c>
    </row>
    <row r="157" spans="1:15" x14ac:dyDescent="0.3">
      <c r="A157" s="3">
        <v>40907</v>
      </c>
      <c r="B157" s="4">
        <v>225.672</v>
      </c>
      <c r="C157">
        <v>24.25</v>
      </c>
      <c r="D157">
        <f t="shared" si="7"/>
        <v>25.643285387642244</v>
      </c>
      <c r="E157">
        <v>123480.9</v>
      </c>
      <c r="F157">
        <v>0.84</v>
      </c>
      <c r="G157">
        <f t="shared" si="8"/>
        <v>0.88826225672657655</v>
      </c>
      <c r="H157">
        <v>3.46</v>
      </c>
      <c r="I157">
        <v>2.31</v>
      </c>
      <c r="J157" s="5">
        <f t="shared" si="9"/>
        <v>8.999999999999958E-2</v>
      </c>
      <c r="K157">
        <f t="shared" si="10"/>
        <v>10.403000000000002</v>
      </c>
      <c r="L157">
        <v>10.5</v>
      </c>
      <c r="M157">
        <v>9.1820000000000004</v>
      </c>
      <c r="N157">
        <v>0.78100000000000003</v>
      </c>
      <c r="O157">
        <v>2.39</v>
      </c>
    </row>
    <row r="158" spans="1:15" x14ac:dyDescent="0.3">
      <c r="A158" s="3">
        <v>40998</v>
      </c>
      <c r="B158" s="4">
        <v>229.392</v>
      </c>
      <c r="C158">
        <v>28.114999999999998</v>
      </c>
      <c r="D158">
        <f t="shared" si="7"/>
        <v>29.248218638836576</v>
      </c>
      <c r="E158">
        <v>140794.4</v>
      </c>
      <c r="F158">
        <v>0.84</v>
      </c>
      <c r="G158">
        <f t="shared" si="8"/>
        <v>0.87385750156936592</v>
      </c>
      <c r="H158">
        <v>2.99</v>
      </c>
      <c r="I158">
        <v>2.39</v>
      </c>
      <c r="J158" s="5">
        <f t="shared" si="9"/>
        <v>0.85000000000000031</v>
      </c>
      <c r="K158">
        <f t="shared" si="10"/>
        <v>10.283000000000001</v>
      </c>
      <c r="L158">
        <v>11.8</v>
      </c>
      <c r="M158">
        <v>10.356999999999999</v>
      </c>
      <c r="N158">
        <v>0.87</v>
      </c>
      <c r="O158">
        <v>2.13</v>
      </c>
    </row>
    <row r="159" spans="1:15" x14ac:dyDescent="0.3">
      <c r="A159" s="3">
        <v>41089</v>
      </c>
      <c r="B159" s="4">
        <v>229.47800000000001</v>
      </c>
      <c r="C159">
        <v>26.65</v>
      </c>
      <c r="D159">
        <f t="shared" si="7"/>
        <v>27.713779534421597</v>
      </c>
      <c r="E159">
        <v>134076.1</v>
      </c>
      <c r="F159">
        <v>0.9</v>
      </c>
      <c r="G159">
        <f t="shared" si="8"/>
        <v>0.93592501241949122</v>
      </c>
      <c r="H159">
        <v>3.38</v>
      </c>
      <c r="I159">
        <v>2.36</v>
      </c>
      <c r="J159" s="5">
        <f t="shared" si="9"/>
        <v>0.66999999999999971</v>
      </c>
      <c r="K159">
        <f t="shared" si="10"/>
        <v>10.923</v>
      </c>
      <c r="L159">
        <v>11.3</v>
      </c>
      <c r="M159">
        <v>10.356999999999999</v>
      </c>
      <c r="N159">
        <v>0.87</v>
      </c>
      <c r="O159">
        <v>2.13</v>
      </c>
    </row>
    <row r="160" spans="1:15" x14ac:dyDescent="0.3">
      <c r="A160" s="3">
        <v>41180</v>
      </c>
      <c r="B160" s="4">
        <v>231.40700000000001</v>
      </c>
      <c r="C160">
        <v>22.655000000000001</v>
      </c>
      <c r="D160">
        <f t="shared" si="7"/>
        <v>23.362922858859065</v>
      </c>
      <c r="E160">
        <v>113342.9</v>
      </c>
      <c r="F160">
        <v>0.9</v>
      </c>
      <c r="G160">
        <f t="shared" si="8"/>
        <v>0.92812317691340362</v>
      </c>
      <c r="H160">
        <v>3.97</v>
      </c>
      <c r="I160">
        <v>2.35</v>
      </c>
      <c r="J160" s="5">
        <f t="shared" si="9"/>
        <v>0.74000000000000044</v>
      </c>
      <c r="K160">
        <f t="shared" si="10"/>
        <v>11.368</v>
      </c>
      <c r="L160">
        <v>9.6</v>
      </c>
      <c r="M160">
        <v>10.356999999999999</v>
      </c>
      <c r="N160">
        <v>0.87</v>
      </c>
      <c r="O160">
        <v>2.13</v>
      </c>
    </row>
    <row r="161" spans="1:15" x14ac:dyDescent="0.3">
      <c r="A161" s="3">
        <v>41274</v>
      </c>
      <c r="B161" s="4">
        <v>229.601</v>
      </c>
      <c r="C161">
        <v>20.62</v>
      </c>
      <c r="D161">
        <f t="shared" si="7"/>
        <v>21.431594635911868</v>
      </c>
      <c r="E161">
        <v>102605.1</v>
      </c>
      <c r="F161">
        <v>0.9</v>
      </c>
      <c r="G161">
        <f t="shared" si="8"/>
        <v>0.93542362620371866</v>
      </c>
      <c r="H161">
        <v>4.3600000000000003</v>
      </c>
      <c r="I161">
        <v>2.29</v>
      </c>
      <c r="J161" s="5">
        <f t="shared" si="9"/>
        <v>2.9999999999999527E-2</v>
      </c>
      <c r="K161">
        <f t="shared" si="10"/>
        <v>11.883000000000001</v>
      </c>
      <c r="L161">
        <v>9</v>
      </c>
      <c r="M161">
        <v>11.728999999999999</v>
      </c>
      <c r="N161">
        <v>0.87</v>
      </c>
      <c r="O161">
        <v>2.13</v>
      </c>
    </row>
    <row r="162" spans="1:15" x14ac:dyDescent="0.3">
      <c r="A162" s="3">
        <v>41362</v>
      </c>
      <c r="B162" s="4">
        <v>232.773</v>
      </c>
      <c r="C162">
        <v>21.835000000000001</v>
      </c>
      <c r="D162">
        <f t="shared" si="7"/>
        <v>22.385159490147057</v>
      </c>
      <c r="E162">
        <v>108103.9</v>
      </c>
      <c r="F162">
        <v>0.9</v>
      </c>
      <c r="G162">
        <f t="shared" si="8"/>
        <v>0.92267659909010069</v>
      </c>
      <c r="H162">
        <v>4.12</v>
      </c>
      <c r="I162">
        <v>2.13</v>
      </c>
      <c r="J162" s="5">
        <f t="shared" si="9"/>
        <v>0.69000000000000017</v>
      </c>
      <c r="K162">
        <f t="shared" si="10"/>
        <v>11.688000000000001</v>
      </c>
      <c r="L162">
        <v>10.3</v>
      </c>
      <c r="M162">
        <v>11.728999999999999</v>
      </c>
      <c r="N162">
        <v>0.9</v>
      </c>
      <c r="O162">
        <v>1.887</v>
      </c>
    </row>
    <row r="163" spans="1:15" x14ac:dyDescent="0.3">
      <c r="A163" s="3">
        <v>41453</v>
      </c>
      <c r="B163" s="4">
        <v>233.50399999999999</v>
      </c>
      <c r="C163">
        <v>24.23</v>
      </c>
      <c r="D163">
        <f t="shared" si="7"/>
        <v>24.762739567630533</v>
      </c>
      <c r="E163">
        <v>120447.3</v>
      </c>
      <c r="F163">
        <v>0.9</v>
      </c>
      <c r="G163">
        <f t="shared" si="8"/>
        <v>0.91978809784843096</v>
      </c>
      <c r="H163">
        <v>3.71</v>
      </c>
      <c r="I163">
        <v>2</v>
      </c>
      <c r="J163" s="5">
        <f t="shared" si="9"/>
        <v>0.53999999999999981</v>
      </c>
      <c r="K163">
        <f t="shared" si="10"/>
        <v>12.153</v>
      </c>
      <c r="L163">
        <v>12.1</v>
      </c>
      <c r="M163">
        <v>11.728999999999999</v>
      </c>
      <c r="N163">
        <v>0.9</v>
      </c>
      <c r="O163">
        <v>1.887</v>
      </c>
    </row>
    <row r="164" spans="1:15" x14ac:dyDescent="0.3">
      <c r="A164" s="3">
        <v>41547</v>
      </c>
      <c r="B164" s="4">
        <v>234.149</v>
      </c>
      <c r="C164">
        <v>22.920999999999999</v>
      </c>
      <c r="D164">
        <f t="shared" si="7"/>
        <v>23.360431169896088</v>
      </c>
      <c r="E164">
        <v>114192.4</v>
      </c>
      <c r="F164">
        <v>0.9</v>
      </c>
      <c r="G164">
        <f t="shared" si="8"/>
        <v>0.91725439784069118</v>
      </c>
      <c r="H164">
        <v>3.93</v>
      </c>
      <c r="I164">
        <v>1.85</v>
      </c>
      <c r="J164" s="5">
        <f t="shared" si="9"/>
        <v>0.59000000000000052</v>
      </c>
      <c r="K164">
        <f t="shared" si="10"/>
        <v>12.468</v>
      </c>
      <c r="L164">
        <v>12.4</v>
      </c>
      <c r="M164">
        <v>11.728999999999999</v>
      </c>
      <c r="N164">
        <v>0.9</v>
      </c>
      <c r="O164">
        <v>1.887</v>
      </c>
    </row>
    <row r="165" spans="1:15" x14ac:dyDescent="0.3">
      <c r="A165" s="3">
        <v>41639</v>
      </c>
      <c r="B165" s="4">
        <v>233.04900000000001</v>
      </c>
      <c r="C165">
        <v>25.954999999999998</v>
      </c>
      <c r="D165">
        <f t="shared" si="7"/>
        <v>26.577454912915311</v>
      </c>
      <c r="E165">
        <v>129022.2</v>
      </c>
      <c r="F165">
        <v>0.9</v>
      </c>
      <c r="G165">
        <f t="shared" si="8"/>
        <v>0.921583872919429</v>
      </c>
      <c r="H165">
        <v>3.47</v>
      </c>
      <c r="I165">
        <v>1.85</v>
      </c>
      <c r="J165" s="5">
        <f t="shared" si="9"/>
        <v>2.9999999999999527E-2</v>
      </c>
      <c r="K165">
        <f t="shared" si="10"/>
        <v>12.833</v>
      </c>
      <c r="L165">
        <v>14</v>
      </c>
      <c r="M165">
        <v>11.766</v>
      </c>
      <c r="N165">
        <v>0.9</v>
      </c>
      <c r="O165">
        <v>1.887</v>
      </c>
    </row>
    <row r="166" spans="1:15" x14ac:dyDescent="0.3">
      <c r="A166" s="3">
        <v>41729</v>
      </c>
      <c r="B166" s="4">
        <v>236.29300000000001</v>
      </c>
      <c r="C166">
        <v>25.814</v>
      </c>
      <c r="D166">
        <f t="shared" si="7"/>
        <v>26.070181224158144</v>
      </c>
      <c r="E166">
        <v>128390.8</v>
      </c>
      <c r="F166">
        <v>0.9</v>
      </c>
      <c r="G166">
        <f t="shared" si="8"/>
        <v>0.90893170766802234</v>
      </c>
      <c r="H166">
        <v>3.49</v>
      </c>
      <c r="I166">
        <v>1.89</v>
      </c>
      <c r="J166" s="5">
        <f t="shared" si="9"/>
        <v>0.73</v>
      </c>
      <c r="K166">
        <f t="shared" si="10"/>
        <v>12.638</v>
      </c>
      <c r="L166">
        <v>13.7</v>
      </c>
      <c r="M166">
        <v>11.766</v>
      </c>
      <c r="N166">
        <v>0.9</v>
      </c>
      <c r="O166">
        <v>2.3149999999999999</v>
      </c>
    </row>
    <row r="167" spans="1:15" x14ac:dyDescent="0.3">
      <c r="A167" s="3">
        <v>41820</v>
      </c>
      <c r="B167" s="4">
        <v>238.34299999999999</v>
      </c>
      <c r="C167">
        <v>30.9</v>
      </c>
      <c r="D167">
        <f t="shared" si="7"/>
        <v>30.938245301938803</v>
      </c>
      <c r="E167">
        <v>153820.1</v>
      </c>
      <c r="F167">
        <v>0.9</v>
      </c>
      <c r="G167">
        <f t="shared" si="8"/>
        <v>0.90111394083316909</v>
      </c>
      <c r="H167">
        <v>2.91</v>
      </c>
      <c r="I167">
        <v>1.86</v>
      </c>
      <c r="J167" s="5">
        <f t="shared" si="9"/>
        <v>0.51</v>
      </c>
      <c r="K167">
        <f t="shared" si="10"/>
        <v>13.143000000000001</v>
      </c>
      <c r="L167">
        <v>16.600000000000001</v>
      </c>
      <c r="M167">
        <v>11.766</v>
      </c>
      <c r="N167">
        <v>0.9</v>
      </c>
      <c r="O167">
        <v>2.3149999999999999</v>
      </c>
    </row>
    <row r="168" spans="1:15" x14ac:dyDescent="0.3">
      <c r="A168" s="3">
        <v>41912</v>
      </c>
      <c r="B168" s="4">
        <v>238.03100000000001</v>
      </c>
      <c r="C168">
        <v>34.82</v>
      </c>
      <c r="D168">
        <f t="shared" si="7"/>
        <v>34.908794064638634</v>
      </c>
      <c r="E168">
        <v>172393.7</v>
      </c>
      <c r="F168">
        <v>0.9</v>
      </c>
      <c r="G168">
        <f t="shared" si="8"/>
        <v>0.90229507921237151</v>
      </c>
      <c r="H168">
        <v>2.58</v>
      </c>
      <c r="I168">
        <v>2.02</v>
      </c>
      <c r="J168" s="5">
        <f>I168-SUM(J164:J167)+J164</f>
        <v>0.75000000000000044</v>
      </c>
      <c r="K168">
        <f t="shared" si="10"/>
        <v>13.428000000000001</v>
      </c>
      <c r="L168">
        <v>17.3</v>
      </c>
      <c r="M168">
        <v>11.766</v>
      </c>
      <c r="N168">
        <v>0.9</v>
      </c>
      <c r="O168">
        <v>2.3149999999999999</v>
      </c>
    </row>
    <row r="169" spans="1:15" x14ac:dyDescent="0.3">
      <c r="A169" s="3">
        <v>42004</v>
      </c>
      <c r="B169" s="4">
        <v>234.81200000000001</v>
      </c>
      <c r="C169">
        <v>36.29</v>
      </c>
      <c r="D169">
        <f t="shared" si="7"/>
        <v>36.88130512920975</v>
      </c>
      <c r="E169">
        <v>175462.1</v>
      </c>
      <c r="F169">
        <v>0.9</v>
      </c>
      <c r="G169">
        <f t="shared" si="8"/>
        <v>0.91466449755549117</v>
      </c>
      <c r="H169">
        <v>2.48</v>
      </c>
      <c r="I169">
        <v>2.09</v>
      </c>
      <c r="J169" s="5">
        <f t="shared" si="9"/>
        <v>9.9999999999999367E-2</v>
      </c>
      <c r="K169">
        <f>K170-J169+F169/4</f>
        <v>13.953000000000001</v>
      </c>
      <c r="L169">
        <v>17.3</v>
      </c>
      <c r="M169">
        <v>13.118</v>
      </c>
      <c r="N169">
        <v>0.9</v>
      </c>
      <c r="O169">
        <v>2.3149999999999999</v>
      </c>
    </row>
    <row r="170" spans="1:15" x14ac:dyDescent="0.3">
      <c r="A170" s="3">
        <v>42094</v>
      </c>
      <c r="B170" s="4">
        <v>236.119</v>
      </c>
      <c r="C170">
        <v>31.27</v>
      </c>
      <c r="D170">
        <f t="shared" si="7"/>
        <v>31.6035992868003</v>
      </c>
      <c r="E170">
        <v>148287.9</v>
      </c>
      <c r="F170">
        <v>0.96</v>
      </c>
      <c r="G170">
        <f t="shared" si="8"/>
        <v>0.97024161545661292</v>
      </c>
      <c r="H170">
        <v>3.07</v>
      </c>
      <c r="I170">
        <v>2.31</v>
      </c>
      <c r="J170" s="5">
        <f t="shared" si="9"/>
        <v>0.95000000000000018</v>
      </c>
      <c r="K170">
        <v>13.828000000000001</v>
      </c>
      <c r="L170">
        <v>13.5</v>
      </c>
      <c r="M170">
        <v>13.118</v>
      </c>
      <c r="N170">
        <v>0.96</v>
      </c>
      <c r="O170">
        <v>2.3330000000000002</v>
      </c>
    </row>
    <row r="171" spans="1:15" x14ac:dyDescent="0.3">
      <c r="A171" s="3">
        <v>42185</v>
      </c>
      <c r="B171" s="4">
        <v>238.63800000000001</v>
      </c>
      <c r="C171">
        <v>30.414999999999999</v>
      </c>
      <c r="D171">
        <f t="shared" si="7"/>
        <v>30.414999999999999</v>
      </c>
      <c r="E171">
        <v>144288.70000000001</v>
      </c>
      <c r="F171">
        <v>0.96</v>
      </c>
      <c r="G171">
        <f t="shared" si="8"/>
        <v>0.96</v>
      </c>
      <c r="H171">
        <v>3.16</v>
      </c>
      <c r="I171">
        <v>2.35</v>
      </c>
      <c r="J171" s="5">
        <f t="shared" ref="J171" si="11">I171-SUM(J167:J170)+J167</f>
        <v>0.55000000000000004</v>
      </c>
      <c r="K171">
        <v>14.138000000000002</v>
      </c>
      <c r="L171">
        <v>12.9</v>
      </c>
      <c r="M171">
        <v>13.118</v>
      </c>
      <c r="N171">
        <v>0.96</v>
      </c>
      <c r="O171">
        <v>2.3330000000000002</v>
      </c>
    </row>
    <row r="172" spans="1:15" x14ac:dyDescent="0.3">
      <c r="A172" s="3">
        <v>42277</v>
      </c>
      <c r="B172" s="4">
        <v>237.94499999999999</v>
      </c>
      <c r="C172">
        <v>30.14</v>
      </c>
      <c r="E172">
        <v>143285.5</v>
      </c>
      <c r="F172">
        <v>0.96</v>
      </c>
      <c r="H172">
        <v>3.19</v>
      </c>
      <c r="I172">
        <v>2.35</v>
      </c>
      <c r="K172">
        <v>13.118</v>
      </c>
      <c r="L172">
        <v>12.8</v>
      </c>
      <c r="M172">
        <v>13.118</v>
      </c>
      <c r="N172">
        <v>0.96</v>
      </c>
      <c r="O172">
        <v>2.3330000000000002</v>
      </c>
    </row>
    <row r="173" spans="1:15" x14ac:dyDescent="0.3">
      <c r="A173" s="3">
        <v>42369</v>
      </c>
      <c r="B173" s="4">
        <v>236.52500000000001</v>
      </c>
      <c r="C173">
        <v>34.450000000000003</v>
      </c>
      <c r="E173">
        <v>162569.4</v>
      </c>
      <c r="F173">
        <v>0.96</v>
      </c>
      <c r="H173">
        <v>2.79</v>
      </c>
      <c r="I173">
        <v>2.33</v>
      </c>
      <c r="K173">
        <v>13.118</v>
      </c>
      <c r="L173">
        <v>14.8</v>
      </c>
      <c r="M173">
        <v>14.188000000000001</v>
      </c>
      <c r="N173">
        <v>0.96</v>
      </c>
      <c r="O173">
        <v>2.3330000000000002</v>
      </c>
    </row>
    <row r="174" spans="1:15" x14ac:dyDescent="0.3">
      <c r="A174" s="3">
        <v>42460</v>
      </c>
      <c r="B174" s="4">
        <v>238.13200000000001</v>
      </c>
      <c r="C174">
        <v>32.35</v>
      </c>
      <c r="E174">
        <v>152607.79999999999</v>
      </c>
      <c r="F174">
        <v>1.04</v>
      </c>
      <c r="H174">
        <v>3.21</v>
      </c>
      <c r="I174">
        <v>2.33</v>
      </c>
      <c r="K174">
        <v>14.188000000000001</v>
      </c>
      <c r="L174">
        <v>13.9</v>
      </c>
      <c r="M174">
        <v>14.188000000000001</v>
      </c>
      <c r="N174">
        <v>1.04</v>
      </c>
      <c r="O174">
        <v>2.1160000000000001</v>
      </c>
    </row>
    <row r="175" spans="1:15" x14ac:dyDescent="0.3">
      <c r="A175" s="3">
        <v>42551</v>
      </c>
      <c r="B175" s="4">
        <v>241.018</v>
      </c>
      <c r="C175">
        <v>32.799999999999997</v>
      </c>
      <c r="E175">
        <v>154881.5</v>
      </c>
      <c r="F175">
        <v>1.04</v>
      </c>
      <c r="H175">
        <v>3.17</v>
      </c>
      <c r="I175">
        <v>2.35</v>
      </c>
      <c r="K175">
        <v>14.188000000000001</v>
      </c>
      <c r="L175">
        <v>14</v>
      </c>
      <c r="M175">
        <v>14.188000000000001</v>
      </c>
      <c r="N175">
        <v>1.04</v>
      </c>
      <c r="O175">
        <v>2.1160000000000001</v>
      </c>
    </row>
    <row r="176" spans="1:15" x14ac:dyDescent="0.3">
      <c r="A176" s="3">
        <v>42643</v>
      </c>
      <c r="B176" s="4">
        <v>241.428</v>
      </c>
      <c r="C176">
        <v>37.75</v>
      </c>
      <c r="E176">
        <v>178595.20000000001</v>
      </c>
      <c r="F176">
        <v>1.04</v>
      </c>
      <c r="H176">
        <v>2.75</v>
      </c>
      <c r="I176">
        <v>2.0699999999999998</v>
      </c>
      <c r="K176">
        <v>14.188000000000001</v>
      </c>
      <c r="L176">
        <v>18.2</v>
      </c>
      <c r="M176">
        <v>14.188000000000001</v>
      </c>
      <c r="N176">
        <v>1.04</v>
      </c>
      <c r="O176">
        <v>2.1160000000000001</v>
      </c>
    </row>
    <row r="177" spans="1:15" x14ac:dyDescent="0.3">
      <c r="A177" s="3">
        <v>42734</v>
      </c>
      <c r="B177" s="4">
        <v>241.43199999999999</v>
      </c>
      <c r="C177">
        <v>36.270000000000003</v>
      </c>
      <c r="E177">
        <v>171883.4</v>
      </c>
      <c r="F177">
        <v>1.04</v>
      </c>
      <c r="H177">
        <v>2.87</v>
      </c>
      <c r="I177">
        <v>2.13</v>
      </c>
      <c r="K177">
        <v>14.188000000000001</v>
      </c>
      <c r="L177">
        <v>17.100000000000001</v>
      </c>
      <c r="M177">
        <v>14.188000000000001</v>
      </c>
      <c r="N177">
        <v>1.04</v>
      </c>
      <c r="O177">
        <v>2.1160000000000001</v>
      </c>
    </row>
    <row r="178" spans="1:15" x14ac:dyDescent="0.3">
      <c r="A178" s="3">
        <v>42825</v>
      </c>
      <c r="B178" s="4">
        <v>243.80099999999999</v>
      </c>
      <c r="C178">
        <v>36.07</v>
      </c>
      <c r="E178">
        <v>170166.3</v>
      </c>
      <c r="F178">
        <v>1.0900000000000001</v>
      </c>
      <c r="H178">
        <v>3.02</v>
      </c>
      <c r="I178">
        <v>2.12</v>
      </c>
      <c r="K178">
        <v>14.91</v>
      </c>
      <c r="L178">
        <v>17</v>
      </c>
      <c r="M178">
        <v>14.91</v>
      </c>
      <c r="N178">
        <v>1.077</v>
      </c>
      <c r="O178">
        <v>3.1030000000000002</v>
      </c>
    </row>
    <row r="179" spans="1:15" x14ac:dyDescent="0.3">
      <c r="A179" s="3">
        <v>42916</v>
      </c>
      <c r="B179" s="4">
        <v>244.95500000000001</v>
      </c>
      <c r="C179">
        <v>33.74</v>
      </c>
      <c r="E179">
        <v>158881.60000000001</v>
      </c>
      <c r="F179">
        <v>1.0900000000000001</v>
      </c>
      <c r="H179">
        <v>3.23</v>
      </c>
      <c r="I179">
        <v>2.2999999999999998</v>
      </c>
      <c r="K179">
        <v>14.91</v>
      </c>
      <c r="L179">
        <v>14.7</v>
      </c>
      <c r="M179">
        <v>14.91</v>
      </c>
      <c r="N179">
        <v>1.077</v>
      </c>
      <c r="O179">
        <v>3.1030000000000002</v>
      </c>
    </row>
    <row r="180" spans="1:15" x14ac:dyDescent="0.3">
      <c r="A180" s="3">
        <v>43007</v>
      </c>
      <c r="B180" s="4">
        <v>246.81899999999999</v>
      </c>
      <c r="C180">
        <v>38.08</v>
      </c>
      <c r="E180">
        <v>178937.9</v>
      </c>
      <c r="F180">
        <v>1.0900000000000001</v>
      </c>
      <c r="H180">
        <v>2.86</v>
      </c>
      <c r="I180">
        <v>2.2999999999999998</v>
      </c>
      <c r="K180">
        <v>14.91</v>
      </c>
      <c r="L180">
        <v>16.5</v>
      </c>
      <c r="M180">
        <v>14.91</v>
      </c>
      <c r="N180">
        <v>1.077</v>
      </c>
      <c r="O180">
        <v>3.1030000000000002</v>
      </c>
    </row>
    <row r="181" spans="1:15" x14ac:dyDescent="0.3">
      <c r="A181" s="3">
        <v>43098</v>
      </c>
      <c r="B181" s="4">
        <v>246.524</v>
      </c>
      <c r="C181">
        <v>46.16</v>
      </c>
      <c r="E181">
        <v>216028.79999999999</v>
      </c>
      <c r="F181">
        <v>1.0900000000000001</v>
      </c>
      <c r="H181">
        <v>2.36</v>
      </c>
      <c r="I181">
        <v>2.85</v>
      </c>
      <c r="K181">
        <v>14.91</v>
      </c>
      <c r="L181">
        <v>16.2</v>
      </c>
      <c r="M181">
        <v>14.91</v>
      </c>
      <c r="N181">
        <v>1.077</v>
      </c>
      <c r="O181">
        <v>3.1030000000000002</v>
      </c>
    </row>
    <row r="182" spans="1:15" x14ac:dyDescent="0.3">
      <c r="A182" s="3">
        <v>43189</v>
      </c>
      <c r="B182" s="4">
        <v>249.554</v>
      </c>
      <c r="C182">
        <v>52.08</v>
      </c>
      <c r="E182">
        <v>243646.6</v>
      </c>
      <c r="F182">
        <v>1.2</v>
      </c>
      <c r="H182">
        <v>2.2999999999999998</v>
      </c>
      <c r="I182">
        <v>3.1</v>
      </c>
      <c r="K182">
        <v>16.603999999999999</v>
      </c>
      <c r="L182">
        <v>16.8</v>
      </c>
      <c r="M182">
        <v>16.603999999999999</v>
      </c>
      <c r="N182">
        <v>1.2</v>
      </c>
      <c r="O182">
        <v>4.415</v>
      </c>
    </row>
    <row r="183" spans="1:15" x14ac:dyDescent="0.3">
      <c r="A183" s="3">
        <v>43280</v>
      </c>
      <c r="B183" s="4">
        <v>251.989</v>
      </c>
      <c r="C183">
        <v>49.71</v>
      </c>
      <c r="E183">
        <v>231648.5</v>
      </c>
      <c r="F183">
        <v>1.2</v>
      </c>
      <c r="H183">
        <v>2.41</v>
      </c>
      <c r="I183">
        <v>3.42</v>
      </c>
      <c r="K183">
        <v>16.603999999999999</v>
      </c>
      <c r="L183">
        <v>14.5</v>
      </c>
      <c r="M183">
        <v>16.603999999999999</v>
      </c>
      <c r="N183">
        <v>1.2</v>
      </c>
      <c r="O183">
        <v>4.415</v>
      </c>
    </row>
    <row r="184" spans="1:15" x14ac:dyDescent="0.3">
      <c r="A184" s="3">
        <v>43371</v>
      </c>
      <c r="B184" s="4">
        <v>252.43899999999999</v>
      </c>
      <c r="C184">
        <v>47.29</v>
      </c>
      <c r="E184">
        <v>218054.1</v>
      </c>
      <c r="F184">
        <v>1.2</v>
      </c>
      <c r="H184">
        <v>2.54</v>
      </c>
      <c r="I184">
        <v>3.86</v>
      </c>
      <c r="K184">
        <v>16.603999999999999</v>
      </c>
      <c r="L184">
        <v>12.2</v>
      </c>
      <c r="M184">
        <v>16.603999999999999</v>
      </c>
      <c r="N184">
        <v>1.2</v>
      </c>
      <c r="O184">
        <v>4.415</v>
      </c>
    </row>
    <row r="185" spans="1:15" x14ac:dyDescent="0.3">
      <c r="A185" s="3">
        <v>43465</v>
      </c>
      <c r="B185" s="4">
        <v>251.233</v>
      </c>
      <c r="C185">
        <v>46.93</v>
      </c>
      <c r="E185">
        <v>214188.4</v>
      </c>
      <c r="F185">
        <v>1.2</v>
      </c>
      <c r="H185">
        <v>2.56</v>
      </c>
      <c r="I185">
        <v>4.2699999999999996</v>
      </c>
      <c r="K185">
        <v>16.603999999999999</v>
      </c>
      <c r="L185">
        <v>11</v>
      </c>
      <c r="M185">
        <v>18.102</v>
      </c>
      <c r="N185">
        <v>1.2</v>
      </c>
      <c r="O185">
        <v>4.415</v>
      </c>
    </row>
    <row r="186" spans="1:15" x14ac:dyDescent="0.3">
      <c r="A186" s="3">
        <v>43553</v>
      </c>
      <c r="B186" s="4">
        <v>254.202</v>
      </c>
      <c r="C186">
        <v>53.7</v>
      </c>
      <c r="E186">
        <v>241578.4</v>
      </c>
      <c r="F186">
        <v>1.26</v>
      </c>
      <c r="H186">
        <v>2.35</v>
      </c>
      <c r="I186">
        <v>4.41</v>
      </c>
      <c r="K186">
        <v>18.102</v>
      </c>
      <c r="L186">
        <v>12.2</v>
      </c>
      <c r="M186">
        <v>18.102</v>
      </c>
      <c r="N186">
        <v>1.26</v>
      </c>
      <c r="O186">
        <v>4.7060000000000004</v>
      </c>
    </row>
    <row r="187" spans="1:15" x14ac:dyDescent="0.3">
      <c r="A187" s="3">
        <v>43644</v>
      </c>
      <c r="B187" s="4">
        <v>256.14299999999997</v>
      </c>
      <c r="C187">
        <v>47.87</v>
      </c>
      <c r="E187">
        <v>214313.9</v>
      </c>
      <c r="F187">
        <v>1.26</v>
      </c>
      <c r="H187">
        <v>2.63</v>
      </c>
      <c r="I187">
        <v>4.3600000000000003</v>
      </c>
      <c r="K187">
        <v>18.102</v>
      </c>
      <c r="L187">
        <v>11</v>
      </c>
      <c r="M187">
        <v>18.102</v>
      </c>
      <c r="N187">
        <v>1.26</v>
      </c>
      <c r="O187">
        <v>4.7060000000000004</v>
      </c>
    </row>
    <row r="188" spans="1:15" x14ac:dyDescent="0.3">
      <c r="A188" s="3">
        <v>43738</v>
      </c>
      <c r="B188" s="4">
        <v>256.75900000000001</v>
      </c>
      <c r="C188">
        <v>51.53</v>
      </c>
      <c r="E188">
        <v>224155.5</v>
      </c>
      <c r="F188">
        <v>1.26</v>
      </c>
      <c r="H188">
        <v>2.4500000000000002</v>
      </c>
      <c r="I188">
        <v>4.26</v>
      </c>
      <c r="K188">
        <v>18.102</v>
      </c>
      <c r="L188">
        <v>12.1</v>
      </c>
      <c r="M188">
        <v>18.102</v>
      </c>
      <c r="N188">
        <v>1.26</v>
      </c>
      <c r="O188">
        <v>4.7060000000000004</v>
      </c>
    </row>
    <row r="189" spans="1:15" x14ac:dyDescent="0.3">
      <c r="A189" s="3">
        <v>43830</v>
      </c>
      <c r="B189" s="4">
        <v>256.97399999999999</v>
      </c>
      <c r="C189">
        <v>59.85</v>
      </c>
      <c r="E189">
        <v>260347.3</v>
      </c>
      <c r="F189">
        <v>1.26</v>
      </c>
      <c r="H189">
        <v>2.11</v>
      </c>
      <c r="I189">
        <v>4.26</v>
      </c>
      <c r="K189">
        <v>18.102</v>
      </c>
      <c r="L189">
        <v>14</v>
      </c>
      <c r="M189">
        <v>19.95</v>
      </c>
      <c r="N189">
        <v>1.26</v>
      </c>
      <c r="O189">
        <v>4.7060000000000004</v>
      </c>
    </row>
    <row r="190" spans="1:15" x14ac:dyDescent="0.3">
      <c r="A190" s="3">
        <v>43921</v>
      </c>
      <c r="B190" s="4">
        <v>258.11500000000001</v>
      </c>
      <c r="C190">
        <v>54.12</v>
      </c>
      <c r="E190">
        <v>229144</v>
      </c>
      <c r="F190">
        <v>1.32</v>
      </c>
      <c r="H190">
        <v>2.44</v>
      </c>
      <c r="I190">
        <v>4.7</v>
      </c>
      <c r="K190">
        <v>19.95</v>
      </c>
      <c r="L190">
        <v>11.5</v>
      </c>
      <c r="M190">
        <v>19.95</v>
      </c>
      <c r="N190">
        <v>1.32</v>
      </c>
      <c r="O190">
        <v>4.9379999999999997</v>
      </c>
    </row>
    <row r="191" spans="1:15" x14ac:dyDescent="0.3">
      <c r="A191" s="3">
        <v>44012</v>
      </c>
      <c r="B191" s="4">
        <v>257.79700000000003</v>
      </c>
      <c r="C191">
        <v>59.83</v>
      </c>
      <c r="E191">
        <v>254456.9</v>
      </c>
      <c r="F191">
        <v>1.32</v>
      </c>
      <c r="H191">
        <v>2.21</v>
      </c>
      <c r="I191">
        <v>5.13</v>
      </c>
      <c r="K191">
        <v>19.95</v>
      </c>
      <c r="L191">
        <v>11.7</v>
      </c>
      <c r="M191">
        <v>19.95</v>
      </c>
      <c r="N191">
        <v>1.32</v>
      </c>
      <c r="O191">
        <v>4.9379999999999997</v>
      </c>
    </row>
    <row r="192" spans="1:15" x14ac:dyDescent="0.3">
      <c r="A192" s="3">
        <v>44104</v>
      </c>
      <c r="B192" s="4">
        <v>260.27999999999997</v>
      </c>
      <c r="C192">
        <v>51.78</v>
      </c>
      <c r="E192">
        <v>212194.4</v>
      </c>
      <c r="F192">
        <v>1.32</v>
      </c>
      <c r="H192">
        <v>2.5499999999999998</v>
      </c>
      <c r="I192">
        <v>5.41</v>
      </c>
      <c r="K192">
        <v>19.95</v>
      </c>
      <c r="L192">
        <v>9.6</v>
      </c>
      <c r="M192">
        <v>19.95</v>
      </c>
      <c r="N192">
        <v>1.32</v>
      </c>
      <c r="O192">
        <v>4.9379999999999997</v>
      </c>
    </row>
    <row r="193" spans="1:15" x14ac:dyDescent="0.3">
      <c r="A193" s="3">
        <v>44196</v>
      </c>
      <c r="B193" s="4">
        <v>260.47399999999999</v>
      </c>
      <c r="C193">
        <v>49.82</v>
      </c>
      <c r="E193">
        <v>204162.3</v>
      </c>
      <c r="F193">
        <v>1.32</v>
      </c>
      <c r="H193">
        <v>2.65</v>
      </c>
      <c r="I193">
        <v>5.07</v>
      </c>
      <c r="K193">
        <v>19.95</v>
      </c>
      <c r="L193">
        <v>9.8000000000000007</v>
      </c>
      <c r="M193">
        <v>23.437999999999999</v>
      </c>
      <c r="N193">
        <v>1.32</v>
      </c>
      <c r="O193">
        <v>4.9379999999999997</v>
      </c>
    </row>
    <row r="194" spans="1:15" x14ac:dyDescent="0.3">
      <c r="A194" s="3">
        <v>44286</v>
      </c>
      <c r="B194" s="4">
        <v>264.87700000000001</v>
      </c>
      <c r="C194">
        <v>64</v>
      </c>
      <c r="E194">
        <v>258432</v>
      </c>
      <c r="F194">
        <v>1.39</v>
      </c>
      <c r="H194">
        <v>2.17</v>
      </c>
      <c r="I194">
        <v>4.9400000000000004</v>
      </c>
      <c r="K194">
        <v>23.437999999999999</v>
      </c>
      <c r="L194">
        <v>13</v>
      </c>
      <c r="M194">
        <v>23.437999999999999</v>
      </c>
      <c r="N194">
        <v>1.39</v>
      </c>
      <c r="O194">
        <v>4.8579999999999997</v>
      </c>
    </row>
    <row r="195" spans="1:15" x14ac:dyDescent="0.3">
      <c r="A195" s="3">
        <v>44377</v>
      </c>
      <c r="B195" s="4">
        <v>271.69600000000003</v>
      </c>
      <c r="C195">
        <v>56.14</v>
      </c>
      <c r="E195">
        <v>227760</v>
      </c>
      <c r="F195">
        <v>1.39</v>
      </c>
      <c r="H195">
        <v>2.48</v>
      </c>
      <c r="I195">
        <v>4.45</v>
      </c>
      <c r="K195">
        <v>23.437999999999999</v>
      </c>
      <c r="L195">
        <v>12.6</v>
      </c>
      <c r="M195">
        <v>23.437999999999999</v>
      </c>
      <c r="N195">
        <v>1.39</v>
      </c>
      <c r="O195">
        <v>4.8579999999999997</v>
      </c>
    </row>
    <row r="196" spans="1:15" x14ac:dyDescent="0.3">
      <c r="A196" s="3">
        <v>44469</v>
      </c>
      <c r="B196" s="4">
        <v>274.31</v>
      </c>
      <c r="C196">
        <v>53.28</v>
      </c>
      <c r="E196">
        <v>216689.7</v>
      </c>
      <c r="F196">
        <v>1.39</v>
      </c>
      <c r="H196">
        <v>2.61</v>
      </c>
      <c r="I196">
        <v>4.49</v>
      </c>
      <c r="K196">
        <v>23.437999999999999</v>
      </c>
      <c r="L196">
        <v>11.9</v>
      </c>
      <c r="M196">
        <v>23.437999999999999</v>
      </c>
      <c r="N196">
        <v>1.39</v>
      </c>
      <c r="O196">
        <v>4.8579999999999997</v>
      </c>
    </row>
    <row r="197" spans="1:15" x14ac:dyDescent="0.3">
      <c r="A197" s="3">
        <v>44561</v>
      </c>
      <c r="B197" s="4">
        <v>278.80200000000002</v>
      </c>
      <c r="C197">
        <v>51.5</v>
      </c>
      <c r="E197">
        <v>209450.5</v>
      </c>
      <c r="F197">
        <v>1.39</v>
      </c>
      <c r="H197">
        <v>2.7</v>
      </c>
      <c r="I197">
        <v>5.15</v>
      </c>
      <c r="K197">
        <v>23.437999999999999</v>
      </c>
      <c r="L197">
        <v>10</v>
      </c>
      <c r="N197">
        <v>1.39</v>
      </c>
      <c r="O197">
        <v>4.8579999999999997</v>
      </c>
    </row>
  </sheetData>
  <dataValidations count="1">
    <dataValidation allowBlank="1" showErrorMessage="1" promptTitle="TRAFO" prompt="$A$1:$KC$238" sqref="A1:B1" xr:uid="{C6F1C8DF-350D-416F-9D15-4B19787913C8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E8C4-B96C-41B3-8D65-42EB5955E3A1}">
  <dimension ref="A1:A24"/>
  <sheetViews>
    <sheetView workbookViewId="0">
      <selection activeCell="E18" sqref="E18"/>
    </sheetView>
  </sheetViews>
  <sheetFormatPr defaultRowHeight="14.4" x14ac:dyDescent="0.3"/>
  <cols>
    <col min="1" max="1" width="14.109375" bestFit="1" customWidth="1"/>
  </cols>
  <sheetData>
    <row r="1" spans="1:1" x14ac:dyDescent="0.3">
      <c r="A1" t="s">
        <v>13</v>
      </c>
    </row>
    <row r="2" spans="1:1" x14ac:dyDescent="0.3">
      <c r="A2" t="s">
        <v>15</v>
      </c>
    </row>
    <row r="3" spans="1:1" x14ac:dyDescent="0.3">
      <c r="A3" s="1" t="s">
        <v>0</v>
      </c>
    </row>
    <row r="4" spans="1:1" x14ac:dyDescent="0.3">
      <c r="A4" s="2" t="s">
        <v>16</v>
      </c>
    </row>
    <row r="5" spans="1:1" x14ac:dyDescent="0.3">
      <c r="A5" s="2" t="s">
        <v>6</v>
      </c>
    </row>
    <row r="6" spans="1:1" x14ac:dyDescent="0.3">
      <c r="A6" t="s">
        <v>17</v>
      </c>
    </row>
    <row r="7" spans="1:1" x14ac:dyDescent="0.3">
      <c r="A7" s="2" t="s">
        <v>18</v>
      </c>
    </row>
    <row r="8" spans="1:1" x14ac:dyDescent="0.3">
      <c r="A8" s="2" t="s">
        <v>19</v>
      </c>
    </row>
    <row r="9" spans="1:1" x14ac:dyDescent="0.3">
      <c r="A9" t="s">
        <v>20</v>
      </c>
    </row>
    <row r="10" spans="1:1" x14ac:dyDescent="0.3">
      <c r="A10" s="2" t="s">
        <v>21</v>
      </c>
    </row>
    <row r="11" spans="1:1" x14ac:dyDescent="0.3">
      <c r="A11" s="2" t="s">
        <v>22</v>
      </c>
    </row>
    <row r="12" spans="1:1" x14ac:dyDescent="0.3">
      <c r="A12" s="2" t="s">
        <v>23</v>
      </c>
    </row>
    <row r="13" spans="1:1" x14ac:dyDescent="0.3">
      <c r="A13" s="2" t="s">
        <v>2</v>
      </c>
    </row>
    <row r="14" spans="1:1" x14ac:dyDescent="0.3">
      <c r="A14" s="1" t="s">
        <v>10</v>
      </c>
    </row>
    <row r="15" spans="1:1" x14ac:dyDescent="0.3">
      <c r="A15" s="2" t="s">
        <v>3</v>
      </c>
    </row>
    <row r="16" spans="1:1" x14ac:dyDescent="0.3">
      <c r="A16" s="2" t="s">
        <v>8</v>
      </c>
    </row>
    <row r="17" spans="1:1" x14ac:dyDescent="0.3">
      <c r="A17" s="1" t="s">
        <v>1</v>
      </c>
    </row>
    <row r="18" spans="1:1" x14ac:dyDescent="0.3">
      <c r="A18" t="s">
        <v>12</v>
      </c>
    </row>
    <row r="19" spans="1:1" x14ac:dyDescent="0.3">
      <c r="A19" t="s">
        <v>9</v>
      </c>
    </row>
    <row r="20" spans="1:1" x14ac:dyDescent="0.3">
      <c r="A20" t="s">
        <v>7</v>
      </c>
    </row>
    <row r="21" spans="1:1" x14ac:dyDescent="0.3">
      <c r="A21" t="s">
        <v>11</v>
      </c>
    </row>
    <row r="22" spans="1:1" x14ac:dyDescent="0.3">
      <c r="A22" t="s">
        <v>24</v>
      </c>
    </row>
    <row r="23" spans="1:1" x14ac:dyDescent="0.3">
      <c r="A23" s="2" t="s">
        <v>5</v>
      </c>
    </row>
    <row r="24" spans="1:1" x14ac:dyDescent="0.3">
      <c r="A24" s="2" t="s">
        <v>4</v>
      </c>
    </row>
  </sheetData>
  <sortState xmlns:xlrd2="http://schemas.microsoft.com/office/spreadsheetml/2017/richdata2" ref="A2:A236">
    <sortCondition ref="A2:A2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0AC-5D88-4772-AF02-47E814DF039F}">
  <dimension ref="A2:H72"/>
  <sheetViews>
    <sheetView topLeftCell="A32" workbookViewId="0">
      <selection activeCell="C33" sqref="C33"/>
    </sheetView>
  </sheetViews>
  <sheetFormatPr defaultRowHeight="14.4" x14ac:dyDescent="0.3"/>
  <cols>
    <col min="1" max="1" width="14.21875" bestFit="1" customWidth="1"/>
    <col min="2" max="2" width="8.33203125" bestFit="1" customWidth="1"/>
    <col min="3" max="3" width="8.5546875" bestFit="1" customWidth="1"/>
    <col min="4" max="6" width="14.21875" bestFit="1" customWidth="1"/>
  </cols>
  <sheetData>
    <row r="2" spans="1:8" ht="15" thickBot="1" x14ac:dyDescent="0.35">
      <c r="A2" s="9"/>
      <c r="B2" s="9"/>
      <c r="C2" s="9"/>
      <c r="D2" s="9"/>
      <c r="E2" s="9"/>
      <c r="F2" s="9"/>
    </row>
    <row r="3" spans="1:8" ht="52.8" thickBot="1" x14ac:dyDescent="0.35">
      <c r="A3" s="10" t="s">
        <v>40</v>
      </c>
      <c r="B3" s="10" t="s">
        <v>41</v>
      </c>
      <c r="C3" s="10" t="s">
        <v>42</v>
      </c>
      <c r="D3" s="10" t="s">
        <v>43</v>
      </c>
      <c r="E3" s="10" t="s">
        <v>44</v>
      </c>
      <c r="F3" s="10" t="s">
        <v>45</v>
      </c>
    </row>
    <row r="4" spans="1:8" ht="18" thickBot="1" x14ac:dyDescent="0.35">
      <c r="A4" s="11">
        <v>32468</v>
      </c>
      <c r="B4" s="12" t="s">
        <v>46</v>
      </c>
      <c r="C4" s="13">
        <v>0.1</v>
      </c>
      <c r="D4" s="12"/>
      <c r="E4" s="14">
        <v>32468</v>
      </c>
      <c r="F4" s="15"/>
      <c r="H4">
        <f>YEAR(A4)</f>
        <v>1988</v>
      </c>
    </row>
    <row r="5" spans="1:8" ht="18" thickBot="1" x14ac:dyDescent="0.35">
      <c r="A5" s="11">
        <v>32556</v>
      </c>
      <c r="B5" s="12" t="s">
        <v>46</v>
      </c>
      <c r="C5" s="13">
        <v>0.1</v>
      </c>
      <c r="D5" s="12"/>
      <c r="E5" s="14">
        <v>32556</v>
      </c>
      <c r="F5" s="12"/>
      <c r="H5">
        <f t="shared" ref="H5:H68" si="0">YEAR(A5)</f>
        <v>1989</v>
      </c>
    </row>
    <row r="6" spans="1:8" ht="18" thickBot="1" x14ac:dyDescent="0.35">
      <c r="A6" s="11">
        <v>32650</v>
      </c>
      <c r="B6" s="12" t="s">
        <v>46</v>
      </c>
      <c r="C6" s="13">
        <v>0.1</v>
      </c>
      <c r="D6" s="12"/>
      <c r="E6" s="14">
        <v>32650</v>
      </c>
      <c r="F6" s="12"/>
      <c r="H6">
        <f t="shared" si="0"/>
        <v>1989</v>
      </c>
    </row>
    <row r="7" spans="1:8" ht="18" thickBot="1" x14ac:dyDescent="0.35">
      <c r="A7" s="11">
        <v>32741</v>
      </c>
      <c r="B7" s="12" t="s">
        <v>46</v>
      </c>
      <c r="C7" s="13">
        <v>0.1</v>
      </c>
      <c r="D7" s="12"/>
      <c r="E7" s="14">
        <v>32741</v>
      </c>
      <c r="F7" s="12"/>
      <c r="H7">
        <f t="shared" si="0"/>
        <v>1989</v>
      </c>
    </row>
    <row r="8" spans="1:8" ht="18" thickBot="1" x14ac:dyDescent="0.35">
      <c r="A8" s="11">
        <v>32829</v>
      </c>
      <c r="B8" s="12" t="s">
        <v>46</v>
      </c>
      <c r="C8" s="13">
        <v>0.11</v>
      </c>
      <c r="D8" s="12"/>
      <c r="E8" s="14">
        <v>32829</v>
      </c>
      <c r="F8" s="12"/>
      <c r="H8">
        <f t="shared" si="0"/>
        <v>1989</v>
      </c>
    </row>
    <row r="9" spans="1:8" ht="18" thickBot="1" x14ac:dyDescent="0.35">
      <c r="A9" s="11">
        <v>32920</v>
      </c>
      <c r="B9" s="12" t="s">
        <v>46</v>
      </c>
      <c r="C9" s="13">
        <v>0.11</v>
      </c>
      <c r="D9" s="12"/>
      <c r="E9" s="14">
        <v>32920</v>
      </c>
      <c r="F9" s="12"/>
      <c r="H9">
        <f t="shared" si="0"/>
        <v>1990</v>
      </c>
    </row>
    <row r="10" spans="1:8" ht="18" thickBot="1" x14ac:dyDescent="0.35">
      <c r="A10" s="11">
        <v>33014</v>
      </c>
      <c r="B10" s="12" t="s">
        <v>46</v>
      </c>
      <c r="C10" s="13">
        <v>0.11</v>
      </c>
      <c r="D10" s="12"/>
      <c r="E10" s="14">
        <v>33014</v>
      </c>
      <c r="F10" s="12"/>
      <c r="H10">
        <f t="shared" si="0"/>
        <v>1990</v>
      </c>
    </row>
    <row r="11" spans="1:8" ht="18" thickBot="1" x14ac:dyDescent="0.35">
      <c r="A11" s="11">
        <v>33105</v>
      </c>
      <c r="B11" s="12" t="s">
        <v>46</v>
      </c>
      <c r="C11" s="13">
        <v>0.11</v>
      </c>
      <c r="D11" s="12"/>
      <c r="E11" s="14">
        <v>33105</v>
      </c>
      <c r="F11" s="12"/>
      <c r="H11">
        <f t="shared" si="0"/>
        <v>1990</v>
      </c>
    </row>
    <row r="12" spans="1:8" ht="18" thickBot="1" x14ac:dyDescent="0.35">
      <c r="A12" s="11">
        <v>33193</v>
      </c>
      <c r="B12" s="12" t="s">
        <v>46</v>
      </c>
      <c r="C12" s="13">
        <v>0.12</v>
      </c>
      <c r="D12" s="12"/>
      <c r="E12" s="14">
        <v>33193</v>
      </c>
      <c r="F12" s="12"/>
      <c r="H12">
        <f t="shared" si="0"/>
        <v>1990</v>
      </c>
    </row>
    <row r="13" spans="1:8" ht="18" thickBot="1" x14ac:dyDescent="0.35">
      <c r="A13" s="11">
        <v>33284</v>
      </c>
      <c r="B13" s="12" t="s">
        <v>46</v>
      </c>
      <c r="C13" s="13">
        <v>0.12</v>
      </c>
      <c r="D13" s="12"/>
      <c r="E13" s="14">
        <v>33284</v>
      </c>
      <c r="F13" s="12"/>
      <c r="H13">
        <f t="shared" si="0"/>
        <v>1991</v>
      </c>
    </row>
    <row r="14" spans="1:8" ht="18" thickBot="1" x14ac:dyDescent="0.35">
      <c r="A14" s="11">
        <v>33378</v>
      </c>
      <c r="B14" s="12" t="s">
        <v>46</v>
      </c>
      <c r="C14" s="13">
        <v>0.12</v>
      </c>
      <c r="D14" s="12"/>
      <c r="E14" s="14">
        <v>33378</v>
      </c>
      <c r="F14" s="12"/>
      <c r="H14">
        <f t="shared" si="0"/>
        <v>1991</v>
      </c>
    </row>
    <row r="15" spans="1:8" ht="18" thickBot="1" x14ac:dyDescent="0.35">
      <c r="A15" s="11">
        <v>33469</v>
      </c>
      <c r="B15" s="12" t="s">
        <v>46</v>
      </c>
      <c r="C15" s="13">
        <v>0.12</v>
      </c>
      <c r="D15" s="12"/>
      <c r="E15" s="14">
        <v>33469</v>
      </c>
      <c r="F15" s="12"/>
      <c r="H15">
        <f t="shared" si="0"/>
        <v>1991</v>
      </c>
    </row>
    <row r="16" spans="1:8" ht="18" thickBot="1" x14ac:dyDescent="0.35">
      <c r="A16" s="11">
        <v>33560</v>
      </c>
      <c r="B16" s="12" t="s">
        <v>46</v>
      </c>
      <c r="C16" s="13">
        <v>0.12</v>
      </c>
      <c r="D16" s="12"/>
      <c r="E16" s="14">
        <v>33560</v>
      </c>
      <c r="F16" s="12"/>
      <c r="H16">
        <f t="shared" si="0"/>
        <v>1991</v>
      </c>
    </row>
    <row r="17" spans="1:8" ht="18" thickBot="1" x14ac:dyDescent="0.35">
      <c r="A17" s="11">
        <v>33648</v>
      </c>
      <c r="B17" s="12" t="s">
        <v>46</v>
      </c>
      <c r="C17" s="13">
        <v>0.12</v>
      </c>
      <c r="D17" s="12"/>
      <c r="E17" s="14">
        <v>33648</v>
      </c>
      <c r="F17" s="12"/>
      <c r="H17">
        <f t="shared" si="0"/>
        <v>1992</v>
      </c>
    </row>
    <row r="18" spans="1:8" ht="18" thickBot="1" x14ac:dyDescent="0.35">
      <c r="A18" s="11">
        <v>33756</v>
      </c>
      <c r="B18" s="12" t="s">
        <v>46</v>
      </c>
      <c r="C18" s="13">
        <v>0.12</v>
      </c>
      <c r="D18" s="12"/>
      <c r="E18" s="14">
        <v>33756</v>
      </c>
      <c r="F18" s="12"/>
      <c r="H18">
        <f t="shared" si="0"/>
        <v>1992</v>
      </c>
    </row>
    <row r="19" spans="1:8" ht="18" thickBot="1" x14ac:dyDescent="0.35">
      <c r="A19" s="11">
        <v>33833</v>
      </c>
      <c r="B19" s="12" t="s">
        <v>46</v>
      </c>
      <c r="C19" s="13">
        <v>0.12</v>
      </c>
      <c r="D19" s="12"/>
      <c r="E19" s="14">
        <v>33833</v>
      </c>
      <c r="F19" s="12"/>
      <c r="H19">
        <f t="shared" si="0"/>
        <v>1992</v>
      </c>
    </row>
    <row r="20" spans="1:8" ht="18" thickBot="1" x14ac:dyDescent="0.35">
      <c r="A20" s="11">
        <v>33938</v>
      </c>
      <c r="B20" s="12" t="s">
        <v>46</v>
      </c>
      <c r="C20" s="13">
        <v>0.12</v>
      </c>
      <c r="D20" s="12"/>
      <c r="E20" s="14">
        <v>33938</v>
      </c>
      <c r="F20" s="12"/>
      <c r="H20">
        <f t="shared" si="0"/>
        <v>1992</v>
      </c>
    </row>
    <row r="21" spans="1:8" ht="18" thickBot="1" x14ac:dyDescent="0.35">
      <c r="A21" s="11">
        <v>34012</v>
      </c>
      <c r="B21" s="12" t="s">
        <v>46</v>
      </c>
      <c r="C21" s="13">
        <v>0.12</v>
      </c>
      <c r="D21" s="12"/>
      <c r="E21" s="14">
        <v>34012</v>
      </c>
      <c r="F21" s="12"/>
      <c r="H21">
        <f t="shared" si="0"/>
        <v>1993</v>
      </c>
    </row>
    <row r="22" spans="1:8" ht="18" thickBot="1" x14ac:dyDescent="0.35">
      <c r="A22" s="11">
        <v>34117</v>
      </c>
      <c r="B22" s="12" t="s">
        <v>46</v>
      </c>
      <c r="C22" s="13">
        <v>0.12</v>
      </c>
      <c r="D22" s="12"/>
      <c r="E22" s="14">
        <v>34117</v>
      </c>
      <c r="F22" s="12"/>
      <c r="H22">
        <f t="shared" si="0"/>
        <v>1993</v>
      </c>
    </row>
    <row r="23" spans="1:8" ht="18" thickBot="1" x14ac:dyDescent="0.35">
      <c r="A23" s="11">
        <v>34197</v>
      </c>
      <c r="B23" s="12" t="s">
        <v>46</v>
      </c>
      <c r="C23" s="13">
        <v>0.12</v>
      </c>
      <c r="D23" s="12"/>
      <c r="E23" s="14">
        <v>34197</v>
      </c>
      <c r="F23" s="12"/>
      <c r="H23">
        <f t="shared" si="0"/>
        <v>1993</v>
      </c>
    </row>
    <row r="24" spans="1:8" ht="18" thickBot="1" x14ac:dyDescent="0.35">
      <c r="A24" s="11">
        <v>34292</v>
      </c>
      <c r="B24" s="12" t="s">
        <v>46</v>
      </c>
      <c r="C24" s="13">
        <v>0.12</v>
      </c>
      <c r="D24" s="12"/>
      <c r="E24" s="14">
        <v>34292</v>
      </c>
      <c r="F24" s="12"/>
      <c r="H24">
        <f t="shared" si="0"/>
        <v>1993</v>
      </c>
    </row>
    <row r="25" spans="1:8" ht="18" thickBot="1" x14ac:dyDescent="0.35">
      <c r="A25" s="11">
        <v>34372</v>
      </c>
      <c r="B25" s="12" t="s">
        <v>46</v>
      </c>
      <c r="C25" s="13">
        <v>0.12</v>
      </c>
      <c r="D25" s="12"/>
      <c r="E25" s="14">
        <v>34372</v>
      </c>
      <c r="F25" s="12"/>
      <c r="H25">
        <f t="shared" si="0"/>
        <v>1994</v>
      </c>
    </row>
    <row r="26" spans="1:8" ht="18" thickBot="1" x14ac:dyDescent="0.35">
      <c r="A26" s="11">
        <v>34481</v>
      </c>
      <c r="B26" s="12" t="s">
        <v>46</v>
      </c>
      <c r="C26" s="13">
        <v>0.12</v>
      </c>
      <c r="D26" s="12"/>
      <c r="E26" s="14">
        <v>34481</v>
      </c>
      <c r="F26" s="12"/>
      <c r="H26">
        <f t="shared" si="0"/>
        <v>1994</v>
      </c>
    </row>
    <row r="27" spans="1:8" ht="18" thickBot="1" x14ac:dyDescent="0.35">
      <c r="A27" s="11">
        <v>34561</v>
      </c>
      <c r="B27" s="12" t="s">
        <v>46</v>
      </c>
      <c r="C27" s="13">
        <v>0.12</v>
      </c>
      <c r="D27" s="12"/>
      <c r="E27" s="14">
        <v>34561</v>
      </c>
      <c r="F27" s="12"/>
      <c r="H27">
        <f t="shared" si="0"/>
        <v>1994</v>
      </c>
    </row>
    <row r="28" spans="1:8" ht="18" thickBot="1" x14ac:dyDescent="0.35">
      <c r="A28" s="11">
        <v>34656</v>
      </c>
      <c r="B28" s="12" t="s">
        <v>46</v>
      </c>
      <c r="C28" s="13">
        <v>0.12</v>
      </c>
      <c r="D28" s="12"/>
      <c r="E28" s="14">
        <v>34656</v>
      </c>
      <c r="F28" s="12"/>
      <c r="H28">
        <f t="shared" si="0"/>
        <v>1994</v>
      </c>
    </row>
    <row r="29" spans="1:8" ht="18" thickBot="1" x14ac:dyDescent="0.35">
      <c r="A29" s="11">
        <v>34743</v>
      </c>
      <c r="B29" s="12" t="s">
        <v>46</v>
      </c>
      <c r="C29" s="13">
        <v>0.12</v>
      </c>
      <c r="D29" s="12"/>
      <c r="E29" s="14">
        <v>34743</v>
      </c>
      <c r="F29" s="12"/>
      <c r="H29">
        <f t="shared" si="0"/>
        <v>1995</v>
      </c>
    </row>
    <row r="30" spans="1:8" ht="18" thickBot="1" x14ac:dyDescent="0.35">
      <c r="A30" s="11">
        <v>34845</v>
      </c>
      <c r="B30" s="12" t="s">
        <v>46</v>
      </c>
      <c r="C30" s="13">
        <v>0.12</v>
      </c>
      <c r="D30" s="12"/>
      <c r="E30" s="14">
        <v>34845</v>
      </c>
      <c r="F30" s="12"/>
      <c r="H30">
        <f t="shared" si="0"/>
        <v>1995</v>
      </c>
    </row>
    <row r="31" spans="1:8" ht="18" thickBot="1" x14ac:dyDescent="0.35">
      <c r="A31" s="11">
        <v>34927</v>
      </c>
      <c r="B31" s="12" t="s">
        <v>46</v>
      </c>
      <c r="C31" s="13">
        <v>0.12</v>
      </c>
      <c r="D31" s="12"/>
      <c r="E31" s="14">
        <v>34927</v>
      </c>
      <c r="F31" s="12"/>
      <c r="H31">
        <f t="shared" si="0"/>
        <v>1995</v>
      </c>
    </row>
    <row r="32" spans="1:8" ht="18" thickBot="1" x14ac:dyDescent="0.35">
      <c r="A32" s="11">
        <v>35024</v>
      </c>
      <c r="B32" s="12" t="s">
        <v>46</v>
      </c>
      <c r="C32" s="13">
        <v>0.12</v>
      </c>
      <c r="D32" s="12"/>
      <c r="E32" s="14">
        <v>35024</v>
      </c>
      <c r="F32" s="12"/>
      <c r="H32">
        <f t="shared" si="0"/>
        <v>1995</v>
      </c>
    </row>
    <row r="33" spans="1:8" ht="18" thickBot="1" x14ac:dyDescent="0.35">
      <c r="A33" s="11">
        <v>41130</v>
      </c>
      <c r="B33" s="12" t="s">
        <v>46</v>
      </c>
      <c r="C33" s="13">
        <v>2.65</v>
      </c>
      <c r="D33" s="14">
        <v>41114</v>
      </c>
      <c r="E33" s="14">
        <v>41134</v>
      </c>
      <c r="F33" s="14">
        <v>41137</v>
      </c>
      <c r="H33">
        <f t="shared" si="0"/>
        <v>2012</v>
      </c>
    </row>
    <row r="34" spans="1:8" ht="18" thickBot="1" x14ac:dyDescent="0.35">
      <c r="A34" s="11">
        <v>41220</v>
      </c>
      <c r="B34" s="12" t="s">
        <v>46</v>
      </c>
      <c r="C34" s="13">
        <v>2.65</v>
      </c>
      <c r="D34" s="14">
        <v>41207</v>
      </c>
      <c r="E34" s="14">
        <v>41225</v>
      </c>
      <c r="F34" s="14">
        <v>41228</v>
      </c>
      <c r="H34">
        <f t="shared" si="0"/>
        <v>2012</v>
      </c>
    </row>
    <row r="35" spans="1:8" ht="18" thickBot="1" x14ac:dyDescent="0.35">
      <c r="A35" s="11">
        <v>41312</v>
      </c>
      <c r="B35" s="12" t="s">
        <v>46</v>
      </c>
      <c r="C35" s="13">
        <v>2.65</v>
      </c>
      <c r="D35" s="14">
        <v>41297</v>
      </c>
      <c r="E35" s="14">
        <v>41316</v>
      </c>
      <c r="F35" s="14">
        <v>41319</v>
      </c>
      <c r="H35">
        <f t="shared" si="0"/>
        <v>2013</v>
      </c>
    </row>
    <row r="36" spans="1:8" ht="18" thickBot="1" x14ac:dyDescent="0.35">
      <c r="A36" s="11">
        <v>41403</v>
      </c>
      <c r="B36" s="12" t="s">
        <v>46</v>
      </c>
      <c r="C36" s="13">
        <v>3.05</v>
      </c>
      <c r="D36" s="14">
        <v>41387</v>
      </c>
      <c r="E36" s="14">
        <v>41407</v>
      </c>
      <c r="F36" s="14">
        <v>41410</v>
      </c>
      <c r="H36">
        <f t="shared" si="0"/>
        <v>2013</v>
      </c>
    </row>
    <row r="37" spans="1:8" ht="18" thickBot="1" x14ac:dyDescent="0.35">
      <c r="A37" s="11">
        <v>41494</v>
      </c>
      <c r="B37" s="12" t="s">
        <v>46</v>
      </c>
      <c r="C37" s="13">
        <v>3.05</v>
      </c>
      <c r="D37" s="14">
        <v>41478</v>
      </c>
      <c r="E37" s="14">
        <v>41498</v>
      </c>
      <c r="F37" s="14">
        <v>41501</v>
      </c>
      <c r="H37">
        <f t="shared" si="0"/>
        <v>2013</v>
      </c>
    </row>
    <row r="38" spans="1:8" ht="18" thickBot="1" x14ac:dyDescent="0.35">
      <c r="A38" s="11">
        <v>41584</v>
      </c>
      <c r="B38" s="12" t="s">
        <v>46</v>
      </c>
      <c r="C38" s="13">
        <v>3.05</v>
      </c>
      <c r="D38" s="14">
        <v>41575</v>
      </c>
      <c r="E38" s="14">
        <v>41589</v>
      </c>
      <c r="F38" s="14">
        <v>41592</v>
      </c>
      <c r="H38">
        <f t="shared" si="0"/>
        <v>2013</v>
      </c>
    </row>
    <row r="39" spans="1:8" ht="18" thickBot="1" x14ac:dyDescent="0.35">
      <c r="A39" s="11">
        <v>41676</v>
      </c>
      <c r="B39" s="12" t="s">
        <v>46</v>
      </c>
      <c r="C39" s="13">
        <v>3.05</v>
      </c>
      <c r="D39" s="14">
        <v>41666</v>
      </c>
      <c r="E39" s="14">
        <v>41680</v>
      </c>
      <c r="F39" s="14">
        <v>41683</v>
      </c>
      <c r="H39">
        <f t="shared" si="0"/>
        <v>2014</v>
      </c>
    </row>
    <row r="40" spans="1:8" ht="18" thickBot="1" x14ac:dyDescent="0.35">
      <c r="A40" s="11">
        <v>41767</v>
      </c>
      <c r="B40" s="12" t="s">
        <v>46</v>
      </c>
      <c r="C40" s="13">
        <v>3.29</v>
      </c>
      <c r="D40" s="14">
        <v>41752</v>
      </c>
      <c r="E40" s="14">
        <v>41771</v>
      </c>
      <c r="F40" s="14">
        <v>41774</v>
      </c>
      <c r="H40">
        <f t="shared" si="0"/>
        <v>2014</v>
      </c>
    </row>
    <row r="41" spans="1:8" ht="18" thickBot="1" x14ac:dyDescent="0.35">
      <c r="A41" s="11">
        <v>41858</v>
      </c>
      <c r="B41" s="12" t="s">
        <v>46</v>
      </c>
      <c r="C41" s="13">
        <v>0.47</v>
      </c>
      <c r="D41" s="14">
        <v>41842</v>
      </c>
      <c r="E41" s="14">
        <v>41862</v>
      </c>
      <c r="F41" s="14">
        <v>41865</v>
      </c>
      <c r="H41">
        <f t="shared" si="0"/>
        <v>2014</v>
      </c>
    </row>
    <row r="42" spans="1:8" ht="18" thickBot="1" x14ac:dyDescent="0.35">
      <c r="A42" s="11">
        <v>41949</v>
      </c>
      <c r="B42" s="12" t="s">
        <v>46</v>
      </c>
      <c r="C42" s="13">
        <v>0.47</v>
      </c>
      <c r="D42" s="14">
        <v>41932</v>
      </c>
      <c r="E42" s="14">
        <v>41953</v>
      </c>
      <c r="F42" s="14">
        <v>41956</v>
      </c>
      <c r="H42">
        <f t="shared" si="0"/>
        <v>2014</v>
      </c>
    </row>
    <row r="43" spans="1:8" ht="18" thickBot="1" x14ac:dyDescent="0.35">
      <c r="A43" s="11">
        <v>42040</v>
      </c>
      <c r="B43" s="12" t="s">
        <v>46</v>
      </c>
      <c r="C43" s="13">
        <v>0.47</v>
      </c>
      <c r="D43" s="14">
        <v>42031</v>
      </c>
      <c r="E43" s="14">
        <v>42044</v>
      </c>
      <c r="F43" s="14">
        <v>42047</v>
      </c>
      <c r="H43">
        <f t="shared" si="0"/>
        <v>2015</v>
      </c>
    </row>
    <row r="44" spans="1:8" ht="18" thickBot="1" x14ac:dyDescent="0.35">
      <c r="A44" s="11">
        <v>42131</v>
      </c>
      <c r="B44" s="12" t="s">
        <v>46</v>
      </c>
      <c r="C44" s="13">
        <v>0.52</v>
      </c>
      <c r="D44" s="14">
        <v>42121</v>
      </c>
      <c r="E44" s="14">
        <v>42135</v>
      </c>
      <c r="F44" s="14">
        <v>42138</v>
      </c>
      <c r="H44">
        <f t="shared" si="0"/>
        <v>2015</v>
      </c>
    </row>
    <row r="45" spans="1:8" ht="18" thickBot="1" x14ac:dyDescent="0.35">
      <c r="A45" s="11">
        <v>42222</v>
      </c>
      <c r="B45" s="12" t="s">
        <v>46</v>
      </c>
      <c r="C45" s="13">
        <v>0.52</v>
      </c>
      <c r="D45" s="14">
        <v>42206</v>
      </c>
      <c r="E45" s="14">
        <v>42226</v>
      </c>
      <c r="F45" s="14">
        <v>42229</v>
      </c>
      <c r="H45">
        <f t="shared" si="0"/>
        <v>2015</v>
      </c>
    </row>
    <row r="46" spans="1:8" ht="18" thickBot="1" x14ac:dyDescent="0.35">
      <c r="A46" s="11">
        <v>42313</v>
      </c>
      <c r="B46" s="12" t="s">
        <v>46</v>
      </c>
      <c r="C46" s="13">
        <v>0.52</v>
      </c>
      <c r="D46" s="14">
        <v>42304</v>
      </c>
      <c r="E46" s="14">
        <v>42317</v>
      </c>
      <c r="F46" s="14">
        <v>42320</v>
      </c>
      <c r="H46">
        <f t="shared" si="0"/>
        <v>2015</v>
      </c>
    </row>
    <row r="47" spans="1:8" ht="18" thickBot="1" x14ac:dyDescent="0.35">
      <c r="A47" s="11">
        <v>42404</v>
      </c>
      <c r="B47" s="12" t="s">
        <v>46</v>
      </c>
      <c r="C47" s="13">
        <v>0.52</v>
      </c>
      <c r="D47" s="14">
        <v>42395</v>
      </c>
      <c r="E47" s="14">
        <v>42408</v>
      </c>
      <c r="F47" s="14">
        <v>42411</v>
      </c>
      <c r="H47">
        <f t="shared" si="0"/>
        <v>2016</v>
      </c>
    </row>
    <row r="48" spans="1:8" ht="18" thickBot="1" x14ac:dyDescent="0.35">
      <c r="A48" s="11">
        <v>42495</v>
      </c>
      <c r="B48" s="12" t="s">
        <v>46</v>
      </c>
      <c r="C48" s="13">
        <v>0.56999999999999995</v>
      </c>
      <c r="D48" s="14">
        <v>42486</v>
      </c>
      <c r="E48" s="14">
        <v>42499</v>
      </c>
      <c r="F48" s="14">
        <v>42502</v>
      </c>
      <c r="H48">
        <f t="shared" si="0"/>
        <v>2016</v>
      </c>
    </row>
    <row r="49" spans="1:8" ht="18" thickBot="1" x14ac:dyDescent="0.35">
      <c r="A49" s="11">
        <v>42586</v>
      </c>
      <c r="B49" s="12" t="s">
        <v>46</v>
      </c>
      <c r="C49" s="13">
        <v>0.56999999999999995</v>
      </c>
      <c r="D49" s="14">
        <v>42577</v>
      </c>
      <c r="E49" s="14">
        <v>42590</v>
      </c>
      <c r="F49" s="14">
        <v>42593</v>
      </c>
      <c r="H49">
        <f t="shared" si="0"/>
        <v>2016</v>
      </c>
    </row>
    <row r="50" spans="1:8" ht="18" thickBot="1" x14ac:dyDescent="0.35">
      <c r="A50" s="11">
        <v>42677</v>
      </c>
      <c r="B50" s="12" t="s">
        <v>46</v>
      </c>
      <c r="C50" s="13">
        <v>0.56999999999999995</v>
      </c>
      <c r="D50" s="14">
        <v>42668</v>
      </c>
      <c r="E50" s="14">
        <v>42681</v>
      </c>
      <c r="F50" s="14">
        <v>42684</v>
      </c>
      <c r="H50">
        <f t="shared" si="0"/>
        <v>2016</v>
      </c>
    </row>
    <row r="51" spans="1:8" ht="18" thickBot="1" x14ac:dyDescent="0.35">
      <c r="A51" s="11">
        <v>42775</v>
      </c>
      <c r="B51" s="12" t="s">
        <v>46</v>
      </c>
      <c r="C51" s="13">
        <v>0.56999999999999995</v>
      </c>
      <c r="D51" s="14">
        <v>42766</v>
      </c>
      <c r="E51" s="14">
        <v>42779</v>
      </c>
      <c r="F51" s="14">
        <v>42782</v>
      </c>
      <c r="H51">
        <f t="shared" si="0"/>
        <v>2017</v>
      </c>
    </row>
    <row r="52" spans="1:8" ht="18" thickBot="1" x14ac:dyDescent="0.35">
      <c r="A52" s="11">
        <v>42866</v>
      </c>
      <c r="B52" s="12" t="s">
        <v>46</v>
      </c>
      <c r="C52" s="13">
        <v>0.63</v>
      </c>
      <c r="D52" s="14">
        <v>42857</v>
      </c>
      <c r="E52" s="14">
        <v>42870</v>
      </c>
      <c r="F52" s="14">
        <v>42873</v>
      </c>
      <c r="H52">
        <f t="shared" si="0"/>
        <v>2017</v>
      </c>
    </row>
    <row r="53" spans="1:8" ht="18" thickBot="1" x14ac:dyDescent="0.35">
      <c r="A53" s="11">
        <v>42957</v>
      </c>
      <c r="B53" s="12" t="s">
        <v>46</v>
      </c>
      <c r="C53" s="13">
        <v>0.63</v>
      </c>
      <c r="D53" s="14">
        <v>42948</v>
      </c>
      <c r="E53" s="14">
        <v>42961</v>
      </c>
      <c r="F53" s="14">
        <v>42964</v>
      </c>
      <c r="H53">
        <f t="shared" si="0"/>
        <v>2017</v>
      </c>
    </row>
    <row r="54" spans="1:8" ht="18" thickBot="1" x14ac:dyDescent="0.35">
      <c r="A54" s="11">
        <v>43049</v>
      </c>
      <c r="B54" s="12" t="s">
        <v>46</v>
      </c>
      <c r="C54" s="13">
        <v>0.63</v>
      </c>
      <c r="D54" s="14">
        <v>43041</v>
      </c>
      <c r="E54" s="14">
        <v>43052</v>
      </c>
      <c r="F54" s="14">
        <v>43055</v>
      </c>
      <c r="H54">
        <f t="shared" si="0"/>
        <v>2017</v>
      </c>
    </row>
    <row r="55" spans="1:8" ht="18" thickBot="1" x14ac:dyDescent="0.35">
      <c r="A55" s="11">
        <v>43140</v>
      </c>
      <c r="B55" s="12" t="s">
        <v>46</v>
      </c>
      <c r="C55" s="13">
        <v>0.63</v>
      </c>
      <c r="D55" s="14">
        <v>43132</v>
      </c>
      <c r="E55" s="14">
        <v>43143</v>
      </c>
      <c r="F55" s="14">
        <v>43146</v>
      </c>
      <c r="H55">
        <f t="shared" si="0"/>
        <v>2018</v>
      </c>
    </row>
    <row r="56" spans="1:8" ht="18" thickBot="1" x14ac:dyDescent="0.35">
      <c r="A56" s="11">
        <v>43231</v>
      </c>
      <c r="B56" s="12" t="s">
        <v>46</v>
      </c>
      <c r="C56" s="13">
        <v>0.73</v>
      </c>
      <c r="D56" s="14">
        <v>43221</v>
      </c>
      <c r="E56" s="14">
        <v>43234</v>
      </c>
      <c r="F56" s="14">
        <v>43237</v>
      </c>
      <c r="H56">
        <f t="shared" si="0"/>
        <v>2018</v>
      </c>
    </row>
    <row r="57" spans="1:8" ht="18" thickBot="1" x14ac:dyDescent="0.35">
      <c r="A57" s="11">
        <v>43322</v>
      </c>
      <c r="B57" s="12" t="s">
        <v>46</v>
      </c>
      <c r="C57" s="13">
        <v>0.73</v>
      </c>
      <c r="D57" s="14">
        <v>43312</v>
      </c>
      <c r="E57" s="14">
        <v>43325</v>
      </c>
      <c r="F57" s="14">
        <v>43328</v>
      </c>
      <c r="H57">
        <f t="shared" si="0"/>
        <v>2018</v>
      </c>
    </row>
    <row r="58" spans="1:8" ht="18" thickBot="1" x14ac:dyDescent="0.35">
      <c r="A58" s="11">
        <v>43412</v>
      </c>
      <c r="B58" s="12" t="s">
        <v>46</v>
      </c>
      <c r="C58" s="13">
        <v>0.73</v>
      </c>
      <c r="D58" s="14">
        <v>43405</v>
      </c>
      <c r="E58" s="14">
        <v>43416</v>
      </c>
      <c r="F58" s="14">
        <v>43419</v>
      </c>
      <c r="H58">
        <f t="shared" si="0"/>
        <v>2018</v>
      </c>
    </row>
    <row r="59" spans="1:8" ht="18" thickBot="1" x14ac:dyDescent="0.35">
      <c r="A59" s="11">
        <v>43504</v>
      </c>
      <c r="B59" s="12" t="s">
        <v>46</v>
      </c>
      <c r="C59" s="13">
        <v>0.73</v>
      </c>
      <c r="D59" s="14">
        <v>43494</v>
      </c>
      <c r="E59" s="14">
        <v>43507</v>
      </c>
      <c r="F59" s="14">
        <v>43510</v>
      </c>
      <c r="H59">
        <f t="shared" si="0"/>
        <v>2019</v>
      </c>
    </row>
    <row r="60" spans="1:8" ht="18" thickBot="1" x14ac:dyDescent="0.35">
      <c r="A60" s="11">
        <v>43595</v>
      </c>
      <c r="B60" s="12" t="s">
        <v>46</v>
      </c>
      <c r="C60" s="13">
        <v>0.77</v>
      </c>
      <c r="D60" s="14">
        <v>43585</v>
      </c>
      <c r="E60" s="14">
        <v>43598</v>
      </c>
      <c r="F60" s="14">
        <v>43601</v>
      </c>
      <c r="H60">
        <f t="shared" si="0"/>
        <v>2019</v>
      </c>
    </row>
    <row r="61" spans="1:8" ht="18" thickBot="1" x14ac:dyDescent="0.35">
      <c r="A61" s="11">
        <v>43686</v>
      </c>
      <c r="B61" s="12" t="s">
        <v>46</v>
      </c>
      <c r="C61" s="13">
        <v>0.77</v>
      </c>
      <c r="D61" s="14">
        <v>43676</v>
      </c>
      <c r="E61" s="14">
        <v>43689</v>
      </c>
      <c r="F61" s="14">
        <v>43692</v>
      </c>
      <c r="H61">
        <f t="shared" si="0"/>
        <v>2019</v>
      </c>
    </row>
    <row r="62" spans="1:8" ht="18" thickBot="1" x14ac:dyDescent="0.35">
      <c r="A62" s="11">
        <v>43776</v>
      </c>
      <c r="B62" s="12" t="s">
        <v>46</v>
      </c>
      <c r="C62" s="13">
        <v>0.77</v>
      </c>
      <c r="D62" s="14">
        <v>43768</v>
      </c>
      <c r="E62" s="14">
        <v>43780</v>
      </c>
      <c r="F62" s="14">
        <v>43783</v>
      </c>
      <c r="H62">
        <f t="shared" si="0"/>
        <v>2019</v>
      </c>
    </row>
    <row r="63" spans="1:8" ht="18" thickBot="1" x14ac:dyDescent="0.35">
      <c r="A63" s="11">
        <v>43868</v>
      </c>
      <c r="B63" s="12" t="s">
        <v>46</v>
      </c>
      <c r="C63" s="13">
        <v>0.77</v>
      </c>
      <c r="D63" s="14">
        <v>43858</v>
      </c>
      <c r="E63" s="14">
        <v>43871</v>
      </c>
      <c r="F63" s="14">
        <v>43874</v>
      </c>
      <c r="H63">
        <f t="shared" si="0"/>
        <v>2020</v>
      </c>
    </row>
    <row r="64" spans="1:8" ht="18" thickBot="1" x14ac:dyDescent="0.35">
      <c r="A64" s="11">
        <v>43959</v>
      </c>
      <c r="B64" s="12" t="s">
        <v>46</v>
      </c>
      <c r="C64" s="13">
        <v>0.82</v>
      </c>
      <c r="D64" s="14">
        <v>43951</v>
      </c>
      <c r="E64" s="14">
        <v>43962</v>
      </c>
      <c r="F64" s="14">
        <v>43965</v>
      </c>
      <c r="H64">
        <f t="shared" si="0"/>
        <v>2020</v>
      </c>
    </row>
    <row r="65" spans="1:8" ht="18" thickBot="1" x14ac:dyDescent="0.35">
      <c r="A65" s="11">
        <v>44050</v>
      </c>
      <c r="B65" s="12" t="s">
        <v>46</v>
      </c>
      <c r="C65" s="13">
        <v>0.82</v>
      </c>
      <c r="D65" s="14">
        <v>44042</v>
      </c>
      <c r="E65" s="14">
        <v>44053</v>
      </c>
      <c r="F65" s="14">
        <v>44056</v>
      </c>
      <c r="H65">
        <f t="shared" si="0"/>
        <v>2020</v>
      </c>
    </row>
    <row r="66" spans="1:8" ht="18" thickBot="1" x14ac:dyDescent="0.35">
      <c r="A66" s="11">
        <v>44141</v>
      </c>
      <c r="B66" s="12" t="s">
        <v>46</v>
      </c>
      <c r="C66" s="13">
        <v>0.20499999999999999</v>
      </c>
      <c r="D66" s="14">
        <v>44133</v>
      </c>
      <c r="E66" s="14">
        <v>44144</v>
      </c>
      <c r="F66" s="14">
        <v>44147</v>
      </c>
      <c r="H66">
        <f t="shared" si="0"/>
        <v>2020</v>
      </c>
    </row>
    <row r="67" spans="1:8" ht="18" thickBot="1" x14ac:dyDescent="0.35">
      <c r="A67" s="11">
        <v>44232</v>
      </c>
      <c r="B67" s="12" t="s">
        <v>46</v>
      </c>
      <c r="C67" s="13">
        <v>0.20499999999999999</v>
      </c>
      <c r="D67" s="14">
        <v>44223</v>
      </c>
      <c r="E67" s="14">
        <v>44235</v>
      </c>
      <c r="F67" s="14">
        <v>44238</v>
      </c>
      <c r="H67">
        <f t="shared" si="0"/>
        <v>2021</v>
      </c>
    </row>
    <row r="68" spans="1:8" ht="18" thickBot="1" x14ac:dyDescent="0.35">
      <c r="A68" s="11">
        <v>44323</v>
      </c>
      <c r="B68" s="12" t="s">
        <v>46</v>
      </c>
      <c r="C68" s="13">
        <v>0.22</v>
      </c>
      <c r="D68" s="14">
        <v>44314</v>
      </c>
      <c r="E68" s="14">
        <v>44326</v>
      </c>
      <c r="F68" s="14">
        <v>44329</v>
      </c>
      <c r="H68">
        <f t="shared" si="0"/>
        <v>2021</v>
      </c>
    </row>
    <row r="69" spans="1:8" ht="18" thickBot="1" x14ac:dyDescent="0.35">
      <c r="A69" s="11">
        <v>44414</v>
      </c>
      <c r="B69" s="12" t="s">
        <v>46</v>
      </c>
      <c r="C69" s="13">
        <v>0.22</v>
      </c>
      <c r="D69" s="14">
        <v>44404</v>
      </c>
      <c r="E69" s="14">
        <v>44417</v>
      </c>
      <c r="F69" s="14">
        <v>44420</v>
      </c>
      <c r="H69">
        <f t="shared" ref="H69:H72" si="1">YEAR(A69)</f>
        <v>2021</v>
      </c>
    </row>
    <row r="70" spans="1:8" ht="18" thickBot="1" x14ac:dyDescent="0.35">
      <c r="A70" s="11">
        <v>44505</v>
      </c>
      <c r="B70" s="12" t="s">
        <v>46</v>
      </c>
      <c r="C70" s="13">
        <v>0.22</v>
      </c>
      <c r="D70" s="14">
        <v>44497</v>
      </c>
      <c r="E70" s="14">
        <v>44508</v>
      </c>
      <c r="F70" s="14">
        <v>44511</v>
      </c>
      <c r="H70">
        <f t="shared" si="1"/>
        <v>2021</v>
      </c>
    </row>
    <row r="71" spans="1:8" ht="18" thickBot="1" x14ac:dyDescent="0.35">
      <c r="A71" s="11">
        <v>44596</v>
      </c>
      <c r="B71" s="12" t="s">
        <v>46</v>
      </c>
      <c r="C71" s="13">
        <v>0.22</v>
      </c>
      <c r="D71" s="14">
        <v>44588</v>
      </c>
      <c r="E71" s="14">
        <v>44599</v>
      </c>
      <c r="F71" s="14">
        <v>44602</v>
      </c>
      <c r="H71">
        <f t="shared" si="1"/>
        <v>2022</v>
      </c>
    </row>
    <row r="72" spans="1:8" ht="18" thickBot="1" x14ac:dyDescent="0.35">
      <c r="A72" s="11">
        <v>44687</v>
      </c>
      <c r="B72" s="12" t="s">
        <v>46</v>
      </c>
      <c r="C72" s="13">
        <v>0.23</v>
      </c>
      <c r="D72" s="14">
        <v>44679</v>
      </c>
      <c r="E72" s="14">
        <v>44690</v>
      </c>
      <c r="F72" s="16">
        <v>44693</v>
      </c>
      <c r="H72">
        <f t="shared" si="1"/>
        <v>2022</v>
      </c>
    </row>
  </sheetData>
  <sortState xmlns:xlrd2="http://schemas.microsoft.com/office/spreadsheetml/2017/richdata2" ref="A4:F72">
    <sortCondition ref="A4:A7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D 3 C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A I P c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D 3 C V C i K R 7 g O A A A A E Q A A A B M A H A B G b 3 J t d W x h c y 9 T Z W N 0 a W 9 u M S 5 t I K I Y A C i g F A A A A A A A A A A A A A A A A A A A A A A A A A A A A C t O T S 7 J z M 9 T C I b Q h t Y A U E s B A i 0 A F A A C A A g A C D 3 C V G R s f M W j A A A A 9 g A A A B I A A A A A A A A A A A A A A A A A A A A A A E N v b m Z p Z y 9 Q Y W N r Y W d l L n h t b F B L A Q I t A B Q A A g A I A A g 9 w l Q P y u m r p A A A A O k A A A A T A A A A A A A A A A A A A A A A A O 8 A A A B b Q 2 9 u d G V u d F 9 U e X B l c 1 0 u e G 1 s U E s B A i 0 A F A A C A A g A C D 3 C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x x j f U H D T V F l h k F 6 h v K 3 J E A A A A A A g A A A A A A E G Y A A A A B A A A g A A A A G + H h Q s 1 7 t K z 4 p + x G a 5 k B 4 L b h g 6 Y V T 0 M b E M T L S / r A u B E A A A A A D o A A A A A C A A A g A A A A C B O W 0 w s b 6 D f Q G w 6 u O c + T D O M u 9 d S 1 d 4 c e k M r c a j F / K 1 d Q A A A A F u 0 6 Y S V b p Z 0 5 v o v E J / F F r c X w 1 q c b R i 6 + 5 1 M M X F i a W b J 2 P Q F J S p v N n z h g q 1 r 0 i U T p 4 B e k B k A G l e c j g S n 3 l V A g b j r x k Z Y + B H 7 M k X 3 X l Q N y / S p A A A A A B I 6 O Q L A Q w q 0 O Z b o I h C Q v O X A 9 1 7 u y 3 D s E u q r a x 1 b L U z h Z / 6 V J H E L a P i N R n y W H e K R K 6 1 u J n Y y + g i 2 2 4 e B t x a u m v w = = < / D a t a M a s h u p > 
</file>

<file path=customXml/itemProps1.xml><?xml version="1.0" encoding="utf-8"?>
<ds:datastoreItem xmlns:ds="http://schemas.openxmlformats.org/officeDocument/2006/customXml" ds:itemID="{7278FB32-E95B-443B-B6B5-B22ECFB6B9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APPLE</vt:lpstr>
      <vt:lpstr>CAMPBELL</vt:lpstr>
      <vt:lpstr>EXXON</vt:lpstr>
      <vt:lpstr>INTEL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Palacios García</dc:creator>
  <cp:lastModifiedBy>Alejandro Palacios García</cp:lastModifiedBy>
  <dcterms:created xsi:type="dcterms:W3CDTF">2022-05-28T00:42:12Z</dcterms:created>
  <dcterms:modified xsi:type="dcterms:W3CDTF">2022-06-02T15:25:14Z</dcterms:modified>
</cp:coreProperties>
</file>