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5A765EEBC83CBB/文档/"/>
    </mc:Choice>
  </mc:AlternateContent>
  <xr:revisionPtr revIDLastSave="13" documentId="8_{FF2040FF-8032-4999-BC20-4B22351F7536}" xr6:coauthVersionLast="47" xr6:coauthVersionMax="47" xr10:uidLastSave="{9A9AC23C-37A5-4755-BE41-A4955DB409BF}"/>
  <bookViews>
    <workbookView xWindow="-90" yWindow="0" windowWidth="16850" windowHeight="15370" activeTab="1" xr2:uid="{AD90CD0A-CA26-4C31-A9C3-3A6B17EE89C5}"/>
  </bookViews>
  <sheets>
    <sheet name="原版" sheetId="8" r:id="rId1"/>
    <sheet name="高端商务版成品" sheetId="10" r:id="rId2"/>
    <sheet name="过程表格" sheetId="12" r:id="rId3"/>
    <sheet name="要点说明" sheetId="7" r:id="rId4"/>
    <sheet name="高端商务版" sheetId="4" r:id="rId5"/>
  </sheets>
  <definedNames>
    <definedName name="Span_H1">#REF!</definedName>
    <definedName name="Target_H1">#REF!</definedName>
    <definedName name="Target_Month">#REF!</definedName>
    <definedName name="年度指标" localSheetId="1">高端商务版成品!$D$13</definedName>
    <definedName name="年度指标">高端商务版!$D$13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2" l="1"/>
  <c r="T4" i="12"/>
  <c r="U4" i="12"/>
  <c r="V4" i="12"/>
  <c r="S5" i="12"/>
  <c r="T5" i="12"/>
  <c r="U5" i="12"/>
  <c r="W4" i="12" s="1"/>
  <c r="V5" i="12"/>
  <c r="S6" i="12"/>
  <c r="T6" i="12"/>
  <c r="U6" i="12"/>
  <c r="W5" i="12" s="1"/>
  <c r="V6" i="12"/>
  <c r="S7" i="12"/>
  <c r="T7" i="12"/>
  <c r="U7" i="12"/>
  <c r="W6" i="12" s="1"/>
  <c r="V7" i="12"/>
  <c r="S8" i="12"/>
  <c r="T8" i="12"/>
  <c r="U8" i="12"/>
  <c r="W8" i="12" s="1"/>
  <c r="V8" i="12"/>
  <c r="S9" i="12"/>
  <c r="T9" i="12"/>
  <c r="U9" i="12"/>
  <c r="V9" i="12"/>
  <c r="S10" i="12"/>
  <c r="U10" i="12" s="1"/>
  <c r="T10" i="12"/>
  <c r="S11" i="12"/>
  <c r="T11" i="12"/>
  <c r="U11" i="12"/>
  <c r="V11" i="12"/>
  <c r="S12" i="12"/>
  <c r="T12" i="12"/>
  <c r="U12" i="12"/>
  <c r="V12" i="12"/>
  <c r="V3" i="12"/>
  <c r="U3" i="12"/>
  <c r="T3" i="12"/>
  <c r="S3" i="12"/>
  <c r="L3" i="12"/>
  <c r="M3" i="12"/>
  <c r="N3" i="12"/>
  <c r="O3" i="12"/>
  <c r="P3" i="12"/>
  <c r="L4" i="12"/>
  <c r="M4" i="12"/>
  <c r="N4" i="12"/>
  <c r="O4" i="12"/>
  <c r="P4" i="12"/>
  <c r="L5" i="12"/>
  <c r="M5" i="12"/>
  <c r="N5" i="12"/>
  <c r="O5" i="12"/>
  <c r="P5" i="12"/>
  <c r="L6" i="12"/>
  <c r="M6" i="12"/>
  <c r="N6" i="12"/>
  <c r="O6" i="12"/>
  <c r="P6" i="12"/>
  <c r="L7" i="12"/>
  <c r="M7" i="12"/>
  <c r="N7" i="12"/>
  <c r="O7" i="12"/>
  <c r="P7" i="12"/>
  <c r="L8" i="12"/>
  <c r="M8" i="12"/>
  <c r="N8" i="12"/>
  <c r="O8" i="12"/>
  <c r="P8" i="12"/>
  <c r="L9" i="12"/>
  <c r="M9" i="12"/>
  <c r="N9" i="12"/>
  <c r="O9" i="12"/>
  <c r="P9" i="12"/>
  <c r="L10" i="12"/>
  <c r="M10" i="12"/>
  <c r="N10" i="12"/>
  <c r="O10" i="12"/>
  <c r="P10" i="12"/>
  <c r="L11" i="12"/>
  <c r="M11" i="12"/>
  <c r="N11" i="12"/>
  <c r="O11" i="12"/>
  <c r="P11" i="12"/>
  <c r="L12" i="12"/>
  <c r="M12" i="12"/>
  <c r="N12" i="12"/>
  <c r="O12" i="12"/>
  <c r="P12" i="12"/>
  <c r="K4" i="12"/>
  <c r="K5" i="12"/>
  <c r="K6" i="12"/>
  <c r="K7" i="12"/>
  <c r="K8" i="12"/>
  <c r="K9" i="12"/>
  <c r="K10" i="12"/>
  <c r="K11" i="12"/>
  <c r="K12" i="12"/>
  <c r="K3" i="12"/>
  <c r="T12" i="10"/>
  <c r="S12" i="10"/>
  <c r="P12" i="10"/>
  <c r="O12" i="10"/>
  <c r="N12" i="10"/>
  <c r="M12" i="10"/>
  <c r="L12" i="10"/>
  <c r="K12" i="10"/>
  <c r="A12" i="10"/>
  <c r="T11" i="10"/>
  <c r="S11" i="10"/>
  <c r="P11" i="10"/>
  <c r="O11" i="10"/>
  <c r="N11" i="10"/>
  <c r="M11" i="10"/>
  <c r="L11" i="10"/>
  <c r="K11" i="10"/>
  <c r="A11" i="10"/>
  <c r="T10" i="10"/>
  <c r="S10" i="10"/>
  <c r="P10" i="10"/>
  <c r="O10" i="10"/>
  <c r="N10" i="10"/>
  <c r="M10" i="10"/>
  <c r="L10" i="10"/>
  <c r="K10" i="10"/>
  <c r="A10" i="10"/>
  <c r="T9" i="10"/>
  <c r="S9" i="10"/>
  <c r="P9" i="10"/>
  <c r="O9" i="10"/>
  <c r="N9" i="10"/>
  <c r="M9" i="10"/>
  <c r="L9" i="10"/>
  <c r="K9" i="10"/>
  <c r="A9" i="10"/>
  <c r="T8" i="10"/>
  <c r="U8" i="10" s="1"/>
  <c r="S8" i="10"/>
  <c r="P8" i="10"/>
  <c r="O8" i="10"/>
  <c r="N8" i="10"/>
  <c r="M8" i="10"/>
  <c r="L8" i="10"/>
  <c r="K8" i="10"/>
  <c r="A8" i="10"/>
  <c r="T7" i="10"/>
  <c r="S7" i="10"/>
  <c r="P7" i="10"/>
  <c r="O7" i="10"/>
  <c r="N7" i="10"/>
  <c r="M7" i="10"/>
  <c r="L7" i="10"/>
  <c r="K7" i="10"/>
  <c r="A7" i="10"/>
  <c r="T6" i="10"/>
  <c r="S6" i="10"/>
  <c r="P6" i="10"/>
  <c r="O6" i="10"/>
  <c r="N6" i="10"/>
  <c r="M6" i="10"/>
  <c r="L6" i="10"/>
  <c r="K6" i="10"/>
  <c r="A6" i="10"/>
  <c r="T5" i="10"/>
  <c r="S5" i="10"/>
  <c r="P5" i="10"/>
  <c r="O5" i="10"/>
  <c r="N5" i="10"/>
  <c r="M5" i="10"/>
  <c r="L5" i="10"/>
  <c r="K5" i="10"/>
  <c r="A5" i="10"/>
  <c r="T4" i="10"/>
  <c r="S4" i="10"/>
  <c r="P4" i="10"/>
  <c r="O4" i="10"/>
  <c r="N4" i="10"/>
  <c r="M4" i="10"/>
  <c r="L4" i="10"/>
  <c r="K4" i="10"/>
  <c r="A4" i="10"/>
  <c r="T3" i="10"/>
  <c r="S3" i="10"/>
  <c r="P3" i="10"/>
  <c r="O3" i="10"/>
  <c r="N3" i="10"/>
  <c r="M3" i="10"/>
  <c r="L3" i="10"/>
  <c r="K3" i="10"/>
  <c r="A3" i="10"/>
  <c r="A4" i="7"/>
  <c r="A3" i="7"/>
  <c r="A2" i="7"/>
  <c r="A4" i="4"/>
  <c r="A5" i="4"/>
  <c r="A6" i="4"/>
  <c r="A7" i="4"/>
  <c r="A8" i="4"/>
  <c r="A9" i="4"/>
  <c r="A10" i="4"/>
  <c r="A11" i="4"/>
  <c r="A12" i="4"/>
  <c r="A3" i="4"/>
  <c r="L3" i="4"/>
  <c r="M3" i="4"/>
  <c r="N3" i="4"/>
  <c r="O3" i="4"/>
  <c r="P3" i="4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K4" i="4"/>
  <c r="K5" i="4"/>
  <c r="K6" i="4"/>
  <c r="K7" i="4"/>
  <c r="K8" i="4"/>
  <c r="K9" i="4"/>
  <c r="K10" i="4"/>
  <c r="K11" i="4"/>
  <c r="K12" i="4"/>
  <c r="K3" i="4"/>
  <c r="T4" i="4"/>
  <c r="T5" i="4"/>
  <c r="T6" i="4"/>
  <c r="T7" i="4"/>
  <c r="T8" i="4"/>
  <c r="T9" i="4"/>
  <c r="T10" i="4"/>
  <c r="T11" i="4"/>
  <c r="T12" i="4"/>
  <c r="T3" i="4"/>
  <c r="S4" i="4"/>
  <c r="W4" i="4" s="1"/>
  <c r="X4" i="4" s="1"/>
  <c r="S5" i="4"/>
  <c r="S6" i="4"/>
  <c r="S7" i="4"/>
  <c r="S8" i="4"/>
  <c r="S9" i="4"/>
  <c r="S10" i="4"/>
  <c r="S11" i="4"/>
  <c r="S12" i="4"/>
  <c r="S3" i="4"/>
  <c r="V10" i="12" l="1"/>
  <c r="W10" i="12"/>
  <c r="W12" i="12"/>
  <c r="W3" i="12"/>
  <c r="W7" i="12"/>
  <c r="W11" i="12"/>
  <c r="W9" i="12"/>
  <c r="U3" i="10"/>
  <c r="U6" i="10"/>
  <c r="U9" i="10"/>
  <c r="U4" i="10"/>
  <c r="U12" i="10"/>
  <c r="U7" i="10"/>
  <c r="U10" i="10"/>
  <c r="U5" i="10"/>
  <c r="V5" i="10"/>
  <c r="V9" i="10"/>
  <c r="V3" i="10"/>
  <c r="V6" i="10"/>
  <c r="V4" i="10"/>
  <c r="V7" i="10"/>
  <c r="V12" i="10"/>
  <c r="V10" i="10"/>
  <c r="U11" i="10"/>
  <c r="V8" i="10"/>
  <c r="U8" i="4"/>
  <c r="U4" i="4"/>
  <c r="U11" i="4"/>
  <c r="U9" i="4"/>
  <c r="U6" i="4"/>
  <c r="U3" i="4"/>
  <c r="U12" i="4"/>
  <c r="U10" i="4"/>
  <c r="U7" i="4"/>
  <c r="U5" i="4"/>
  <c r="W11" i="4"/>
  <c r="X11" i="4" s="1"/>
  <c r="W12" i="4"/>
  <c r="X12" i="4" s="1"/>
  <c r="W6" i="4"/>
  <c r="X6" i="4" s="1"/>
  <c r="W5" i="4"/>
  <c r="X5" i="4" s="1"/>
  <c r="W10" i="4"/>
  <c r="W9" i="4"/>
  <c r="X9" i="4" s="1"/>
  <c r="W7" i="4"/>
  <c r="X7" i="4" s="1"/>
  <c r="W8" i="4"/>
  <c r="X8" i="4" s="1"/>
  <c r="W3" i="4"/>
  <c r="W11" i="10" l="1"/>
  <c r="V11" i="10"/>
  <c r="W6" i="10"/>
  <c r="W3" i="10"/>
  <c r="W9" i="10"/>
  <c r="W10" i="10"/>
  <c r="W12" i="10"/>
  <c r="W7" i="10"/>
  <c r="W4" i="10"/>
  <c r="W8" i="10"/>
  <c r="W5" i="10"/>
  <c r="V4" i="4"/>
  <c r="V5" i="4"/>
  <c r="V6" i="4"/>
  <c r="V7" i="4"/>
  <c r="V8" i="4"/>
  <c r="V11" i="4"/>
  <c r="V12" i="4"/>
  <c r="V3" i="4"/>
  <c r="V9" i="4"/>
  <c r="V10" i="4"/>
  <c r="X3" i="4"/>
  <c r="Y3" i="4"/>
  <c r="X10" i="4"/>
  <c r="Y4" i="4"/>
  <c r="Y5" i="4"/>
  <c r="Y7" i="4"/>
  <c r="Y8" i="4"/>
  <c r="Y9" i="4"/>
  <c r="Y10" i="4"/>
  <c r="Y11" i="4"/>
  <c r="Y12" i="4"/>
  <c r="Y6" i="4"/>
</calcChain>
</file>

<file path=xl/sharedStrings.xml><?xml version="1.0" encoding="utf-8"?>
<sst xmlns="http://schemas.openxmlformats.org/spreadsheetml/2006/main" count="214" uniqueCount="108">
  <si>
    <t>销售员</t>
  </si>
  <si>
    <t>1月</t>
  </si>
  <si>
    <t>2月</t>
  </si>
  <si>
    <t>华东区</t>
  </si>
  <si>
    <t>李娜</t>
  </si>
  <si>
    <t>华南区</t>
  </si>
  <si>
    <t>王磊</t>
  </si>
  <si>
    <t>华北区</t>
  </si>
  <si>
    <t>陈晨</t>
  </si>
  <si>
    <t>西南区</t>
  </si>
  <si>
    <t>刘婷</t>
  </si>
  <si>
    <t>华中区</t>
  </si>
  <si>
    <t>3月</t>
  </si>
  <si>
    <t>4月</t>
  </si>
  <si>
    <t>5月</t>
  </si>
  <si>
    <t>6月</t>
  </si>
  <si>
    <t>赵强</t>
  </si>
  <si>
    <t>孙丽</t>
  </si>
  <si>
    <t>周峰</t>
  </si>
  <si>
    <t>高媛</t>
  </si>
  <si>
    <t>郭凯</t>
  </si>
  <si>
    <t>序号</t>
  </si>
  <si>
    <t>区域</t>
  </si>
  <si>
    <t>趋势图</t>
    <phoneticPr fontId="1" type="noConversion"/>
  </si>
  <si>
    <t>张三</t>
    <phoneticPr fontId="1" type="noConversion"/>
  </si>
  <si>
    <t>RGB</t>
  </si>
  <si>
    <t>月度目标</t>
  </si>
  <si>
    <t>张三</t>
  </si>
  <si>
    <t>达成图</t>
    <phoneticPr fontId="1" type="noConversion"/>
  </si>
  <si>
    <t>达成率</t>
    <phoneticPr fontId="1" type="noConversion"/>
  </si>
  <si>
    <t>完成率区间</t>
  </si>
  <si>
    <t>HEX</t>
  </si>
  <si>
    <t>&lt;50%</t>
  </si>
  <si>
    <t>红</t>
  </si>
  <si>
    <t>#B22222</t>
  </si>
  <si>
    <t>178,34,34</t>
  </si>
  <si>
    <t>50%–74.99%</t>
  </si>
  <si>
    <t>橙</t>
  </si>
  <si>
    <t>#CC6600</t>
  </si>
  <si>
    <t>204,102,0</t>
  </si>
  <si>
    <t>75%–99.99%</t>
  </si>
  <si>
    <t>浅黄</t>
  </si>
  <si>
    <t>#DAA520</t>
  </si>
  <si>
    <t>218,165,32</t>
  </si>
  <si>
    <t>100%–124.99%</t>
  </si>
  <si>
    <t>浅绿</t>
  </si>
  <si>
    <t>#98BF64</t>
  </si>
  <si>
    <t>125%–149.99%</t>
  </si>
  <si>
    <t>绿</t>
  </si>
  <si>
    <t>#228B22</t>
  </si>
  <si>
    <t>34,139,34</t>
  </si>
  <si>
    <t>≥150%</t>
  </si>
  <si>
    <t>深绿</t>
  </si>
  <si>
    <t>0,100,0</t>
  </si>
  <si>
    <t>#006400</t>
    <phoneticPr fontId="1" type="noConversion"/>
  </si>
  <si>
    <t>颜色</t>
    <phoneticPr fontId="1" type="noConversion"/>
  </si>
  <si>
    <t>序号</t>
    <phoneticPr fontId="1" type="noConversion"/>
  </si>
  <si>
    <t>'=AND($V3&gt;=50%,$V3&lt;75%)</t>
  </si>
  <si>
    <t>'=AND($V3&gt;=75%,$V3&lt;100%)</t>
  </si>
  <si>
    <t>'=AND($V3&gt;=100%,$V3&lt;125%)</t>
  </si>
  <si>
    <t>'=AND($V3&gt;=125%,$V3&lt;150%)</t>
  </si>
  <si>
    <t>'=$V3&gt;=150%</t>
  </si>
  <si>
    <t>=$V3&lt;50%</t>
    <phoneticPr fontId="1" type="noConversion"/>
  </si>
  <si>
    <t>条件格式公式（假设单元格V3为完成率数值）</t>
    <phoneticPr fontId="1" type="noConversion"/>
  </si>
  <si>
    <t>达成率2</t>
  </si>
  <si>
    <t>达成率3</t>
  </si>
  <si>
    <t>达成率4</t>
  </si>
  <si>
    <t>达成率5</t>
  </si>
  <si>
    <t>达成率6</t>
  </si>
  <si>
    <t>U1公司销售业绩统计表</t>
    <phoneticPr fontId="1" type="noConversion"/>
  </si>
  <si>
    <t>说明</t>
    <phoneticPr fontId="1" type="noConversion"/>
  </si>
  <si>
    <t>迷你图方法说明
数据处理
公式：=(业绩-指标)/指标
作用：计算实际值与目标值的差异百分比；结果为正表示超标，负表示未达标。
插入迷你图
选中处理后的百分比列 → 插入 → 迷你图（折线 / 柱形）
在弹出框中确认数据范围及放置位置
负值标色
工具栏 设计 → 勾选 “负值” → 设置为红色
正值建议用中性色（如灰、蓝），避免过度干扰视觉
零轴
设计 → 轴 → 显示 零线
方便快速区分正负表现区间
特点：迷你图随源数据动态更新，占用空间小，适合趋势及绩效对比。</t>
  </si>
  <si>
    <t>排序方法说明 公式：=IF(ISNUMBER(U3),RANK.EQ(U3,$U$3:$U$12,0),"")
ISNUMBER(U3)：判断 U3 是否为数字，非数字直接返回空白。
RANK.EQ：在 $U$3:$U$12 区间内为数字生成名次；0 = 降序（大值排前），1 = 升序。
绝对引用 $U$3:$U$12 保持排名范围固定，方便向下填充公式。
空字符串 "" 让非数字单元格在界面上看似空白，避免显示错误或无效值。</t>
  </si>
  <si>
    <t>排序条件格式说明
前 3 名（内置规则）：选中 W3:W100 → 条件格式 → 前/后规则 → 前 10 项 → 改为 3，填充浅金色 #F8E6A0、字体深蓝 #0F4C81。
后 3 名（内置规则）：条件格式 → 前/后规则 → 后 10 项 → 改为 3，填充浅灰蓝 #D6E4F0、字体深红 #B22222。
颜色对比明显，且随排序或数据变化自动更新，无需额外公式。</t>
  </si>
  <si>
    <t>月度
目标</t>
    <phoneticPr fontId="1" type="noConversion"/>
  </si>
  <si>
    <t>年度
目标</t>
  </si>
  <si>
    <t>年度
目标</t>
    <phoneticPr fontId="1" type="noConversion"/>
  </si>
  <si>
    <t>年度
汇总</t>
  </si>
  <si>
    <t>年度
汇总</t>
    <phoneticPr fontId="1" type="noConversion"/>
  </si>
  <si>
    <t>净业绩
排行</t>
    <phoneticPr fontId="1" type="noConversion"/>
  </si>
  <si>
    <t>达成率
排行</t>
    <phoneticPr fontId="1" type="noConversion"/>
  </si>
  <si>
    <t>年度
净业绩</t>
    <phoneticPr fontId="1" type="noConversion"/>
  </si>
  <si>
    <t>年度
达成率</t>
  </si>
  <si>
    <t>年度
达成率</t>
    <phoneticPr fontId="1" type="noConversion"/>
  </si>
  <si>
    <t>一、配色层级</t>
  </si>
  <si>
    <t>1. 第 1 行（总标题）</t>
  </si>
  <si>
    <t xml:space="preserve">   - 背景色：深蓝 #0F4C81（RGB 15,76,129）</t>
  </si>
  <si>
    <t xml:space="preserve">   - 字体色：白色 #FFFFFF</t>
  </si>
  <si>
    <t xml:space="preserve">   - 字体：加粗，字号 14–16pt</t>
  </si>
  <si>
    <t xml:space="preserve">   - 对齐：合并跨列，水平居中 + 垂直居中</t>
  </si>
  <si>
    <t>2. 第 2 行（列标题）</t>
  </si>
  <si>
    <t xml:space="preserve">   - 背景色：浅灰蓝 #D9E2F3（RGB 217,226,243）</t>
  </si>
  <si>
    <t xml:space="preserve">   - 字体色：深蓝 #1F4E79（RGB 31,78,121）</t>
  </si>
  <si>
    <t xml:space="preserve">   - 字体：加粗</t>
  </si>
  <si>
    <t xml:space="preserve">   - 表头底线：中灰 #999999 细实线</t>
  </si>
  <si>
    <t>3. 数据区（从第 3 行开始）</t>
  </si>
  <si>
    <t xml:space="preserve">   - 奇数行：白色 #FFFFFF</t>
  </si>
  <si>
    <t xml:space="preserve">   - 偶数行：极浅灰 #F8F9FA（RGB 248,249,250）</t>
  </si>
  <si>
    <t>二、线框设置</t>
  </si>
  <si>
    <t>- 外框：深灰 #666666 粗线（1.5 pt）</t>
  </si>
  <si>
    <t>- 内框：浅灰 #CCCCCC 细线（0.5 pt）</t>
  </si>
  <si>
    <t>- 合计/小计行：上方加中粗线</t>
  </si>
  <si>
    <t>【配色与线框规范】</t>
    <phoneticPr fontId="1" type="noConversion"/>
  </si>
  <si>
    <t>月度
趋势图</t>
    <phoneticPr fontId="1" type="noConversion"/>
  </si>
  <si>
    <t>月度
达成图</t>
  </si>
  <si>
    <t>月度
达成图</t>
    <phoneticPr fontId="1" type="noConversion"/>
  </si>
  <si>
    <t>年度
排行</t>
  </si>
  <si>
    <t>年度
排行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</si>
</sst>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1F4E7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FFFF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22222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98BF64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D9E2F3"/>
        <bgColor theme="4"/>
      </patternFill>
    </fill>
    <fill>
      <patternFill patternType="solid">
        <fgColor rgb="FF0F4C81"/>
        <bgColor indexed="64"/>
      </patternFill>
    </fill>
    <fill>
      <patternFill patternType="solid">
        <fgColor rgb="FFD9E2F3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666666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666666"/>
      </bottom>
      <diagonal/>
    </border>
    <border>
      <left style="medium">
        <color rgb="FF666666"/>
      </left>
      <right style="thin">
        <color rgb="FFCCCCCC"/>
      </right>
      <top style="medium">
        <color rgb="FF666666"/>
      </top>
      <bottom style="thin">
        <color rgb="FFCCCCCC"/>
      </bottom>
      <diagonal/>
    </border>
    <border>
      <left style="medium">
        <color rgb="FF666666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666666"/>
      </left>
      <right style="thin">
        <color rgb="FFCCCCCC"/>
      </right>
      <top style="thin">
        <color rgb="FFCCCCCC"/>
      </top>
      <bottom style="medium">
        <color rgb="FF666666"/>
      </bottom>
      <diagonal/>
    </border>
    <border>
      <left style="thin">
        <color rgb="FFCCCCCC"/>
      </left>
      <right style="medium">
        <color rgb="FF666666"/>
      </right>
      <top style="medium">
        <color rgb="FF666666"/>
      </top>
      <bottom style="thin">
        <color rgb="FFCCCCCC"/>
      </bottom>
      <diagonal/>
    </border>
    <border>
      <left style="thin">
        <color rgb="FFCCCCCC"/>
      </left>
      <right style="medium">
        <color rgb="FF666666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666666"/>
      </right>
      <top style="thin">
        <color rgb="FFCCCCCC"/>
      </top>
      <bottom style="medium">
        <color rgb="FF666666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right" vertical="center"/>
    </xf>
    <xf numFmtId="9" fontId="6" fillId="0" borderId="3" xfId="1" applyFont="1" applyFill="1" applyBorder="1" applyAlignment="1">
      <alignment horizontal="left" vertical="center"/>
    </xf>
    <xf numFmtId="9" fontId="0" fillId="0" borderId="0" xfId="1" applyFont="1" applyFill="1" applyAlignment="1">
      <alignment horizontal="center" vertical="center"/>
    </xf>
    <xf numFmtId="9" fontId="0" fillId="0" borderId="13" xfId="1" applyFont="1" applyFill="1" applyBorder="1" applyAlignment="1">
      <alignment horizontal="center" vertical="center"/>
    </xf>
    <xf numFmtId="9" fontId="6" fillId="0" borderId="12" xfId="1" applyFont="1" applyFill="1" applyBorder="1" applyAlignment="1">
      <alignment horizontal="right" vertical="center"/>
    </xf>
    <xf numFmtId="9" fontId="6" fillId="0" borderId="12" xfId="1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9" fontId="0" fillId="10" borderId="20" xfId="1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9" fontId="6" fillId="10" borderId="20" xfId="1" applyFont="1" applyFill="1" applyBorder="1" applyAlignment="1">
      <alignment horizontal="right" vertical="center"/>
    </xf>
    <xf numFmtId="9" fontId="6" fillId="0" borderId="20" xfId="1" applyFont="1" applyFill="1" applyBorder="1" applyAlignment="1">
      <alignment horizontal="left" vertical="center"/>
    </xf>
    <xf numFmtId="0" fontId="0" fillId="11" borderId="20" xfId="0" applyFill="1" applyBorder="1" applyAlignment="1">
      <alignment horizontal="center" vertical="center"/>
    </xf>
    <xf numFmtId="9" fontId="0" fillId="11" borderId="20" xfId="1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9" fontId="6" fillId="11" borderId="20" xfId="1" applyFont="1" applyFill="1" applyBorder="1" applyAlignment="1">
      <alignment horizontal="right" vertical="center"/>
    </xf>
    <xf numFmtId="0" fontId="3" fillId="0" borderId="21" xfId="0" applyFont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/>
    </xf>
    <xf numFmtId="9" fontId="0" fillId="11" borderId="22" xfId="1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9" fontId="6" fillId="11" borderId="22" xfId="1" applyFont="1" applyFill="1" applyBorder="1" applyAlignment="1">
      <alignment horizontal="right" vertical="center"/>
    </xf>
    <xf numFmtId="9" fontId="6" fillId="0" borderId="22" xfId="1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9" borderId="29" xfId="0" applyFont="1" applyFill="1" applyBorder="1" applyAlignment="1">
      <alignment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30" xfId="0" applyFont="1" applyBorder="1" applyAlignment="1">
      <alignment vertical="center" wrapText="1"/>
    </xf>
    <xf numFmtId="0" fontId="8" fillId="0" borderId="17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15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31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9" borderId="14" xfId="0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0" xfId="0" applyFont="1" applyFill="1" applyBorder="1">
      <alignment vertical="center"/>
    </xf>
    <xf numFmtId="0" fontId="7" fillId="14" borderId="20" xfId="0" applyFont="1" applyFill="1" applyBorder="1" applyAlignment="1">
      <alignment horizontal="center" vertical="center"/>
    </xf>
    <xf numFmtId="0" fontId="0" fillId="10" borderId="20" xfId="0" applyFill="1" applyBorder="1">
      <alignment vertical="center"/>
    </xf>
    <xf numFmtId="9" fontId="0" fillId="10" borderId="20" xfId="1" applyFont="1" applyFill="1" applyBorder="1">
      <alignment vertical="center"/>
    </xf>
    <xf numFmtId="0" fontId="0" fillId="11" borderId="20" xfId="0" applyFill="1" applyBorder="1">
      <alignment vertical="center"/>
    </xf>
    <xf numFmtId="9" fontId="0" fillId="11" borderId="20" xfId="1" applyFont="1" applyFill="1" applyBorder="1">
      <alignment vertical="center"/>
    </xf>
    <xf numFmtId="0" fontId="9" fillId="13" borderId="21" xfId="0" applyFont="1" applyFill="1" applyBorder="1" applyAlignment="1">
      <alignment horizontal="center" vertical="center"/>
    </xf>
    <xf numFmtId="0" fontId="0" fillId="11" borderId="22" xfId="0" applyFill="1" applyBorder="1">
      <alignment vertical="center"/>
    </xf>
    <xf numFmtId="9" fontId="0" fillId="11" borderId="22" xfId="1" applyFont="1" applyFill="1" applyBorder="1">
      <alignment vertical="center"/>
    </xf>
    <xf numFmtId="0" fontId="9" fillId="13" borderId="23" xfId="0" applyFont="1" applyFill="1" applyBorder="1" applyAlignment="1">
      <alignment horizontal="center" vertical="center"/>
    </xf>
    <xf numFmtId="0" fontId="7" fillId="14" borderId="24" xfId="0" applyFont="1" applyFill="1" applyBorder="1" applyAlignment="1">
      <alignment horizontal="center" vertical="center"/>
    </xf>
    <xf numFmtId="0" fontId="9" fillId="13" borderId="26" xfId="0" applyFont="1" applyFill="1" applyBorder="1" applyAlignment="1">
      <alignment horizontal="center" vertical="center"/>
    </xf>
    <xf numFmtId="0" fontId="7" fillId="14" borderId="27" xfId="0" applyFont="1" applyFill="1" applyBorder="1">
      <alignment vertical="center"/>
    </xf>
    <xf numFmtId="0" fontId="7" fillId="14" borderId="20" xfId="0" applyFont="1" applyFill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33">
    <dxf>
      <font>
        <b/>
        <i val="0"/>
        <color rgb="FF0F4C81"/>
      </font>
      <fill>
        <patternFill>
          <bgColor rgb="FFF8E6A0"/>
        </patternFill>
      </fill>
    </dxf>
    <dxf>
      <font>
        <b/>
        <i/>
        <color rgb="FFB22222"/>
      </font>
      <fill>
        <patternFill>
          <fgColor rgb="FFD6E4F0"/>
          <bgColor rgb="FFD6E4F0"/>
        </patternFill>
      </fill>
    </dxf>
    <dxf>
      <font>
        <color rgb="FF006400"/>
      </font>
    </dxf>
    <dxf>
      <font>
        <color rgb="FF228B22"/>
      </font>
    </dxf>
    <dxf>
      <font>
        <color rgb="FF98BF64"/>
      </font>
    </dxf>
    <dxf>
      <font>
        <color rgb="FFDAA520"/>
      </font>
    </dxf>
    <dxf>
      <font>
        <color rgb="FFCC6600"/>
      </font>
    </dxf>
    <dxf>
      <font>
        <color rgb="FFB22222"/>
      </font>
    </dxf>
    <dxf>
      <font>
        <b/>
        <i val="0"/>
        <color rgb="FF0F4C81"/>
      </font>
      <fill>
        <patternFill>
          <bgColor rgb="FFF8E6A0"/>
        </patternFill>
      </fill>
    </dxf>
    <dxf>
      <font>
        <b/>
        <i/>
        <color rgb="FFB22222"/>
      </font>
      <fill>
        <patternFill>
          <fgColor rgb="FFD6E4F0"/>
          <bgColor rgb="FFD6E4F0"/>
        </patternFill>
      </fill>
    </dxf>
    <dxf>
      <font>
        <b/>
        <i val="0"/>
        <color rgb="FF0F4C81"/>
      </font>
      <fill>
        <patternFill>
          <bgColor rgb="FFF8E6A0"/>
        </patternFill>
      </fill>
    </dxf>
    <dxf>
      <font>
        <b/>
        <i/>
        <color rgb="FFB22222"/>
      </font>
      <fill>
        <patternFill>
          <fgColor rgb="FFD6E4F0"/>
          <bgColor rgb="FFD6E4F0"/>
        </patternFill>
      </fill>
    </dxf>
    <dxf>
      <font>
        <color rgb="FF006400"/>
      </font>
    </dxf>
    <dxf>
      <font>
        <color rgb="FF228B22"/>
      </font>
    </dxf>
    <dxf>
      <font>
        <color rgb="FF98BF64"/>
      </font>
    </dxf>
    <dxf>
      <font>
        <color rgb="FFDAA520"/>
      </font>
    </dxf>
    <dxf>
      <font>
        <color rgb="FFCC6600"/>
      </font>
    </dxf>
    <dxf>
      <font>
        <color rgb="FFB22222"/>
      </font>
    </dxf>
    <dxf>
      <font>
        <color rgb="FF006400"/>
      </font>
    </dxf>
    <dxf>
      <font>
        <color rgb="FF228B22"/>
      </font>
    </dxf>
    <dxf>
      <font>
        <color rgb="FF98BF64"/>
      </font>
    </dxf>
    <dxf>
      <font>
        <color rgb="FFDAA520"/>
      </font>
    </dxf>
    <dxf>
      <font>
        <color rgb="FFCC6600"/>
      </font>
    </dxf>
    <dxf>
      <font>
        <color rgb="FFB22222"/>
      </font>
    </dxf>
    <dxf>
      <font>
        <b/>
        <i val="0"/>
        <color rgb="FF0F4C81"/>
      </font>
      <fill>
        <patternFill>
          <bgColor rgb="FFF8E6A0"/>
        </patternFill>
      </fill>
    </dxf>
    <dxf>
      <font>
        <b/>
        <i/>
        <color rgb="FFB22222"/>
      </font>
      <fill>
        <patternFill>
          <fgColor rgb="FFD6E4F0"/>
          <bgColor rgb="FFD6E4F0"/>
        </patternFill>
      </fill>
    </dxf>
    <dxf>
      <font>
        <color rgb="FF006400"/>
      </font>
    </dxf>
    <dxf>
      <font>
        <color rgb="FF228B22"/>
      </font>
    </dxf>
    <dxf>
      <font>
        <color rgb="FF98BF64"/>
      </font>
    </dxf>
    <dxf>
      <font>
        <color rgb="FFDAA520"/>
      </font>
    </dxf>
    <dxf>
      <font>
        <color rgb="FFCC6600"/>
      </font>
    </dxf>
    <dxf>
      <font>
        <color rgb="FFB22222"/>
      </font>
    </dxf>
    <dxf>
      <fill>
        <patternFill>
          <bgColor rgb="FF003366"/>
        </patternFill>
      </fill>
    </dxf>
  </dxfs>
  <tableStyles count="0" defaultTableStyle="TableStyleMedium2" defaultPivotStyle="PivotStyleLight16"/>
  <colors>
    <mruColors>
      <color rgb="FFD6E4F0"/>
      <color rgb="FFB22222"/>
      <color rgb="FFF8E6A0"/>
      <color rgb="FF0F4C81"/>
      <color rgb="FF3333FF"/>
      <color rgb="FF008040"/>
      <color rgb="FFEBDCB4"/>
      <color rgb="FF90C6B4"/>
      <color rgb="FF38947C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2015-DAC5-4B53-BB36-986DA08CD116}">
  <sheetPr codeName="Sheet2"/>
  <dimension ref="A1:J12"/>
  <sheetViews>
    <sheetView zoomScale="150" zoomScaleNormal="150" workbookViewId="0">
      <selection activeCell="B22" sqref="B22"/>
    </sheetView>
  </sheetViews>
  <sheetFormatPr defaultRowHeight="14" x14ac:dyDescent="0.3"/>
  <cols>
    <col min="1" max="1" width="4.83203125" bestFit="1" customWidth="1"/>
    <col min="2" max="3" width="6.6640625" bestFit="1" customWidth="1"/>
    <col min="4" max="4" width="8.5" bestFit="1" customWidth="1"/>
    <col min="5" max="5" width="4" bestFit="1" customWidth="1"/>
    <col min="6" max="10" width="4.1640625" bestFit="1" customWidth="1"/>
  </cols>
  <sheetData>
    <row r="1" spans="1:10" x14ac:dyDescent="0.3">
      <c r="A1" s="86" t="s">
        <v>69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3">
      <c r="A2" s="4" t="s">
        <v>21</v>
      </c>
      <c r="B2" s="4" t="s">
        <v>0</v>
      </c>
      <c r="C2" s="4" t="s">
        <v>22</v>
      </c>
      <c r="D2" s="4" t="s">
        <v>26</v>
      </c>
      <c r="E2" s="4" t="s">
        <v>1</v>
      </c>
      <c r="F2" s="4" t="s">
        <v>2</v>
      </c>
      <c r="G2" s="4" t="s">
        <v>12</v>
      </c>
      <c r="H2" s="4" t="s">
        <v>13</v>
      </c>
      <c r="I2" s="4" t="s">
        <v>14</v>
      </c>
      <c r="J2" s="4" t="s">
        <v>15</v>
      </c>
    </row>
    <row r="3" spans="1:10" x14ac:dyDescent="0.3">
      <c r="A3" s="3">
        <v>1</v>
      </c>
      <c r="B3" s="3" t="s">
        <v>27</v>
      </c>
      <c r="C3" s="3" t="s">
        <v>3</v>
      </c>
      <c r="D3" s="3">
        <v>50</v>
      </c>
      <c r="E3" s="3">
        <v>33</v>
      </c>
      <c r="F3" s="3">
        <v>85</v>
      </c>
      <c r="G3" s="3">
        <v>82</v>
      </c>
      <c r="H3" s="3">
        <v>95</v>
      </c>
      <c r="I3" s="3">
        <v>88</v>
      </c>
      <c r="J3" s="3">
        <v>102</v>
      </c>
    </row>
    <row r="4" spans="1:10" x14ac:dyDescent="0.3">
      <c r="A4" s="3">
        <v>2</v>
      </c>
      <c r="B4" s="3" t="s">
        <v>16</v>
      </c>
      <c r="C4" s="3" t="s">
        <v>3</v>
      </c>
      <c r="D4" s="3">
        <v>50</v>
      </c>
      <c r="E4" s="3">
        <v>42</v>
      </c>
      <c r="F4" s="3">
        <v>44</v>
      </c>
      <c r="G4" s="3">
        <v>45</v>
      </c>
      <c r="H4" s="3">
        <v>50</v>
      </c>
      <c r="I4" s="3">
        <v>54</v>
      </c>
      <c r="J4" s="3">
        <v>52</v>
      </c>
    </row>
    <row r="5" spans="1:10" x14ac:dyDescent="0.3">
      <c r="A5" s="3">
        <v>3</v>
      </c>
      <c r="B5" s="3" t="s">
        <v>4</v>
      </c>
      <c r="C5" s="3" t="s">
        <v>5</v>
      </c>
      <c r="D5" s="3">
        <v>65</v>
      </c>
      <c r="E5" s="3">
        <v>70</v>
      </c>
      <c r="F5" s="3">
        <v>74</v>
      </c>
      <c r="G5" s="3">
        <v>76</v>
      </c>
      <c r="H5" s="3">
        <v>80</v>
      </c>
      <c r="I5" s="3">
        <v>85</v>
      </c>
      <c r="J5" s="3">
        <v>90</v>
      </c>
    </row>
    <row r="6" spans="1:10" x14ac:dyDescent="0.3">
      <c r="A6" s="3">
        <v>4</v>
      </c>
      <c r="B6" s="3" t="s">
        <v>17</v>
      </c>
      <c r="C6" s="3" t="s">
        <v>5</v>
      </c>
      <c r="D6" s="3">
        <v>65</v>
      </c>
      <c r="E6" s="3">
        <v>78</v>
      </c>
      <c r="F6" s="3">
        <v>80</v>
      </c>
      <c r="G6" s="3">
        <v>81</v>
      </c>
      <c r="H6" s="3">
        <v>85</v>
      </c>
      <c r="I6" s="3">
        <v>88</v>
      </c>
      <c r="J6" s="3">
        <v>92</v>
      </c>
    </row>
    <row r="7" spans="1:10" x14ac:dyDescent="0.3">
      <c r="A7" s="3">
        <v>5</v>
      </c>
      <c r="B7" s="3" t="s">
        <v>6</v>
      </c>
      <c r="C7" s="3" t="s">
        <v>7</v>
      </c>
      <c r="D7" s="3">
        <v>90</v>
      </c>
      <c r="E7" s="3">
        <v>60</v>
      </c>
      <c r="F7" s="3">
        <v>62</v>
      </c>
      <c r="G7" s="3">
        <v>64</v>
      </c>
      <c r="H7" s="3">
        <v>62</v>
      </c>
      <c r="I7" s="3">
        <v>70</v>
      </c>
      <c r="J7" s="3">
        <v>68</v>
      </c>
    </row>
    <row r="8" spans="1:10" x14ac:dyDescent="0.3">
      <c r="A8" s="3">
        <v>6</v>
      </c>
      <c r="B8" s="3" t="s">
        <v>18</v>
      </c>
      <c r="C8" s="3" t="s">
        <v>7</v>
      </c>
      <c r="D8" s="3">
        <v>90</v>
      </c>
      <c r="E8" s="3">
        <v>95</v>
      </c>
      <c r="F8" s="3">
        <v>98</v>
      </c>
      <c r="G8" s="3">
        <v>88</v>
      </c>
      <c r="H8" s="3">
        <v>99</v>
      </c>
      <c r="I8" s="3">
        <v>98</v>
      </c>
      <c r="J8" s="3">
        <v>90</v>
      </c>
    </row>
    <row r="9" spans="1:10" x14ac:dyDescent="0.3">
      <c r="A9" s="3">
        <v>7</v>
      </c>
      <c r="B9" s="3" t="s">
        <v>8</v>
      </c>
      <c r="C9" s="3" t="s">
        <v>9</v>
      </c>
      <c r="D9" s="3">
        <v>90</v>
      </c>
      <c r="E9" s="3">
        <v>45</v>
      </c>
      <c r="F9" s="3">
        <v>52</v>
      </c>
      <c r="G9" s="3">
        <v>45</v>
      </c>
      <c r="H9" s="3">
        <v>35</v>
      </c>
      <c r="I9" s="3">
        <v>35</v>
      </c>
      <c r="J9" s="3">
        <v>45</v>
      </c>
    </row>
    <row r="10" spans="1:10" x14ac:dyDescent="0.3">
      <c r="A10" s="3">
        <v>8</v>
      </c>
      <c r="B10" s="3" t="s">
        <v>19</v>
      </c>
      <c r="C10" s="3" t="s">
        <v>9</v>
      </c>
      <c r="D10" s="3">
        <v>90</v>
      </c>
      <c r="E10" s="3">
        <v>68</v>
      </c>
      <c r="F10" s="3">
        <v>70</v>
      </c>
      <c r="G10" s="3">
        <v>99</v>
      </c>
      <c r="H10" s="3">
        <v>74</v>
      </c>
      <c r="I10" s="3">
        <v>78</v>
      </c>
      <c r="J10" s="3">
        <v>80</v>
      </c>
    </row>
    <row r="11" spans="1:10" x14ac:dyDescent="0.3">
      <c r="A11" s="3">
        <v>9</v>
      </c>
      <c r="B11" s="3" t="s">
        <v>10</v>
      </c>
      <c r="C11" s="3" t="s">
        <v>11</v>
      </c>
      <c r="D11" s="3">
        <v>80</v>
      </c>
      <c r="E11" s="3">
        <v>85</v>
      </c>
      <c r="F11" s="3">
        <v>88</v>
      </c>
      <c r="G11" s="3">
        <v>87</v>
      </c>
      <c r="H11" s="3">
        <v>92</v>
      </c>
      <c r="I11" s="3">
        <v>94</v>
      </c>
      <c r="J11" s="3">
        <v>98</v>
      </c>
    </row>
    <row r="12" spans="1:10" x14ac:dyDescent="0.3">
      <c r="A12" s="3">
        <v>10</v>
      </c>
      <c r="B12" s="3" t="s">
        <v>20</v>
      </c>
      <c r="C12" s="3" t="s">
        <v>11</v>
      </c>
      <c r="D12" s="3">
        <v>80</v>
      </c>
      <c r="E12" s="3">
        <v>111</v>
      </c>
      <c r="F12" s="3">
        <v>120</v>
      </c>
      <c r="G12" s="3">
        <v>102</v>
      </c>
      <c r="H12" s="3">
        <v>118</v>
      </c>
      <c r="I12" s="3">
        <v>110</v>
      </c>
      <c r="J12" s="3">
        <v>115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7EB5-1A1F-4DBF-9054-358E02819720}">
  <sheetPr codeName="Sheet6"/>
  <dimension ref="A1:W12"/>
  <sheetViews>
    <sheetView tabSelected="1" zoomScale="130" zoomScaleNormal="130" workbookViewId="0">
      <selection activeCell="A14" sqref="A14"/>
    </sheetView>
  </sheetViews>
  <sheetFormatPr defaultRowHeight="14" x14ac:dyDescent="0.3"/>
  <cols>
    <col min="1" max="1" width="4.83203125" style="2" bestFit="1" customWidth="1"/>
    <col min="2" max="3" width="6.6640625" style="2" bestFit="1" customWidth="1"/>
    <col min="4" max="4" width="4.83203125" style="2" bestFit="1" customWidth="1"/>
    <col min="5" max="10" width="4.1640625" style="2" bestFit="1" customWidth="1"/>
    <col min="11" max="11" width="6.6640625" style="2" hidden="1" customWidth="1"/>
    <col min="12" max="16" width="7.6640625" style="2" hidden="1" customWidth="1"/>
    <col min="17" max="18" width="6.6640625" style="2" bestFit="1" customWidth="1"/>
    <col min="19" max="20" width="4.83203125" style="2" bestFit="1" customWidth="1"/>
    <col min="21" max="21" width="5.08203125" style="2" bestFit="1" customWidth="1"/>
    <col min="22" max="22" width="12.33203125" style="2" bestFit="1" customWidth="1"/>
    <col min="23" max="23" width="6.6640625" style="2" bestFit="1" customWidth="1"/>
    <col min="24" max="25" width="8.6640625" style="2" customWidth="1"/>
    <col min="26" max="16384" width="8.6640625" style="2"/>
  </cols>
  <sheetData>
    <row r="1" spans="1:23" ht="20" customHeight="1" x14ac:dyDescent="0.3">
      <c r="A1" s="40" t="s">
        <v>69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44"/>
    </row>
    <row r="2" spans="1:23" ht="28" x14ac:dyDescent="0.3">
      <c r="A2" s="47" t="s">
        <v>21</v>
      </c>
      <c r="B2" s="48" t="s">
        <v>0</v>
      </c>
      <c r="C2" s="48" t="s">
        <v>22</v>
      </c>
      <c r="D2" s="49" t="s">
        <v>74</v>
      </c>
      <c r="E2" s="48" t="s">
        <v>1</v>
      </c>
      <c r="F2" s="48" t="s">
        <v>2</v>
      </c>
      <c r="G2" s="48" t="s">
        <v>12</v>
      </c>
      <c r="H2" s="48" t="s">
        <v>13</v>
      </c>
      <c r="I2" s="48" t="s">
        <v>14</v>
      </c>
      <c r="J2" s="48" t="s">
        <v>15</v>
      </c>
      <c r="K2" s="48" t="s">
        <v>29</v>
      </c>
      <c r="L2" s="48" t="s">
        <v>64</v>
      </c>
      <c r="M2" s="48" t="s">
        <v>65</v>
      </c>
      <c r="N2" s="48" t="s">
        <v>66</v>
      </c>
      <c r="O2" s="48" t="s">
        <v>67</v>
      </c>
      <c r="P2" s="48" t="s">
        <v>68</v>
      </c>
      <c r="Q2" s="49" t="s">
        <v>103</v>
      </c>
      <c r="R2" s="49" t="s">
        <v>105</v>
      </c>
      <c r="S2" s="49" t="s">
        <v>76</v>
      </c>
      <c r="T2" s="49" t="s">
        <v>78</v>
      </c>
      <c r="U2" s="50" t="s">
        <v>83</v>
      </c>
      <c r="V2" s="51"/>
      <c r="W2" s="52" t="s">
        <v>107</v>
      </c>
    </row>
    <row r="3" spans="1:23" ht="25" customHeight="1" x14ac:dyDescent="0.3">
      <c r="A3" s="41">
        <f>ROW()-2</f>
        <v>1</v>
      </c>
      <c r="B3" s="25" t="s">
        <v>24</v>
      </c>
      <c r="C3" s="25" t="s">
        <v>3</v>
      </c>
      <c r="D3" s="25">
        <v>50</v>
      </c>
      <c r="E3" s="25">
        <v>33</v>
      </c>
      <c r="F3" s="25">
        <v>85</v>
      </c>
      <c r="G3" s="25">
        <v>82</v>
      </c>
      <c r="H3" s="25">
        <v>95</v>
      </c>
      <c r="I3" s="25">
        <v>88</v>
      </c>
      <c r="J3" s="25">
        <v>102</v>
      </c>
      <c r="K3" s="26">
        <f>E3/$D3-1</f>
        <v>-0.33999999999999997</v>
      </c>
      <c r="L3" s="26">
        <f t="shared" ref="L3:P12" si="0">F3/$D3-1</f>
        <v>0.7</v>
      </c>
      <c r="M3" s="26">
        <f t="shared" si="0"/>
        <v>0.6399999999999999</v>
      </c>
      <c r="N3" s="26">
        <f t="shared" si="0"/>
        <v>0.89999999999999991</v>
      </c>
      <c r="O3" s="26">
        <f t="shared" si="0"/>
        <v>0.76</v>
      </c>
      <c r="P3" s="26">
        <f t="shared" si="0"/>
        <v>1.04</v>
      </c>
      <c r="Q3" s="25"/>
      <c r="R3" s="25"/>
      <c r="S3" s="25">
        <f>D3*6</f>
        <v>300</v>
      </c>
      <c r="T3" s="27">
        <f t="shared" ref="T3:T12" si="1">SUM(E3:J3)</f>
        <v>485</v>
      </c>
      <c r="U3" s="28">
        <f>T3/S3</f>
        <v>1.6166666666666667</v>
      </c>
      <c r="V3" s="29" t="str">
        <f>REPT("█", MIN(6, INT((U3-0.5)/0.25) + 2))</f>
        <v>██████</v>
      </c>
      <c r="W3" s="45">
        <f>IF(ISNUMBER(U3),_xlfn.RANK.EQ(U3,$U$3:$U$12,0),"")</f>
        <v>1</v>
      </c>
    </row>
    <row r="4" spans="1:23" ht="25" customHeight="1" x14ac:dyDescent="0.3">
      <c r="A4" s="42">
        <f t="shared" ref="A4:A12" si="2">ROW()-2</f>
        <v>2</v>
      </c>
      <c r="B4" s="30" t="s">
        <v>16</v>
      </c>
      <c r="C4" s="30" t="s">
        <v>3</v>
      </c>
      <c r="D4" s="30">
        <v>50</v>
      </c>
      <c r="E4" s="30">
        <v>42</v>
      </c>
      <c r="F4" s="30">
        <v>44</v>
      </c>
      <c r="G4" s="30">
        <v>45</v>
      </c>
      <c r="H4" s="30">
        <v>50</v>
      </c>
      <c r="I4" s="30">
        <v>54</v>
      </c>
      <c r="J4" s="30">
        <v>52</v>
      </c>
      <c r="K4" s="31">
        <f t="shared" ref="K4:K12" si="3">E4/$D4-1</f>
        <v>-0.16000000000000003</v>
      </c>
      <c r="L4" s="31">
        <f t="shared" si="0"/>
        <v>-0.12</v>
      </c>
      <c r="M4" s="31">
        <f t="shared" si="0"/>
        <v>-9.9999999999999978E-2</v>
      </c>
      <c r="N4" s="31">
        <f t="shared" si="0"/>
        <v>0</v>
      </c>
      <c r="O4" s="31">
        <f t="shared" si="0"/>
        <v>8.0000000000000071E-2</v>
      </c>
      <c r="P4" s="31">
        <f t="shared" si="0"/>
        <v>4.0000000000000036E-2</v>
      </c>
      <c r="Q4" s="30"/>
      <c r="R4" s="30"/>
      <c r="S4" s="30">
        <f t="shared" ref="S4:S12" si="4">D4*6</f>
        <v>300</v>
      </c>
      <c r="T4" s="32">
        <f t="shared" si="1"/>
        <v>287</v>
      </c>
      <c r="U4" s="33">
        <f>T4/S4</f>
        <v>0.95666666666666667</v>
      </c>
      <c r="V4" s="29" t="str">
        <f t="shared" ref="V4:V12" si="5">REPT("█", MIN(6, INT((U4-0.5)/0.25) + 2))</f>
        <v>███</v>
      </c>
      <c r="W4" s="45">
        <f>IF(ISNUMBER(U4),_xlfn.RANK.EQ(U4,$U$2:$U$12,0),"")</f>
        <v>7</v>
      </c>
    </row>
    <row r="5" spans="1:23" ht="25" customHeight="1" x14ac:dyDescent="0.3">
      <c r="A5" s="41">
        <f t="shared" si="2"/>
        <v>3</v>
      </c>
      <c r="B5" s="25" t="s">
        <v>4</v>
      </c>
      <c r="C5" s="25" t="s">
        <v>5</v>
      </c>
      <c r="D5" s="25">
        <v>65</v>
      </c>
      <c r="E5" s="25">
        <v>70</v>
      </c>
      <c r="F5" s="25">
        <v>74</v>
      </c>
      <c r="G5" s="25">
        <v>76</v>
      </c>
      <c r="H5" s="25">
        <v>80</v>
      </c>
      <c r="I5" s="25">
        <v>85</v>
      </c>
      <c r="J5" s="25">
        <v>90</v>
      </c>
      <c r="K5" s="26">
        <f t="shared" si="3"/>
        <v>7.6923076923076872E-2</v>
      </c>
      <c r="L5" s="26">
        <f t="shared" si="0"/>
        <v>0.13846153846153841</v>
      </c>
      <c r="M5" s="26">
        <f t="shared" si="0"/>
        <v>0.1692307692307693</v>
      </c>
      <c r="N5" s="26">
        <f t="shared" si="0"/>
        <v>0.23076923076923084</v>
      </c>
      <c r="O5" s="26">
        <f t="shared" si="0"/>
        <v>0.30769230769230771</v>
      </c>
      <c r="P5" s="26">
        <f t="shared" si="0"/>
        <v>0.38461538461538458</v>
      </c>
      <c r="Q5" s="25"/>
      <c r="R5" s="25"/>
      <c r="S5" s="25">
        <f t="shared" si="4"/>
        <v>390</v>
      </c>
      <c r="T5" s="27">
        <f t="shared" si="1"/>
        <v>475</v>
      </c>
      <c r="U5" s="28">
        <f>T5/S5</f>
        <v>1.2179487179487178</v>
      </c>
      <c r="V5" s="29" t="str">
        <f t="shared" si="5"/>
        <v>████</v>
      </c>
      <c r="W5" s="45">
        <f>IF(ISNUMBER(U5),_xlfn.RANK.EQ(U5,$U$2:$U$12,0),"")</f>
        <v>4</v>
      </c>
    </row>
    <row r="6" spans="1:23" ht="25" customHeight="1" x14ac:dyDescent="0.3">
      <c r="A6" s="42">
        <f t="shared" si="2"/>
        <v>4</v>
      </c>
      <c r="B6" s="30" t="s">
        <v>17</v>
      </c>
      <c r="C6" s="30" t="s">
        <v>5</v>
      </c>
      <c r="D6" s="30">
        <v>65</v>
      </c>
      <c r="E6" s="30">
        <v>78</v>
      </c>
      <c r="F6" s="30">
        <v>80</v>
      </c>
      <c r="G6" s="30">
        <v>81</v>
      </c>
      <c r="H6" s="30">
        <v>85</v>
      </c>
      <c r="I6" s="30">
        <v>88</v>
      </c>
      <c r="J6" s="30">
        <v>92</v>
      </c>
      <c r="K6" s="31">
        <f t="shared" si="3"/>
        <v>0.19999999999999996</v>
      </c>
      <c r="L6" s="31">
        <f t="shared" si="0"/>
        <v>0.23076923076923084</v>
      </c>
      <c r="M6" s="31">
        <f t="shared" si="0"/>
        <v>0.24615384615384617</v>
      </c>
      <c r="N6" s="31">
        <f t="shared" si="0"/>
        <v>0.30769230769230771</v>
      </c>
      <c r="O6" s="31">
        <f t="shared" si="0"/>
        <v>0.35384615384615392</v>
      </c>
      <c r="P6" s="31">
        <f t="shared" si="0"/>
        <v>0.41538461538461546</v>
      </c>
      <c r="Q6" s="30"/>
      <c r="R6" s="30"/>
      <c r="S6" s="30">
        <f t="shared" si="4"/>
        <v>390</v>
      </c>
      <c r="T6" s="32">
        <f t="shared" si="1"/>
        <v>504</v>
      </c>
      <c r="U6" s="33">
        <f>T6/S6</f>
        <v>1.2923076923076924</v>
      </c>
      <c r="V6" s="29" t="str">
        <f t="shared" si="5"/>
        <v>█████</v>
      </c>
      <c r="W6" s="45">
        <f>IF(ISNUMBER(U6),_xlfn.RANK.EQ(U6,$U$2:$U$12,0),"")</f>
        <v>3</v>
      </c>
    </row>
    <row r="7" spans="1:23" ht="25" customHeight="1" x14ac:dyDescent="0.3">
      <c r="A7" s="41">
        <f t="shared" si="2"/>
        <v>5</v>
      </c>
      <c r="B7" s="25" t="s">
        <v>6</v>
      </c>
      <c r="C7" s="25" t="s">
        <v>7</v>
      </c>
      <c r="D7" s="25">
        <v>90</v>
      </c>
      <c r="E7" s="25">
        <v>60</v>
      </c>
      <c r="F7" s="25">
        <v>62</v>
      </c>
      <c r="G7" s="25">
        <v>64</v>
      </c>
      <c r="H7" s="25">
        <v>62</v>
      </c>
      <c r="I7" s="25">
        <v>70</v>
      </c>
      <c r="J7" s="25">
        <v>68</v>
      </c>
      <c r="K7" s="26">
        <f t="shared" si="3"/>
        <v>-0.33333333333333337</v>
      </c>
      <c r="L7" s="26">
        <f t="shared" si="0"/>
        <v>-0.31111111111111112</v>
      </c>
      <c r="M7" s="26">
        <f t="shared" si="0"/>
        <v>-0.28888888888888886</v>
      </c>
      <c r="N7" s="26">
        <f t="shared" si="0"/>
        <v>-0.31111111111111112</v>
      </c>
      <c r="O7" s="26">
        <f t="shared" si="0"/>
        <v>-0.22222222222222221</v>
      </c>
      <c r="P7" s="26">
        <f t="shared" si="0"/>
        <v>-0.24444444444444446</v>
      </c>
      <c r="Q7" s="25"/>
      <c r="R7" s="25"/>
      <c r="S7" s="25">
        <f t="shared" si="4"/>
        <v>540</v>
      </c>
      <c r="T7" s="27">
        <f t="shared" si="1"/>
        <v>386</v>
      </c>
      <c r="U7" s="28">
        <f>T7/S7</f>
        <v>0.71481481481481479</v>
      </c>
      <c r="V7" s="29" t="str">
        <f t="shared" si="5"/>
        <v>██</v>
      </c>
      <c r="W7" s="45">
        <f>IF(ISNUMBER(U7),_xlfn.RANK.EQ(U7,$U$2:$U$12,0),"")</f>
        <v>9</v>
      </c>
    </row>
    <row r="8" spans="1:23" ht="25" customHeight="1" x14ac:dyDescent="0.3">
      <c r="A8" s="42">
        <f t="shared" si="2"/>
        <v>6</v>
      </c>
      <c r="B8" s="30" t="s">
        <v>18</v>
      </c>
      <c r="C8" s="30" t="s">
        <v>7</v>
      </c>
      <c r="D8" s="30">
        <v>90</v>
      </c>
      <c r="E8" s="30">
        <v>95</v>
      </c>
      <c r="F8" s="30">
        <v>98</v>
      </c>
      <c r="G8" s="30">
        <v>88</v>
      </c>
      <c r="H8" s="30">
        <v>99</v>
      </c>
      <c r="I8" s="30">
        <v>98</v>
      </c>
      <c r="J8" s="30">
        <v>90</v>
      </c>
      <c r="K8" s="31">
        <f t="shared" si="3"/>
        <v>5.555555555555558E-2</v>
      </c>
      <c r="L8" s="31">
        <f t="shared" si="0"/>
        <v>8.8888888888888795E-2</v>
      </c>
      <c r="M8" s="31">
        <f t="shared" si="0"/>
        <v>-2.2222222222222254E-2</v>
      </c>
      <c r="N8" s="31">
        <f t="shared" si="0"/>
        <v>0.10000000000000009</v>
      </c>
      <c r="O8" s="31">
        <f t="shared" si="0"/>
        <v>8.8888888888888795E-2</v>
      </c>
      <c r="P8" s="31">
        <f t="shared" si="0"/>
        <v>0</v>
      </c>
      <c r="Q8" s="30"/>
      <c r="R8" s="30"/>
      <c r="S8" s="30">
        <f t="shared" si="4"/>
        <v>540</v>
      </c>
      <c r="T8" s="32">
        <f t="shared" si="1"/>
        <v>568</v>
      </c>
      <c r="U8" s="33">
        <f>T8/S8</f>
        <v>1.0518518518518518</v>
      </c>
      <c r="V8" s="29" t="str">
        <f t="shared" si="5"/>
        <v>████</v>
      </c>
      <c r="W8" s="45">
        <f>IF(ISNUMBER(U8),_xlfn.RANK.EQ(U8,$U$2:$U$12,0),"")</f>
        <v>6</v>
      </c>
    </row>
    <row r="9" spans="1:23" ht="25" customHeight="1" x14ac:dyDescent="0.3">
      <c r="A9" s="41">
        <f t="shared" si="2"/>
        <v>7</v>
      </c>
      <c r="B9" s="25" t="s">
        <v>8</v>
      </c>
      <c r="C9" s="25" t="s">
        <v>9</v>
      </c>
      <c r="D9" s="25">
        <v>90</v>
      </c>
      <c r="E9" s="25">
        <v>45</v>
      </c>
      <c r="F9" s="25">
        <v>52</v>
      </c>
      <c r="G9" s="25">
        <v>45</v>
      </c>
      <c r="H9" s="25">
        <v>35</v>
      </c>
      <c r="I9" s="25">
        <v>35</v>
      </c>
      <c r="J9" s="25">
        <v>45</v>
      </c>
      <c r="K9" s="26">
        <f t="shared" si="3"/>
        <v>-0.5</v>
      </c>
      <c r="L9" s="26">
        <f t="shared" si="0"/>
        <v>-0.42222222222222228</v>
      </c>
      <c r="M9" s="26">
        <f t="shared" si="0"/>
        <v>-0.5</v>
      </c>
      <c r="N9" s="26">
        <f t="shared" si="0"/>
        <v>-0.61111111111111116</v>
      </c>
      <c r="O9" s="26">
        <f t="shared" si="0"/>
        <v>-0.61111111111111116</v>
      </c>
      <c r="P9" s="26">
        <f t="shared" si="0"/>
        <v>-0.5</v>
      </c>
      <c r="Q9" s="25"/>
      <c r="R9" s="25"/>
      <c r="S9" s="25">
        <f t="shared" si="4"/>
        <v>540</v>
      </c>
      <c r="T9" s="27">
        <f t="shared" si="1"/>
        <v>257</v>
      </c>
      <c r="U9" s="28">
        <f>T9/S9</f>
        <v>0.47592592592592592</v>
      </c>
      <c r="V9" s="29" t="str">
        <f t="shared" si="5"/>
        <v>█</v>
      </c>
      <c r="W9" s="45">
        <f>IF(ISNUMBER(U9),_xlfn.RANK.EQ(U9,$U$2:$U$12,0),"")</f>
        <v>10</v>
      </c>
    </row>
    <row r="10" spans="1:23" ht="25" customHeight="1" x14ac:dyDescent="0.3">
      <c r="A10" s="42">
        <f t="shared" si="2"/>
        <v>8</v>
      </c>
      <c r="B10" s="30" t="s">
        <v>19</v>
      </c>
      <c r="C10" s="30" t="s">
        <v>9</v>
      </c>
      <c r="D10" s="30">
        <v>90</v>
      </c>
      <c r="E10" s="30">
        <v>68</v>
      </c>
      <c r="F10" s="30">
        <v>70</v>
      </c>
      <c r="G10" s="30">
        <v>99</v>
      </c>
      <c r="H10" s="30">
        <v>74</v>
      </c>
      <c r="I10" s="30">
        <v>78</v>
      </c>
      <c r="J10" s="30">
        <v>80</v>
      </c>
      <c r="K10" s="31">
        <f t="shared" si="3"/>
        <v>-0.24444444444444446</v>
      </c>
      <c r="L10" s="31">
        <f t="shared" si="0"/>
        <v>-0.22222222222222221</v>
      </c>
      <c r="M10" s="31">
        <f t="shared" si="0"/>
        <v>0.10000000000000009</v>
      </c>
      <c r="N10" s="31">
        <f t="shared" si="0"/>
        <v>-0.17777777777777781</v>
      </c>
      <c r="O10" s="31">
        <f t="shared" si="0"/>
        <v>-0.1333333333333333</v>
      </c>
      <c r="P10" s="31">
        <f t="shared" si="0"/>
        <v>-0.11111111111111116</v>
      </c>
      <c r="Q10" s="30"/>
      <c r="R10" s="30"/>
      <c r="S10" s="30">
        <f t="shared" si="4"/>
        <v>540</v>
      </c>
      <c r="T10" s="32">
        <f t="shared" si="1"/>
        <v>469</v>
      </c>
      <c r="U10" s="33">
        <f>T10/S10</f>
        <v>0.86851851851851847</v>
      </c>
      <c r="V10" s="29" t="str">
        <f t="shared" si="5"/>
        <v>███</v>
      </c>
      <c r="W10" s="45">
        <f>IF(ISNUMBER(U10),_xlfn.RANK.EQ(U10,$U$2:$U$12,0),"")</f>
        <v>8</v>
      </c>
    </row>
    <row r="11" spans="1:23" ht="25" customHeight="1" x14ac:dyDescent="0.3">
      <c r="A11" s="41">
        <f t="shared" si="2"/>
        <v>9</v>
      </c>
      <c r="B11" s="25" t="s">
        <v>10</v>
      </c>
      <c r="C11" s="25" t="s">
        <v>11</v>
      </c>
      <c r="D11" s="25">
        <v>80</v>
      </c>
      <c r="E11" s="25">
        <v>85</v>
      </c>
      <c r="F11" s="25">
        <v>88</v>
      </c>
      <c r="G11" s="25">
        <v>87</v>
      </c>
      <c r="H11" s="25">
        <v>92</v>
      </c>
      <c r="I11" s="25">
        <v>94</v>
      </c>
      <c r="J11" s="25">
        <v>98</v>
      </c>
      <c r="K11" s="26">
        <f t="shared" si="3"/>
        <v>6.25E-2</v>
      </c>
      <c r="L11" s="26">
        <f t="shared" si="0"/>
        <v>0.10000000000000009</v>
      </c>
      <c r="M11" s="26">
        <f t="shared" si="0"/>
        <v>8.7499999999999911E-2</v>
      </c>
      <c r="N11" s="26">
        <f t="shared" si="0"/>
        <v>0.14999999999999991</v>
      </c>
      <c r="O11" s="26">
        <f t="shared" si="0"/>
        <v>0.17500000000000004</v>
      </c>
      <c r="P11" s="26">
        <f t="shared" si="0"/>
        <v>0.22500000000000009</v>
      </c>
      <c r="Q11" s="25"/>
      <c r="R11" s="25"/>
      <c r="S11" s="25">
        <f t="shared" si="4"/>
        <v>480</v>
      </c>
      <c r="T11" s="27">
        <f t="shared" si="1"/>
        <v>544</v>
      </c>
      <c r="U11" s="28">
        <f>T11/S11</f>
        <v>1.1333333333333333</v>
      </c>
      <c r="V11" s="29" t="str">
        <f t="shared" si="5"/>
        <v>████</v>
      </c>
      <c r="W11" s="45">
        <f>IF(ISNUMBER(U11),_xlfn.RANK.EQ(U11,$U$2:$U$12,0),"")</f>
        <v>5</v>
      </c>
    </row>
    <row r="12" spans="1:23" ht="25" customHeight="1" thickBot="1" x14ac:dyDescent="0.35">
      <c r="A12" s="43">
        <f t="shared" si="2"/>
        <v>10</v>
      </c>
      <c r="B12" s="35" t="s">
        <v>20</v>
      </c>
      <c r="C12" s="35" t="s">
        <v>11</v>
      </c>
      <c r="D12" s="35">
        <v>80</v>
      </c>
      <c r="E12" s="35">
        <v>111</v>
      </c>
      <c r="F12" s="35">
        <v>120</v>
      </c>
      <c r="G12" s="35">
        <v>102</v>
      </c>
      <c r="H12" s="35">
        <v>118</v>
      </c>
      <c r="I12" s="35">
        <v>110</v>
      </c>
      <c r="J12" s="35">
        <v>115</v>
      </c>
      <c r="K12" s="36">
        <f t="shared" si="3"/>
        <v>0.38749999999999996</v>
      </c>
      <c r="L12" s="36">
        <f t="shared" si="0"/>
        <v>0.5</v>
      </c>
      <c r="M12" s="36">
        <f t="shared" si="0"/>
        <v>0.27499999999999991</v>
      </c>
      <c r="N12" s="36">
        <f t="shared" si="0"/>
        <v>0.47500000000000009</v>
      </c>
      <c r="O12" s="36">
        <f t="shared" si="0"/>
        <v>0.375</v>
      </c>
      <c r="P12" s="36">
        <f t="shared" si="0"/>
        <v>0.4375</v>
      </c>
      <c r="Q12" s="35"/>
      <c r="R12" s="35"/>
      <c r="S12" s="35">
        <f t="shared" si="4"/>
        <v>480</v>
      </c>
      <c r="T12" s="37">
        <f t="shared" si="1"/>
        <v>676</v>
      </c>
      <c r="U12" s="38">
        <f>T12/S12</f>
        <v>1.4083333333333334</v>
      </c>
      <c r="V12" s="39" t="str">
        <f t="shared" si="5"/>
        <v>█████</v>
      </c>
      <c r="W12" s="46">
        <f>IF(ISNUMBER(U12),_xlfn.RANK.EQ(U12,$U$2:$U$12,0),"")</f>
        <v>2</v>
      </c>
    </row>
  </sheetData>
  <mergeCells count="2">
    <mergeCell ref="A1:W1"/>
    <mergeCell ref="U2:V2"/>
  </mergeCells>
  <phoneticPr fontId="1" type="noConversion"/>
  <conditionalFormatting sqref="A1">
    <cfRule type="expression" dxfId="32" priority="5">
      <formula>ROW()=1</formula>
    </cfRule>
  </conditionalFormatting>
  <conditionalFormatting sqref="V3:V12">
    <cfRule type="expression" dxfId="31" priority="6" stopIfTrue="1">
      <formula>$U3&lt;50%</formula>
    </cfRule>
    <cfRule type="expression" dxfId="30" priority="7" stopIfTrue="1">
      <formula>AND($U3&gt;=50%,$U3&lt;75%)</formula>
    </cfRule>
    <cfRule type="expression" dxfId="29" priority="8" stopIfTrue="1">
      <formula>AND($U3&gt;=75%,$U3&lt;100%)</formula>
    </cfRule>
    <cfRule type="expression" dxfId="28" priority="9" stopIfTrue="1">
      <formula>AND($U3&gt;=100%,$U3&lt;125%)</formula>
    </cfRule>
    <cfRule type="expression" dxfId="27" priority="10" stopIfTrue="1">
      <formula>AND($U3&gt;=125%,$U3&lt;150%)</formula>
    </cfRule>
    <cfRule type="expression" dxfId="26" priority="11" stopIfTrue="1">
      <formula>$U3&gt;=150%</formula>
    </cfRule>
  </conditionalFormatting>
  <conditionalFormatting sqref="W3:W12">
    <cfRule type="top10" dxfId="25" priority="3" rank="3"/>
    <cfRule type="top10" dxfId="24" priority="4" bottom="1" rank="3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 displayXAxis="1" displayHidden="1" xr2:uid="{65BBE20C-8D6E-4383-9198-1ADF358700EC}">
          <x14:colorSeries rgb="FF002060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高端商务版成品!K3:P3</xm:f>
              <xm:sqref>Q3</xm:sqref>
            </x14:sparkline>
            <x14:sparkline>
              <xm:f>高端商务版成品!K4:P4</xm:f>
              <xm:sqref>Q4</xm:sqref>
            </x14:sparkline>
            <x14:sparkline>
              <xm:f>高端商务版成品!K5:P5</xm:f>
              <xm:sqref>Q5</xm:sqref>
            </x14:sparkline>
            <x14:sparkline>
              <xm:f>高端商务版成品!K6:P6</xm:f>
              <xm:sqref>Q6</xm:sqref>
            </x14:sparkline>
            <x14:sparkline>
              <xm:f>高端商务版成品!K7:P7</xm:f>
              <xm:sqref>Q7</xm:sqref>
            </x14:sparkline>
            <x14:sparkline>
              <xm:f>高端商务版成品!K8:P8</xm:f>
              <xm:sqref>Q8</xm:sqref>
            </x14:sparkline>
            <x14:sparkline>
              <xm:f>高端商务版成品!K9:P9</xm:f>
              <xm:sqref>Q9</xm:sqref>
            </x14:sparkline>
            <x14:sparkline>
              <xm:f>高端商务版成品!K10:P10</xm:f>
              <xm:sqref>Q10</xm:sqref>
            </x14:sparkline>
            <x14:sparkline>
              <xm:f>高端商务版成品!K11:P11</xm:f>
              <xm:sqref>Q11</xm:sqref>
            </x14:sparkline>
            <x14:sparkline>
              <xm:f>高端商务版成品!K12:P12</xm:f>
              <xm:sqref>Q12</xm:sqref>
            </x14:sparkline>
          </x14:sparklines>
        </x14:sparklineGroup>
        <x14:sparklineGroup type="column" displayEmptyCellsAs="gap" negative="1" displayXAxis="1" displayHidden="1" xr2:uid="{21C82731-6148-4A60-82B6-5E95BFB96C19}">
          <x14:colorSeries rgb="FF008040"/>
          <x14:colorNegative rgb="FFFF000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高端商务版成品!K3:P3</xm:f>
              <xm:sqref>R3</xm:sqref>
            </x14:sparkline>
            <x14:sparkline>
              <xm:f>高端商务版成品!K4:P4</xm:f>
              <xm:sqref>R4</xm:sqref>
            </x14:sparkline>
            <x14:sparkline>
              <xm:f>高端商务版成品!K5:P5</xm:f>
              <xm:sqref>R5</xm:sqref>
            </x14:sparkline>
            <x14:sparkline>
              <xm:f>高端商务版成品!K6:P6</xm:f>
              <xm:sqref>R6</xm:sqref>
            </x14:sparkline>
            <x14:sparkline>
              <xm:f>高端商务版成品!K7:P7</xm:f>
              <xm:sqref>R7</xm:sqref>
            </x14:sparkline>
            <x14:sparkline>
              <xm:f>高端商务版成品!K8:P8</xm:f>
              <xm:sqref>R8</xm:sqref>
            </x14:sparkline>
            <x14:sparkline>
              <xm:f>高端商务版成品!K9:P9</xm:f>
              <xm:sqref>R9</xm:sqref>
            </x14:sparkline>
            <x14:sparkline>
              <xm:f>高端商务版成品!K10:P10</xm:f>
              <xm:sqref>R10</xm:sqref>
            </x14:sparkline>
            <x14:sparkline>
              <xm:f>高端商务版成品!K11:P11</xm:f>
              <xm:sqref>R11</xm:sqref>
            </x14:sparkline>
            <x14:sparkline>
              <xm:f>高端商务版成品!K12:P12</xm:f>
              <xm:sqref>R12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825D-6596-46DD-BFDD-DA6014372865}">
  <sheetPr codeName="Sheet5"/>
  <dimension ref="A1:W12"/>
  <sheetViews>
    <sheetView zoomScaleNormal="100" workbookViewId="0">
      <selection activeCell="Q17" sqref="Q17"/>
    </sheetView>
  </sheetViews>
  <sheetFormatPr defaultRowHeight="14" x14ac:dyDescent="0.3"/>
  <cols>
    <col min="1" max="1" width="4.83203125" bestFit="1" customWidth="1"/>
    <col min="2" max="3" width="6.6640625" bestFit="1" customWidth="1"/>
    <col min="4" max="4" width="8.5" bestFit="1" customWidth="1"/>
    <col min="5" max="5" width="4" bestFit="1" customWidth="1"/>
    <col min="6" max="10" width="4.1640625" bestFit="1" customWidth="1"/>
    <col min="11" max="16" width="4.1640625" hidden="1" customWidth="1"/>
    <col min="17" max="18" width="10.4140625" bestFit="1" customWidth="1"/>
    <col min="19" max="20" width="8.5" bestFit="1" customWidth="1"/>
    <col min="21" max="21" width="5.08203125" bestFit="1" customWidth="1"/>
    <col min="22" max="22" width="11.4140625" customWidth="1"/>
    <col min="23" max="23" width="8.5" bestFit="1" customWidth="1"/>
  </cols>
  <sheetData>
    <row r="1" spans="1:23" x14ac:dyDescent="0.3">
      <c r="A1" s="97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9"/>
    </row>
    <row r="2" spans="1:23" ht="28" x14ac:dyDescent="0.3">
      <c r="A2" s="98" t="s">
        <v>21</v>
      </c>
      <c r="B2" s="87" t="s">
        <v>0</v>
      </c>
      <c r="C2" s="87" t="s">
        <v>22</v>
      </c>
      <c r="D2" s="87" t="s">
        <v>26</v>
      </c>
      <c r="E2" s="87" t="s">
        <v>1</v>
      </c>
      <c r="F2" s="87" t="s">
        <v>2</v>
      </c>
      <c r="G2" s="87" t="s">
        <v>12</v>
      </c>
      <c r="H2" s="87" t="s">
        <v>13</v>
      </c>
      <c r="I2" s="87" t="s">
        <v>14</v>
      </c>
      <c r="J2" s="87" t="s">
        <v>15</v>
      </c>
      <c r="K2" s="87"/>
      <c r="L2" s="87"/>
      <c r="M2" s="87"/>
      <c r="N2" s="87"/>
      <c r="O2" s="87"/>
      <c r="P2" s="87"/>
      <c r="Q2" s="101" t="s">
        <v>103</v>
      </c>
      <c r="R2" s="88" t="s">
        <v>104</v>
      </c>
      <c r="S2" s="88" t="s">
        <v>75</v>
      </c>
      <c r="T2" s="88" t="s">
        <v>77</v>
      </c>
      <c r="U2" s="89" t="s">
        <v>82</v>
      </c>
      <c r="V2" s="89"/>
      <c r="W2" s="100" t="s">
        <v>106</v>
      </c>
    </row>
    <row r="3" spans="1:23" x14ac:dyDescent="0.3">
      <c r="A3" s="41">
        <v>1</v>
      </c>
      <c r="B3" s="25" t="s">
        <v>27</v>
      </c>
      <c r="C3" s="25" t="s">
        <v>3</v>
      </c>
      <c r="D3" s="25">
        <v>50</v>
      </c>
      <c r="E3" s="25">
        <v>33</v>
      </c>
      <c r="F3" s="25">
        <v>85</v>
      </c>
      <c r="G3" s="25">
        <v>82</v>
      </c>
      <c r="H3" s="25">
        <v>95</v>
      </c>
      <c r="I3" s="25">
        <v>88</v>
      </c>
      <c r="J3" s="25">
        <v>102</v>
      </c>
      <c r="K3" s="25">
        <f>E3/$D3-1</f>
        <v>-0.33999999999999997</v>
      </c>
      <c r="L3" s="25">
        <f t="shared" ref="L3:P12" si="0">F3/$D3-1</f>
        <v>0.7</v>
      </c>
      <c r="M3" s="25">
        <f t="shared" si="0"/>
        <v>0.6399999999999999</v>
      </c>
      <c r="N3" s="25">
        <f t="shared" si="0"/>
        <v>0.89999999999999991</v>
      </c>
      <c r="O3" s="25">
        <f t="shared" si="0"/>
        <v>0.76</v>
      </c>
      <c r="P3" s="25">
        <f t="shared" si="0"/>
        <v>1.04</v>
      </c>
      <c r="Q3" s="90"/>
      <c r="R3" s="90"/>
      <c r="S3" s="90">
        <f>D3*6</f>
        <v>300</v>
      </c>
      <c r="T3" s="90">
        <f>SUM(E3:J3)</f>
        <v>485</v>
      </c>
      <c r="U3" s="91">
        <f>T3/S3</f>
        <v>1.6166666666666667</v>
      </c>
      <c r="V3" s="29" t="str">
        <f>REPT("█", MIN(6, INT((U3-0.5)/0.25) + 2))</f>
        <v>██████</v>
      </c>
      <c r="W3" s="45">
        <f>IF(ISNUMBER(U3),_xlfn.RANK.EQ(U3,$U$3:$U$12,0),"")</f>
        <v>1</v>
      </c>
    </row>
    <row r="4" spans="1:23" x14ac:dyDescent="0.3">
      <c r="A4" s="42">
        <v>2</v>
      </c>
      <c r="B4" s="30" t="s">
        <v>16</v>
      </c>
      <c r="C4" s="30" t="s">
        <v>3</v>
      </c>
      <c r="D4" s="30">
        <v>50</v>
      </c>
      <c r="E4" s="30">
        <v>42</v>
      </c>
      <c r="F4" s="30">
        <v>44</v>
      </c>
      <c r="G4" s="30">
        <v>45</v>
      </c>
      <c r="H4" s="30">
        <v>50</v>
      </c>
      <c r="I4" s="30">
        <v>54</v>
      </c>
      <c r="J4" s="30">
        <v>52</v>
      </c>
      <c r="K4" s="30">
        <f t="shared" ref="K4:K12" si="1">E4/$D4-1</f>
        <v>-0.16000000000000003</v>
      </c>
      <c r="L4" s="30">
        <f t="shared" si="0"/>
        <v>-0.12</v>
      </c>
      <c r="M4" s="30">
        <f t="shared" si="0"/>
        <v>-9.9999999999999978E-2</v>
      </c>
      <c r="N4" s="30">
        <f t="shared" si="0"/>
        <v>0</v>
      </c>
      <c r="O4" s="30">
        <f t="shared" si="0"/>
        <v>8.0000000000000071E-2</v>
      </c>
      <c r="P4" s="30">
        <f t="shared" si="0"/>
        <v>4.0000000000000036E-2</v>
      </c>
      <c r="Q4" s="92"/>
      <c r="R4" s="92"/>
      <c r="S4" s="92">
        <f t="shared" ref="S4:S12" si="2">D4*6</f>
        <v>300</v>
      </c>
      <c r="T4" s="92">
        <f t="shared" ref="T4:T12" si="3">SUM(E4:J4)</f>
        <v>287</v>
      </c>
      <c r="U4" s="93">
        <f t="shared" ref="U4:U12" si="4">T4/S4</f>
        <v>0.95666666666666667</v>
      </c>
      <c r="V4" s="29" t="str">
        <f t="shared" ref="V4:V12" si="5">REPT("█", MIN(6, INT((U4-0.5)/0.25) + 2))</f>
        <v>███</v>
      </c>
      <c r="W4" s="45">
        <f t="shared" ref="W4:W12" si="6">IF(ISNUMBER(U4),_xlfn.RANK.EQ(U4,$U$3:$U$12,0),"")</f>
        <v>7</v>
      </c>
    </row>
    <row r="5" spans="1:23" x14ac:dyDescent="0.3">
      <c r="A5" s="41">
        <v>3</v>
      </c>
      <c r="B5" s="25" t="s">
        <v>4</v>
      </c>
      <c r="C5" s="25" t="s">
        <v>5</v>
      </c>
      <c r="D5" s="25">
        <v>65</v>
      </c>
      <c r="E5" s="25">
        <v>70</v>
      </c>
      <c r="F5" s="25">
        <v>74</v>
      </c>
      <c r="G5" s="25">
        <v>76</v>
      </c>
      <c r="H5" s="25">
        <v>80</v>
      </c>
      <c r="I5" s="25">
        <v>85</v>
      </c>
      <c r="J5" s="25">
        <v>90</v>
      </c>
      <c r="K5" s="25">
        <f t="shared" si="1"/>
        <v>7.6923076923076872E-2</v>
      </c>
      <c r="L5" s="25">
        <f t="shared" si="0"/>
        <v>0.13846153846153841</v>
      </c>
      <c r="M5" s="25">
        <f t="shared" si="0"/>
        <v>0.1692307692307693</v>
      </c>
      <c r="N5" s="25">
        <f t="shared" si="0"/>
        <v>0.23076923076923084</v>
      </c>
      <c r="O5" s="25">
        <f t="shared" si="0"/>
        <v>0.30769230769230771</v>
      </c>
      <c r="P5" s="25">
        <f t="shared" si="0"/>
        <v>0.38461538461538458</v>
      </c>
      <c r="Q5" s="90"/>
      <c r="R5" s="90"/>
      <c r="S5" s="90">
        <f t="shared" si="2"/>
        <v>390</v>
      </c>
      <c r="T5" s="90">
        <f t="shared" si="3"/>
        <v>475</v>
      </c>
      <c r="U5" s="91">
        <f t="shared" si="4"/>
        <v>1.2179487179487178</v>
      </c>
      <c r="V5" s="29" t="str">
        <f t="shared" si="5"/>
        <v>████</v>
      </c>
      <c r="W5" s="45">
        <f t="shared" si="6"/>
        <v>4</v>
      </c>
    </row>
    <row r="6" spans="1:23" x14ac:dyDescent="0.3">
      <c r="A6" s="42">
        <v>4</v>
      </c>
      <c r="B6" s="30" t="s">
        <v>17</v>
      </c>
      <c r="C6" s="30" t="s">
        <v>5</v>
      </c>
      <c r="D6" s="30">
        <v>65</v>
      </c>
      <c r="E6" s="30">
        <v>78</v>
      </c>
      <c r="F6" s="30">
        <v>80</v>
      </c>
      <c r="G6" s="30">
        <v>81</v>
      </c>
      <c r="H6" s="30">
        <v>85</v>
      </c>
      <c r="I6" s="30">
        <v>88</v>
      </c>
      <c r="J6" s="30">
        <v>92</v>
      </c>
      <c r="K6" s="30">
        <f t="shared" si="1"/>
        <v>0.19999999999999996</v>
      </c>
      <c r="L6" s="30">
        <f t="shared" si="0"/>
        <v>0.23076923076923084</v>
      </c>
      <c r="M6" s="30">
        <f t="shared" si="0"/>
        <v>0.24615384615384617</v>
      </c>
      <c r="N6" s="30">
        <f t="shared" si="0"/>
        <v>0.30769230769230771</v>
      </c>
      <c r="O6" s="30">
        <f t="shared" si="0"/>
        <v>0.35384615384615392</v>
      </c>
      <c r="P6" s="30">
        <f t="shared" si="0"/>
        <v>0.41538461538461546</v>
      </c>
      <c r="Q6" s="92"/>
      <c r="R6" s="92"/>
      <c r="S6" s="92">
        <f t="shared" si="2"/>
        <v>390</v>
      </c>
      <c r="T6" s="92">
        <f t="shared" si="3"/>
        <v>504</v>
      </c>
      <c r="U6" s="93">
        <f t="shared" si="4"/>
        <v>1.2923076923076924</v>
      </c>
      <c r="V6" s="29" t="str">
        <f t="shared" si="5"/>
        <v>█████</v>
      </c>
      <c r="W6" s="45">
        <f t="shared" si="6"/>
        <v>3</v>
      </c>
    </row>
    <row r="7" spans="1:23" x14ac:dyDescent="0.3">
      <c r="A7" s="41">
        <v>5</v>
      </c>
      <c r="B7" s="25" t="s">
        <v>6</v>
      </c>
      <c r="C7" s="25" t="s">
        <v>7</v>
      </c>
      <c r="D7" s="25">
        <v>90</v>
      </c>
      <c r="E7" s="25">
        <v>60</v>
      </c>
      <c r="F7" s="25">
        <v>62</v>
      </c>
      <c r="G7" s="25">
        <v>64</v>
      </c>
      <c r="H7" s="25">
        <v>62</v>
      </c>
      <c r="I7" s="25">
        <v>70</v>
      </c>
      <c r="J7" s="25">
        <v>68</v>
      </c>
      <c r="K7" s="25">
        <f t="shared" si="1"/>
        <v>-0.33333333333333337</v>
      </c>
      <c r="L7" s="25">
        <f t="shared" si="0"/>
        <v>-0.31111111111111112</v>
      </c>
      <c r="M7" s="25">
        <f t="shared" si="0"/>
        <v>-0.28888888888888886</v>
      </c>
      <c r="N7" s="25">
        <f t="shared" si="0"/>
        <v>-0.31111111111111112</v>
      </c>
      <c r="O7" s="25">
        <f t="shared" si="0"/>
        <v>-0.22222222222222221</v>
      </c>
      <c r="P7" s="25">
        <f t="shared" si="0"/>
        <v>-0.24444444444444446</v>
      </c>
      <c r="Q7" s="90"/>
      <c r="R7" s="90"/>
      <c r="S7" s="90">
        <f t="shared" si="2"/>
        <v>540</v>
      </c>
      <c r="T7" s="90">
        <f t="shared" si="3"/>
        <v>386</v>
      </c>
      <c r="U7" s="91">
        <f t="shared" si="4"/>
        <v>0.71481481481481479</v>
      </c>
      <c r="V7" s="29" t="str">
        <f t="shared" si="5"/>
        <v>██</v>
      </c>
      <c r="W7" s="45">
        <f t="shared" si="6"/>
        <v>9</v>
      </c>
    </row>
    <row r="8" spans="1:23" x14ac:dyDescent="0.3">
      <c r="A8" s="42">
        <v>6</v>
      </c>
      <c r="B8" s="30" t="s">
        <v>18</v>
      </c>
      <c r="C8" s="30" t="s">
        <v>7</v>
      </c>
      <c r="D8" s="30">
        <v>90</v>
      </c>
      <c r="E8" s="30">
        <v>95</v>
      </c>
      <c r="F8" s="30">
        <v>98</v>
      </c>
      <c r="G8" s="30">
        <v>88</v>
      </c>
      <c r="H8" s="30">
        <v>99</v>
      </c>
      <c r="I8" s="30">
        <v>98</v>
      </c>
      <c r="J8" s="30">
        <v>90</v>
      </c>
      <c r="K8" s="30">
        <f t="shared" si="1"/>
        <v>5.555555555555558E-2</v>
      </c>
      <c r="L8" s="30">
        <f t="shared" si="0"/>
        <v>8.8888888888888795E-2</v>
      </c>
      <c r="M8" s="30">
        <f t="shared" si="0"/>
        <v>-2.2222222222222254E-2</v>
      </c>
      <c r="N8" s="30">
        <f t="shared" si="0"/>
        <v>0.10000000000000009</v>
      </c>
      <c r="O8" s="30">
        <f t="shared" si="0"/>
        <v>8.8888888888888795E-2</v>
      </c>
      <c r="P8" s="30">
        <f t="shared" si="0"/>
        <v>0</v>
      </c>
      <c r="Q8" s="92"/>
      <c r="R8" s="92"/>
      <c r="S8" s="92">
        <f t="shared" si="2"/>
        <v>540</v>
      </c>
      <c r="T8" s="92">
        <f t="shared" si="3"/>
        <v>568</v>
      </c>
      <c r="U8" s="93">
        <f t="shared" si="4"/>
        <v>1.0518518518518518</v>
      </c>
      <c r="V8" s="29" t="str">
        <f t="shared" si="5"/>
        <v>████</v>
      </c>
      <c r="W8" s="45">
        <f t="shared" si="6"/>
        <v>6</v>
      </c>
    </row>
    <row r="9" spans="1:23" x14ac:dyDescent="0.3">
      <c r="A9" s="41">
        <v>7</v>
      </c>
      <c r="B9" s="25" t="s">
        <v>8</v>
      </c>
      <c r="C9" s="25" t="s">
        <v>9</v>
      </c>
      <c r="D9" s="25">
        <v>90</v>
      </c>
      <c r="E9" s="25">
        <v>45</v>
      </c>
      <c r="F9" s="25">
        <v>52</v>
      </c>
      <c r="G9" s="25">
        <v>45</v>
      </c>
      <c r="H9" s="25">
        <v>35</v>
      </c>
      <c r="I9" s="25">
        <v>35</v>
      </c>
      <c r="J9" s="25">
        <v>45</v>
      </c>
      <c r="K9" s="25">
        <f t="shared" si="1"/>
        <v>-0.5</v>
      </c>
      <c r="L9" s="25">
        <f t="shared" si="0"/>
        <v>-0.42222222222222228</v>
      </c>
      <c r="M9" s="25">
        <f t="shared" si="0"/>
        <v>-0.5</v>
      </c>
      <c r="N9" s="25">
        <f t="shared" si="0"/>
        <v>-0.61111111111111116</v>
      </c>
      <c r="O9" s="25">
        <f t="shared" si="0"/>
        <v>-0.61111111111111116</v>
      </c>
      <c r="P9" s="25">
        <f t="shared" si="0"/>
        <v>-0.5</v>
      </c>
      <c r="Q9" s="90"/>
      <c r="R9" s="90"/>
      <c r="S9" s="90">
        <f t="shared" si="2"/>
        <v>540</v>
      </c>
      <c r="T9" s="90">
        <f t="shared" si="3"/>
        <v>257</v>
      </c>
      <c r="U9" s="91">
        <f t="shared" si="4"/>
        <v>0.47592592592592592</v>
      </c>
      <c r="V9" s="29" t="str">
        <f t="shared" si="5"/>
        <v>█</v>
      </c>
      <c r="W9" s="45">
        <f t="shared" si="6"/>
        <v>10</v>
      </c>
    </row>
    <row r="10" spans="1:23" x14ac:dyDescent="0.3">
      <c r="A10" s="42">
        <v>8</v>
      </c>
      <c r="B10" s="30" t="s">
        <v>19</v>
      </c>
      <c r="C10" s="30" t="s">
        <v>9</v>
      </c>
      <c r="D10" s="30">
        <v>90</v>
      </c>
      <c r="E10" s="30">
        <v>68</v>
      </c>
      <c r="F10" s="30">
        <v>70</v>
      </c>
      <c r="G10" s="30">
        <v>99</v>
      </c>
      <c r="H10" s="30">
        <v>74</v>
      </c>
      <c r="I10" s="30">
        <v>78</v>
      </c>
      <c r="J10" s="30">
        <v>80</v>
      </c>
      <c r="K10" s="30">
        <f t="shared" si="1"/>
        <v>-0.24444444444444446</v>
      </c>
      <c r="L10" s="30">
        <f t="shared" si="0"/>
        <v>-0.22222222222222221</v>
      </c>
      <c r="M10" s="30">
        <f t="shared" si="0"/>
        <v>0.10000000000000009</v>
      </c>
      <c r="N10" s="30">
        <f t="shared" si="0"/>
        <v>-0.17777777777777781</v>
      </c>
      <c r="O10" s="30">
        <f t="shared" si="0"/>
        <v>-0.1333333333333333</v>
      </c>
      <c r="P10" s="30">
        <f t="shared" si="0"/>
        <v>-0.11111111111111116</v>
      </c>
      <c r="Q10" s="92"/>
      <c r="R10" s="92"/>
      <c r="S10" s="92">
        <f t="shared" si="2"/>
        <v>540</v>
      </c>
      <c r="T10" s="92">
        <f t="shared" si="3"/>
        <v>469</v>
      </c>
      <c r="U10" s="93">
        <f t="shared" si="4"/>
        <v>0.86851851851851847</v>
      </c>
      <c r="V10" s="29" t="str">
        <f t="shared" si="5"/>
        <v>███</v>
      </c>
      <c r="W10" s="45">
        <f t="shared" si="6"/>
        <v>8</v>
      </c>
    </row>
    <row r="11" spans="1:23" x14ac:dyDescent="0.3">
      <c r="A11" s="41">
        <v>9</v>
      </c>
      <c r="B11" s="25" t="s">
        <v>10</v>
      </c>
      <c r="C11" s="25" t="s">
        <v>11</v>
      </c>
      <c r="D11" s="25">
        <v>80</v>
      </c>
      <c r="E11" s="25">
        <v>85</v>
      </c>
      <c r="F11" s="25">
        <v>88</v>
      </c>
      <c r="G11" s="25">
        <v>87</v>
      </c>
      <c r="H11" s="25">
        <v>92</v>
      </c>
      <c r="I11" s="25">
        <v>94</v>
      </c>
      <c r="J11" s="25">
        <v>98</v>
      </c>
      <c r="K11" s="25">
        <f t="shared" si="1"/>
        <v>6.25E-2</v>
      </c>
      <c r="L11" s="25">
        <f t="shared" si="0"/>
        <v>0.10000000000000009</v>
      </c>
      <c r="M11" s="25">
        <f t="shared" si="0"/>
        <v>8.7499999999999911E-2</v>
      </c>
      <c r="N11" s="25">
        <f t="shared" si="0"/>
        <v>0.14999999999999991</v>
      </c>
      <c r="O11" s="25">
        <f t="shared" si="0"/>
        <v>0.17500000000000004</v>
      </c>
      <c r="P11" s="25">
        <f t="shared" si="0"/>
        <v>0.22500000000000009</v>
      </c>
      <c r="Q11" s="90"/>
      <c r="R11" s="90"/>
      <c r="S11" s="90">
        <f t="shared" si="2"/>
        <v>480</v>
      </c>
      <c r="T11" s="90">
        <f t="shared" si="3"/>
        <v>544</v>
      </c>
      <c r="U11" s="91">
        <f t="shared" si="4"/>
        <v>1.1333333333333333</v>
      </c>
      <c r="V11" s="29" t="str">
        <f t="shared" si="5"/>
        <v>████</v>
      </c>
      <c r="W11" s="45">
        <f t="shared" si="6"/>
        <v>5</v>
      </c>
    </row>
    <row r="12" spans="1:23" ht="14.5" thickBot="1" x14ac:dyDescent="0.35">
      <c r="A12" s="43">
        <v>10</v>
      </c>
      <c r="B12" s="35" t="s">
        <v>20</v>
      </c>
      <c r="C12" s="35" t="s">
        <v>11</v>
      </c>
      <c r="D12" s="35">
        <v>80</v>
      </c>
      <c r="E12" s="35">
        <v>111</v>
      </c>
      <c r="F12" s="35">
        <v>120</v>
      </c>
      <c r="G12" s="35">
        <v>102</v>
      </c>
      <c r="H12" s="35">
        <v>118</v>
      </c>
      <c r="I12" s="35">
        <v>110</v>
      </c>
      <c r="J12" s="35">
        <v>115</v>
      </c>
      <c r="K12" s="35">
        <f t="shared" si="1"/>
        <v>0.38749999999999996</v>
      </c>
      <c r="L12" s="35">
        <f t="shared" si="0"/>
        <v>0.5</v>
      </c>
      <c r="M12" s="35">
        <f t="shared" si="0"/>
        <v>0.27499999999999991</v>
      </c>
      <c r="N12" s="35">
        <f t="shared" si="0"/>
        <v>0.47500000000000009</v>
      </c>
      <c r="O12" s="35">
        <f t="shared" si="0"/>
        <v>0.375</v>
      </c>
      <c r="P12" s="35">
        <f t="shared" si="0"/>
        <v>0.4375</v>
      </c>
      <c r="Q12" s="95"/>
      <c r="R12" s="95"/>
      <c r="S12" s="95">
        <f t="shared" si="2"/>
        <v>480</v>
      </c>
      <c r="T12" s="95">
        <f t="shared" si="3"/>
        <v>676</v>
      </c>
      <c r="U12" s="96">
        <f t="shared" si="4"/>
        <v>1.4083333333333334</v>
      </c>
      <c r="V12" s="39" t="str">
        <f t="shared" si="5"/>
        <v>█████</v>
      </c>
      <c r="W12" s="46">
        <f t="shared" si="6"/>
        <v>2</v>
      </c>
    </row>
  </sheetData>
  <mergeCells count="2">
    <mergeCell ref="U2:V2"/>
    <mergeCell ref="A1:W1"/>
  </mergeCells>
  <phoneticPr fontId="1" type="noConversion"/>
  <conditionalFormatting sqref="AB3:AB12">
    <cfRule type="expression" dxfId="23" priority="9" stopIfTrue="1">
      <formula>$AC3&lt;50%</formula>
    </cfRule>
    <cfRule type="expression" dxfId="22" priority="10" stopIfTrue="1">
      <formula>AND($AC3&gt;=50%,$AC3&lt;75%)</formula>
    </cfRule>
    <cfRule type="expression" dxfId="21" priority="11" stopIfTrue="1">
      <formula>AND($AC3&gt;=75%,$AC3&lt;100%)</formula>
    </cfRule>
    <cfRule type="expression" dxfId="20" priority="12" stopIfTrue="1">
      <formula>AND($AC3&gt;=100%,$AC3&lt;125%)</formula>
    </cfRule>
    <cfRule type="expression" dxfId="19" priority="13" stopIfTrue="1">
      <formula>AND($AC3&gt;=125%,$AC3&lt;150%)</formula>
    </cfRule>
    <cfRule type="expression" dxfId="18" priority="14" stopIfTrue="1">
      <formula>$AC3&gt;=150%</formula>
    </cfRule>
  </conditionalFormatting>
  <conditionalFormatting sqref="V3:V12">
    <cfRule type="expression" dxfId="7" priority="3" stopIfTrue="1">
      <formula>$U3&lt;50%</formula>
    </cfRule>
    <cfRule type="expression" dxfId="6" priority="4" stopIfTrue="1">
      <formula>AND($U3&gt;=50%,$U3&lt;75%)</formula>
    </cfRule>
    <cfRule type="expression" dxfId="5" priority="5" stopIfTrue="1">
      <formula>AND($U3&gt;=75%,$U3&lt;100%)</formula>
    </cfRule>
    <cfRule type="expression" dxfId="4" priority="6" stopIfTrue="1">
      <formula>AND($U3&gt;=100%,$U3&lt;125%)</formula>
    </cfRule>
    <cfRule type="expression" dxfId="3" priority="7" stopIfTrue="1">
      <formula>AND($U3&gt;=125%,$U3&lt;150%)</formula>
    </cfRule>
    <cfRule type="expression" dxfId="2" priority="8" stopIfTrue="1">
      <formula>$U3&gt;=150%</formula>
    </cfRule>
  </conditionalFormatting>
  <conditionalFormatting sqref="W3:W12">
    <cfRule type="top10" dxfId="1" priority="1" rank="3"/>
    <cfRule type="top10" dxfId="0" priority="2" bottom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displayXAxis="1" displayHidden="1" xr2:uid="{185C1F69-745B-43BB-8EA1-3CCF0A4C6ACA}">
          <x14:colorSeries theme="9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过程表格!K3:P3</xm:f>
              <xm:sqref>R3</xm:sqref>
            </x14:sparkline>
            <x14:sparkline>
              <xm:f>过程表格!K4:P4</xm:f>
              <xm:sqref>R4</xm:sqref>
            </x14:sparkline>
            <x14:sparkline>
              <xm:f>过程表格!K5:P5</xm:f>
              <xm:sqref>R5</xm:sqref>
            </x14:sparkline>
            <x14:sparkline>
              <xm:f>过程表格!K6:P6</xm:f>
              <xm:sqref>R6</xm:sqref>
            </x14:sparkline>
            <x14:sparkline>
              <xm:f>过程表格!K7:P7</xm:f>
              <xm:sqref>R7</xm:sqref>
            </x14:sparkline>
            <x14:sparkline>
              <xm:f>过程表格!K8:P8</xm:f>
              <xm:sqref>R8</xm:sqref>
            </x14:sparkline>
            <x14:sparkline>
              <xm:f>过程表格!K9:P9</xm:f>
              <xm:sqref>R9</xm:sqref>
            </x14:sparkline>
            <x14:sparkline>
              <xm:f>过程表格!K10:P10</xm:f>
              <xm:sqref>R10</xm:sqref>
            </x14:sparkline>
            <x14:sparkline>
              <xm:f>过程表格!K11:P11</xm:f>
              <xm:sqref>R11</xm:sqref>
            </x14:sparkline>
            <x14:sparkline>
              <xm:f>过程表格!K12:P12</xm:f>
              <xm:sqref>R12</xm:sqref>
            </x14:sparkline>
          </x14:sparklines>
        </x14:sparklineGroup>
        <x14:sparklineGroup displayEmptyCellsAs="gap" negative="1" displayXAxis="1" displayHidden="1" xr2:uid="{B2BA61CD-FB35-4E46-A908-29ACE1E442BD}">
          <x14:colorSeries rgb="FF376092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过程表格!K3:P3</xm:f>
              <xm:sqref>Q3</xm:sqref>
            </x14:sparkline>
            <x14:sparkline>
              <xm:f>过程表格!K4:P4</xm:f>
              <xm:sqref>Q4</xm:sqref>
            </x14:sparkline>
            <x14:sparkline>
              <xm:f>过程表格!K5:P5</xm:f>
              <xm:sqref>Q5</xm:sqref>
            </x14:sparkline>
            <x14:sparkline>
              <xm:f>过程表格!K6:P6</xm:f>
              <xm:sqref>Q6</xm:sqref>
            </x14:sparkline>
            <x14:sparkline>
              <xm:f>过程表格!K7:P7</xm:f>
              <xm:sqref>Q7</xm:sqref>
            </x14:sparkline>
            <x14:sparkline>
              <xm:f>过程表格!K8:P8</xm:f>
              <xm:sqref>Q8</xm:sqref>
            </x14:sparkline>
            <x14:sparkline>
              <xm:f>过程表格!K9:P9</xm:f>
              <xm:sqref>Q9</xm:sqref>
            </x14:sparkline>
            <x14:sparkline>
              <xm:f>过程表格!K10:P10</xm:f>
              <xm:sqref>Q10</xm:sqref>
            </x14:sparkline>
            <x14:sparkline>
              <xm:f>过程表格!K11:P11</xm:f>
              <xm:sqref>Q11</xm:sqref>
            </x14:sparkline>
            <x14:sparkline>
              <xm:f>过程表格!K12:P12</xm:f>
              <xm:sqref>Q12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884D-3CBA-4863-8526-0D1E4F457318}">
  <sheetPr codeName="Sheet1"/>
  <dimension ref="A1:H30"/>
  <sheetViews>
    <sheetView topLeftCell="A7" zoomScale="115" zoomScaleNormal="115" workbookViewId="0">
      <selection activeCell="B4" sqref="B4:B11"/>
    </sheetView>
  </sheetViews>
  <sheetFormatPr defaultColWidth="5" defaultRowHeight="14" x14ac:dyDescent="0.3"/>
  <cols>
    <col min="1" max="1" width="7.4140625" style="2" customWidth="1"/>
    <col min="2" max="2" width="75.1640625" style="1" customWidth="1"/>
    <col min="3" max="3" width="12.5" bestFit="1" customWidth="1"/>
    <col min="4" max="4" width="7.08203125" customWidth="1"/>
    <col min="8" max="8" width="40.1640625" bestFit="1" customWidth="1"/>
  </cols>
  <sheetData>
    <row r="1" spans="1:8" x14ac:dyDescent="0.3">
      <c r="A1" s="54" t="s">
        <v>56</v>
      </c>
      <c r="B1" s="55" t="s">
        <v>70</v>
      </c>
    </row>
    <row r="2" spans="1:8" ht="196" x14ac:dyDescent="0.3">
      <c r="A2" s="56">
        <f>ROW()-1</f>
        <v>1</v>
      </c>
      <c r="B2" s="57" t="s">
        <v>71</v>
      </c>
    </row>
    <row r="3" spans="1:8" ht="132.5" customHeight="1" x14ac:dyDescent="0.3">
      <c r="A3" s="58">
        <f>ROW()-1</f>
        <v>2</v>
      </c>
      <c r="B3" s="59" t="s">
        <v>72</v>
      </c>
    </row>
    <row r="4" spans="1:8" x14ac:dyDescent="0.3">
      <c r="A4" s="66">
        <f>ROW()-1</f>
        <v>3</v>
      </c>
      <c r="B4" s="69" t="s">
        <v>73</v>
      </c>
      <c r="C4" s="24"/>
      <c r="D4" s="24"/>
      <c r="E4" s="24"/>
      <c r="F4" s="24"/>
      <c r="G4" s="24"/>
      <c r="H4" s="24"/>
    </row>
    <row r="5" spans="1:8" x14ac:dyDescent="0.3">
      <c r="A5" s="67"/>
      <c r="B5" s="70"/>
      <c r="C5" s="5" t="s">
        <v>30</v>
      </c>
      <c r="D5" s="22" t="s">
        <v>55</v>
      </c>
      <c r="E5" s="23"/>
      <c r="F5" s="5" t="s">
        <v>31</v>
      </c>
      <c r="G5" s="5" t="s">
        <v>25</v>
      </c>
      <c r="H5" s="3" t="s">
        <v>63</v>
      </c>
    </row>
    <row r="6" spans="1:8" ht="28" x14ac:dyDescent="0.3">
      <c r="A6" s="67"/>
      <c r="B6" s="70"/>
      <c r="C6" s="6" t="s">
        <v>32</v>
      </c>
      <c r="D6" s="7"/>
      <c r="E6" s="6" t="s">
        <v>33</v>
      </c>
      <c r="F6" s="6" t="s">
        <v>34</v>
      </c>
      <c r="G6" s="6" t="s">
        <v>35</v>
      </c>
      <c r="H6" s="14" t="s">
        <v>62</v>
      </c>
    </row>
    <row r="7" spans="1:8" ht="28" x14ac:dyDescent="0.3">
      <c r="A7" s="67"/>
      <c r="B7" s="70"/>
      <c r="C7" s="6" t="s">
        <v>36</v>
      </c>
      <c r="D7" s="8"/>
      <c r="E7" s="6" t="s">
        <v>37</v>
      </c>
      <c r="F7" s="6" t="s">
        <v>38</v>
      </c>
      <c r="G7" s="6" t="s">
        <v>39</v>
      </c>
      <c r="H7" s="3" t="s">
        <v>57</v>
      </c>
    </row>
    <row r="8" spans="1:8" ht="28" x14ac:dyDescent="0.3">
      <c r="A8" s="67"/>
      <c r="B8" s="70"/>
      <c r="C8" s="6" t="s">
        <v>40</v>
      </c>
      <c r="D8" s="9"/>
      <c r="E8" s="6" t="s">
        <v>41</v>
      </c>
      <c r="F8" s="6" t="s">
        <v>42</v>
      </c>
      <c r="G8" s="6" t="s">
        <v>43</v>
      </c>
      <c r="H8" s="3" t="s">
        <v>58</v>
      </c>
    </row>
    <row r="9" spans="1:8" ht="28" x14ac:dyDescent="0.3">
      <c r="A9" s="67"/>
      <c r="B9" s="70"/>
      <c r="C9" s="6" t="s">
        <v>44</v>
      </c>
      <c r="D9" s="10"/>
      <c r="E9" s="6" t="s">
        <v>45</v>
      </c>
      <c r="F9" s="6" t="s">
        <v>46</v>
      </c>
      <c r="G9" s="11">
        <v>152191100</v>
      </c>
      <c r="H9" s="3" t="s">
        <v>59</v>
      </c>
    </row>
    <row r="10" spans="1:8" ht="28" x14ac:dyDescent="0.3">
      <c r="A10" s="67"/>
      <c r="B10" s="70"/>
      <c r="C10" s="6" t="s">
        <v>47</v>
      </c>
      <c r="D10" s="12"/>
      <c r="E10" s="6" t="s">
        <v>48</v>
      </c>
      <c r="F10" s="6" t="s">
        <v>49</v>
      </c>
      <c r="G10" s="6" t="s">
        <v>50</v>
      </c>
      <c r="H10" s="3" t="s">
        <v>60</v>
      </c>
    </row>
    <row r="11" spans="1:8" ht="28" x14ac:dyDescent="0.3">
      <c r="A11" s="68"/>
      <c r="B11" s="70"/>
      <c r="C11" s="6" t="s">
        <v>51</v>
      </c>
      <c r="D11" s="13"/>
      <c r="E11" s="6" t="s">
        <v>52</v>
      </c>
      <c r="F11" s="6" t="s">
        <v>54</v>
      </c>
      <c r="G11" s="6" t="s">
        <v>53</v>
      </c>
      <c r="H11" s="3" t="s">
        <v>61</v>
      </c>
    </row>
    <row r="12" spans="1:8" x14ac:dyDescent="0.3">
      <c r="A12" s="63">
        <v>4</v>
      </c>
      <c r="B12" s="60" t="s">
        <v>102</v>
      </c>
    </row>
    <row r="13" spans="1:8" x14ac:dyDescent="0.3">
      <c r="A13" s="64"/>
      <c r="B13" s="61" t="s">
        <v>84</v>
      </c>
    </row>
    <row r="14" spans="1:8" x14ac:dyDescent="0.3">
      <c r="A14" s="64"/>
      <c r="B14" s="61" t="s">
        <v>85</v>
      </c>
    </row>
    <row r="15" spans="1:8" x14ac:dyDescent="0.3">
      <c r="A15" s="64"/>
      <c r="B15" s="61" t="s">
        <v>86</v>
      </c>
    </row>
    <row r="16" spans="1:8" x14ac:dyDescent="0.3">
      <c r="A16" s="64"/>
      <c r="B16" s="61" t="s">
        <v>87</v>
      </c>
    </row>
    <row r="17" spans="1:2" x14ac:dyDescent="0.3">
      <c r="A17" s="64"/>
      <c r="B17" s="61" t="s">
        <v>88</v>
      </c>
    </row>
    <row r="18" spans="1:2" x14ac:dyDescent="0.3">
      <c r="A18" s="64"/>
      <c r="B18" s="61" t="s">
        <v>89</v>
      </c>
    </row>
    <row r="19" spans="1:2" x14ac:dyDescent="0.3">
      <c r="A19" s="64"/>
      <c r="B19" s="61" t="s">
        <v>90</v>
      </c>
    </row>
    <row r="20" spans="1:2" x14ac:dyDescent="0.3">
      <c r="A20" s="64"/>
      <c r="B20" s="61" t="s">
        <v>91</v>
      </c>
    </row>
    <row r="21" spans="1:2" x14ac:dyDescent="0.3">
      <c r="A21" s="64"/>
      <c r="B21" s="61" t="s">
        <v>92</v>
      </c>
    </row>
    <row r="22" spans="1:2" x14ac:dyDescent="0.3">
      <c r="A22" s="64"/>
      <c r="B22" s="61" t="s">
        <v>93</v>
      </c>
    </row>
    <row r="23" spans="1:2" x14ac:dyDescent="0.3">
      <c r="A23" s="64"/>
      <c r="B23" s="61" t="s">
        <v>94</v>
      </c>
    </row>
    <row r="24" spans="1:2" x14ac:dyDescent="0.3">
      <c r="A24" s="64"/>
      <c r="B24" s="61" t="s">
        <v>95</v>
      </c>
    </row>
    <row r="25" spans="1:2" x14ac:dyDescent="0.3">
      <c r="A25" s="64"/>
      <c r="B25" s="61" t="s">
        <v>96</v>
      </c>
    </row>
    <row r="26" spans="1:2" x14ac:dyDescent="0.3">
      <c r="A26" s="64"/>
      <c r="B26" s="61" t="s">
        <v>97</v>
      </c>
    </row>
    <row r="27" spans="1:2" x14ac:dyDescent="0.3">
      <c r="A27" s="64"/>
      <c r="B27" s="61" t="s">
        <v>98</v>
      </c>
    </row>
    <row r="28" spans="1:2" x14ac:dyDescent="0.3">
      <c r="A28" s="64"/>
      <c r="B28" s="61" t="s">
        <v>99</v>
      </c>
    </row>
    <row r="29" spans="1:2" x14ac:dyDescent="0.3">
      <c r="A29" s="64"/>
      <c r="B29" s="61" t="s">
        <v>100</v>
      </c>
    </row>
    <row r="30" spans="1:2" x14ac:dyDescent="0.3">
      <c r="A30" s="65"/>
      <c r="B30" s="62" t="s">
        <v>101</v>
      </c>
    </row>
  </sheetData>
  <mergeCells count="5">
    <mergeCell ref="C4:H4"/>
    <mergeCell ref="D5:E5"/>
    <mergeCell ref="B4:B11"/>
    <mergeCell ref="A4:A11"/>
    <mergeCell ref="A12:A3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4E51-CDAA-4D62-81A7-703F4E379191}">
  <sheetPr codeName="Sheet3"/>
  <dimension ref="A1:Y12"/>
  <sheetViews>
    <sheetView zoomScale="115" zoomScaleNormal="115" workbookViewId="0">
      <selection activeCell="Q15" sqref="Q15"/>
    </sheetView>
  </sheetViews>
  <sheetFormatPr defaultRowHeight="14" x14ac:dyDescent="0.3"/>
  <cols>
    <col min="1" max="1" width="4.83203125" style="53" bestFit="1" customWidth="1"/>
    <col min="2" max="3" width="6.6640625" style="53" bestFit="1" customWidth="1"/>
    <col min="4" max="4" width="8.5" style="53" bestFit="1" customWidth="1"/>
    <col min="5" max="10" width="4.1640625" style="53" bestFit="1" customWidth="1"/>
    <col min="11" max="11" width="6.6640625" style="53" hidden="1" customWidth="1"/>
    <col min="12" max="16" width="7.6640625" style="53" hidden="1" customWidth="1"/>
    <col min="17" max="18" width="6.6640625" style="53" bestFit="1" customWidth="1"/>
    <col min="19" max="20" width="8.5" style="53" bestFit="1" customWidth="1"/>
    <col min="21" max="21" width="8.5" style="53" customWidth="1"/>
    <col min="22" max="22" width="6.6640625" style="53" bestFit="1" customWidth="1"/>
    <col min="23" max="23" width="5.08203125" style="53" bestFit="1" customWidth="1"/>
    <col min="24" max="24" width="12.33203125" style="53" bestFit="1" customWidth="1"/>
    <col min="25" max="25" width="6.6640625" style="53" bestFit="1" customWidth="1"/>
    <col min="26" max="27" width="8.6640625" style="53" customWidth="1"/>
    <col min="28" max="16384" width="8.6640625" style="53"/>
  </cols>
  <sheetData>
    <row r="1" spans="1:25" ht="20" customHeight="1" x14ac:dyDescent="0.3">
      <c r="A1" s="85" t="s">
        <v>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ht="25" customHeight="1" x14ac:dyDescent="0.3">
      <c r="A2" s="80" t="s">
        <v>21</v>
      </c>
      <c r="B2" s="73" t="s">
        <v>0</v>
      </c>
      <c r="C2" s="73" t="s">
        <v>22</v>
      </c>
      <c r="D2" s="81" t="s">
        <v>74</v>
      </c>
      <c r="E2" s="73" t="s">
        <v>1</v>
      </c>
      <c r="F2" s="73" t="s">
        <v>2</v>
      </c>
      <c r="G2" s="73" t="s">
        <v>12</v>
      </c>
      <c r="H2" s="73" t="s">
        <v>13</v>
      </c>
      <c r="I2" s="73" t="s">
        <v>14</v>
      </c>
      <c r="J2" s="73" t="s">
        <v>15</v>
      </c>
      <c r="K2" s="73" t="s">
        <v>29</v>
      </c>
      <c r="L2" s="73" t="s">
        <v>64</v>
      </c>
      <c r="M2" s="73" t="s">
        <v>65</v>
      </c>
      <c r="N2" s="73" t="s">
        <v>66</v>
      </c>
      <c r="O2" s="73" t="s">
        <v>67</v>
      </c>
      <c r="P2" s="73" t="s">
        <v>68</v>
      </c>
      <c r="Q2" s="73" t="s">
        <v>23</v>
      </c>
      <c r="R2" s="73" t="s">
        <v>28</v>
      </c>
      <c r="S2" s="81" t="s">
        <v>76</v>
      </c>
      <c r="T2" s="81" t="s">
        <v>78</v>
      </c>
      <c r="U2" s="81" t="s">
        <v>81</v>
      </c>
      <c r="V2" s="82" t="s">
        <v>79</v>
      </c>
      <c r="W2" s="83" t="s">
        <v>83</v>
      </c>
      <c r="X2" s="84"/>
      <c r="Y2" s="82" t="s">
        <v>80</v>
      </c>
    </row>
    <row r="3" spans="1:25" ht="25" customHeight="1" x14ac:dyDescent="0.3">
      <c r="A3" s="71">
        <f>ROW()-2</f>
        <v>1</v>
      </c>
      <c r="B3" s="72" t="s">
        <v>24</v>
      </c>
      <c r="C3" s="72" t="s">
        <v>3</v>
      </c>
      <c r="D3" s="72">
        <v>50</v>
      </c>
      <c r="E3" s="72">
        <v>33</v>
      </c>
      <c r="F3" s="72">
        <v>85</v>
      </c>
      <c r="G3" s="72">
        <v>82</v>
      </c>
      <c r="H3" s="72">
        <v>95</v>
      </c>
      <c r="I3" s="72">
        <v>88</v>
      </c>
      <c r="J3" s="72">
        <v>102</v>
      </c>
      <c r="K3" s="15">
        <f>E3/$D3-1</f>
        <v>-0.33999999999999997</v>
      </c>
      <c r="L3" s="15">
        <f t="shared" ref="L3:P12" si="0">F3/$D3-1</f>
        <v>0.7</v>
      </c>
      <c r="M3" s="15">
        <f t="shared" si="0"/>
        <v>0.6399999999999999</v>
      </c>
      <c r="N3" s="15">
        <f t="shared" si="0"/>
        <v>0.89999999999999991</v>
      </c>
      <c r="O3" s="15">
        <f t="shared" si="0"/>
        <v>0.76</v>
      </c>
      <c r="P3" s="15">
        <f t="shared" si="0"/>
        <v>1.04</v>
      </c>
      <c r="Q3" s="72"/>
      <c r="R3" s="72"/>
      <c r="S3" s="72">
        <f>D3*6</f>
        <v>300</v>
      </c>
      <c r="T3" s="73">
        <f t="shared" ref="T3:T12" si="1">SUM(E3:J3)</f>
        <v>485</v>
      </c>
      <c r="U3" s="74">
        <f>T3-S3</f>
        <v>185</v>
      </c>
      <c r="V3" s="75">
        <f>IF(ISNUMBER(U3),_xlfn.RANK.EQ(U3,$U$3:$U$12,0),"")</f>
        <v>2</v>
      </c>
      <c r="W3" s="16">
        <f>T3/S3</f>
        <v>1.6166666666666667</v>
      </c>
      <c r="X3" s="17" t="str">
        <f>REPT("█", MIN(6, INT((W3-0.5)/0.25) + 2))</f>
        <v>██████</v>
      </c>
      <c r="Y3" s="75">
        <f>IF(ISNUMBER(W3),_xlfn.RANK.EQ(W3,$W$3:$W$12,0),"")</f>
        <v>1</v>
      </c>
    </row>
    <row r="4" spans="1:25" ht="25" customHeight="1" x14ac:dyDescent="0.3">
      <c r="A4" s="71">
        <f t="shared" ref="A4:A12" si="2">ROW()-2</f>
        <v>2</v>
      </c>
      <c r="B4" s="72" t="s">
        <v>16</v>
      </c>
      <c r="C4" s="72" t="s">
        <v>3</v>
      </c>
      <c r="D4" s="72">
        <v>50</v>
      </c>
      <c r="E4" s="72">
        <v>42</v>
      </c>
      <c r="F4" s="72">
        <v>44</v>
      </c>
      <c r="G4" s="72">
        <v>45</v>
      </c>
      <c r="H4" s="72">
        <v>50</v>
      </c>
      <c r="I4" s="72">
        <v>54</v>
      </c>
      <c r="J4" s="72">
        <v>52</v>
      </c>
      <c r="K4" s="18">
        <f t="shared" ref="K4:K12" si="3">E4/$D4-1</f>
        <v>-0.16000000000000003</v>
      </c>
      <c r="L4" s="18">
        <f t="shared" si="0"/>
        <v>-0.12</v>
      </c>
      <c r="M4" s="18">
        <f t="shared" si="0"/>
        <v>-9.9999999999999978E-2</v>
      </c>
      <c r="N4" s="18">
        <f t="shared" si="0"/>
        <v>0</v>
      </c>
      <c r="O4" s="18">
        <f t="shared" si="0"/>
        <v>8.0000000000000071E-2</v>
      </c>
      <c r="P4" s="18">
        <f t="shared" si="0"/>
        <v>4.0000000000000036E-2</v>
      </c>
      <c r="Q4" s="72"/>
      <c r="R4" s="72"/>
      <c r="S4" s="72">
        <f t="shared" ref="S4:S12" si="4">D4*6</f>
        <v>300</v>
      </c>
      <c r="T4" s="73">
        <f t="shared" si="1"/>
        <v>287</v>
      </c>
      <c r="U4" s="74">
        <f t="shared" ref="U4:U12" si="5">T4-S4</f>
        <v>-13</v>
      </c>
      <c r="V4" s="75">
        <f>IF(ISNUMBER(U4),_xlfn.RANK.EQ(U4,$U$3:$U$12,0),"")</f>
        <v>7</v>
      </c>
      <c r="W4" s="16">
        <f>T4/S4</f>
        <v>0.95666666666666667</v>
      </c>
      <c r="X4" s="17" t="str">
        <f t="shared" ref="X4:X12" si="6">REPT("█", MIN(6, INT((W4-0.5)/0.25) + 2))</f>
        <v>███</v>
      </c>
      <c r="Y4" s="75">
        <f>IF(ISNUMBER(W4),_xlfn.RANK.EQ(W4,$W$2:$W$12,0),"")</f>
        <v>7</v>
      </c>
    </row>
    <row r="5" spans="1:25" ht="25" customHeight="1" x14ac:dyDescent="0.3">
      <c r="A5" s="71">
        <f t="shared" si="2"/>
        <v>3</v>
      </c>
      <c r="B5" s="72" t="s">
        <v>4</v>
      </c>
      <c r="C5" s="72" t="s">
        <v>5</v>
      </c>
      <c r="D5" s="72">
        <v>65</v>
      </c>
      <c r="E5" s="72">
        <v>70</v>
      </c>
      <c r="F5" s="72">
        <v>74</v>
      </c>
      <c r="G5" s="72">
        <v>76</v>
      </c>
      <c r="H5" s="72">
        <v>80</v>
      </c>
      <c r="I5" s="72">
        <v>85</v>
      </c>
      <c r="J5" s="72">
        <v>90</v>
      </c>
      <c r="K5" s="18">
        <f t="shared" si="3"/>
        <v>7.6923076923076872E-2</v>
      </c>
      <c r="L5" s="18">
        <f t="shared" si="0"/>
        <v>0.13846153846153841</v>
      </c>
      <c r="M5" s="18">
        <f t="shared" si="0"/>
        <v>0.1692307692307693</v>
      </c>
      <c r="N5" s="18">
        <f t="shared" si="0"/>
        <v>0.23076923076923084</v>
      </c>
      <c r="O5" s="18">
        <f t="shared" si="0"/>
        <v>0.30769230769230771</v>
      </c>
      <c r="P5" s="18">
        <f t="shared" si="0"/>
        <v>0.38461538461538458</v>
      </c>
      <c r="Q5" s="72"/>
      <c r="R5" s="72"/>
      <c r="S5" s="72">
        <f t="shared" si="4"/>
        <v>390</v>
      </c>
      <c r="T5" s="73">
        <f t="shared" si="1"/>
        <v>475</v>
      </c>
      <c r="U5" s="74">
        <f t="shared" si="5"/>
        <v>85</v>
      </c>
      <c r="V5" s="75">
        <f>IF(ISNUMBER(U5),_xlfn.RANK.EQ(U5,$U$3:$U$12,0),"")</f>
        <v>4</v>
      </c>
      <c r="W5" s="16">
        <f>T5/S5</f>
        <v>1.2179487179487178</v>
      </c>
      <c r="X5" s="17" t="str">
        <f t="shared" si="6"/>
        <v>████</v>
      </c>
      <c r="Y5" s="75">
        <f>IF(ISNUMBER(W5),_xlfn.RANK.EQ(W5,$W$2:$W$12,0),"")</f>
        <v>4</v>
      </c>
    </row>
    <row r="6" spans="1:25" ht="25" customHeight="1" x14ac:dyDescent="0.3">
      <c r="A6" s="71">
        <f t="shared" si="2"/>
        <v>4</v>
      </c>
      <c r="B6" s="72" t="s">
        <v>17</v>
      </c>
      <c r="C6" s="72" t="s">
        <v>5</v>
      </c>
      <c r="D6" s="72">
        <v>65</v>
      </c>
      <c r="E6" s="72">
        <v>78</v>
      </c>
      <c r="F6" s="72">
        <v>80</v>
      </c>
      <c r="G6" s="72">
        <v>81</v>
      </c>
      <c r="H6" s="72">
        <v>85</v>
      </c>
      <c r="I6" s="72">
        <v>88</v>
      </c>
      <c r="J6" s="72">
        <v>92</v>
      </c>
      <c r="K6" s="18">
        <f t="shared" si="3"/>
        <v>0.19999999999999996</v>
      </c>
      <c r="L6" s="18">
        <f t="shared" si="0"/>
        <v>0.23076923076923084</v>
      </c>
      <c r="M6" s="18">
        <f t="shared" si="0"/>
        <v>0.24615384615384617</v>
      </c>
      <c r="N6" s="18">
        <f t="shared" si="0"/>
        <v>0.30769230769230771</v>
      </c>
      <c r="O6" s="18">
        <f t="shared" si="0"/>
        <v>0.35384615384615392</v>
      </c>
      <c r="P6" s="18">
        <f t="shared" si="0"/>
        <v>0.41538461538461546</v>
      </c>
      <c r="Q6" s="72"/>
      <c r="R6" s="72"/>
      <c r="S6" s="72">
        <f t="shared" si="4"/>
        <v>390</v>
      </c>
      <c r="T6" s="73">
        <f t="shared" si="1"/>
        <v>504</v>
      </c>
      <c r="U6" s="74">
        <f t="shared" si="5"/>
        <v>114</v>
      </c>
      <c r="V6" s="75">
        <f>IF(ISNUMBER(U6),_xlfn.RANK.EQ(U6,$U$3:$U$12,0),"")</f>
        <v>3</v>
      </c>
      <c r="W6" s="16">
        <f>T6/S6</f>
        <v>1.2923076923076924</v>
      </c>
      <c r="X6" s="17" t="str">
        <f t="shared" si="6"/>
        <v>█████</v>
      </c>
      <c r="Y6" s="75">
        <f>IF(ISNUMBER(W6),_xlfn.RANK.EQ(W6,$W$2:$W$12,0),"")</f>
        <v>3</v>
      </c>
    </row>
    <row r="7" spans="1:25" ht="25" customHeight="1" x14ac:dyDescent="0.3">
      <c r="A7" s="71">
        <f t="shared" si="2"/>
        <v>5</v>
      </c>
      <c r="B7" s="72" t="s">
        <v>6</v>
      </c>
      <c r="C7" s="72" t="s">
        <v>7</v>
      </c>
      <c r="D7" s="72">
        <v>90</v>
      </c>
      <c r="E7" s="72">
        <v>60</v>
      </c>
      <c r="F7" s="72">
        <v>62</v>
      </c>
      <c r="G7" s="72">
        <v>64</v>
      </c>
      <c r="H7" s="72">
        <v>62</v>
      </c>
      <c r="I7" s="72">
        <v>70</v>
      </c>
      <c r="J7" s="72">
        <v>68</v>
      </c>
      <c r="K7" s="18">
        <f t="shared" si="3"/>
        <v>-0.33333333333333337</v>
      </c>
      <c r="L7" s="18">
        <f t="shared" si="0"/>
        <v>-0.31111111111111112</v>
      </c>
      <c r="M7" s="18">
        <f t="shared" si="0"/>
        <v>-0.28888888888888886</v>
      </c>
      <c r="N7" s="18">
        <f t="shared" si="0"/>
        <v>-0.31111111111111112</v>
      </c>
      <c r="O7" s="18">
        <f t="shared" si="0"/>
        <v>-0.22222222222222221</v>
      </c>
      <c r="P7" s="18">
        <f t="shared" si="0"/>
        <v>-0.24444444444444446</v>
      </c>
      <c r="Q7" s="72"/>
      <c r="R7" s="72"/>
      <c r="S7" s="72">
        <f t="shared" si="4"/>
        <v>540</v>
      </c>
      <c r="T7" s="73">
        <f t="shared" si="1"/>
        <v>386</v>
      </c>
      <c r="U7" s="74">
        <f t="shared" si="5"/>
        <v>-154</v>
      </c>
      <c r="V7" s="75">
        <f>IF(ISNUMBER(U7),_xlfn.RANK.EQ(U7,$U$3:$U$12,0),"")</f>
        <v>9</v>
      </c>
      <c r="W7" s="16">
        <f>T7/S7</f>
        <v>0.71481481481481479</v>
      </c>
      <c r="X7" s="17" t="str">
        <f t="shared" si="6"/>
        <v>██</v>
      </c>
      <c r="Y7" s="75">
        <f>IF(ISNUMBER(W7),_xlfn.RANK.EQ(W7,$W$2:$W$12,0),"")</f>
        <v>9</v>
      </c>
    </row>
    <row r="8" spans="1:25" ht="25" customHeight="1" x14ac:dyDescent="0.3">
      <c r="A8" s="71">
        <f t="shared" si="2"/>
        <v>6</v>
      </c>
      <c r="B8" s="72" t="s">
        <v>18</v>
      </c>
      <c r="C8" s="72" t="s">
        <v>7</v>
      </c>
      <c r="D8" s="72">
        <v>90</v>
      </c>
      <c r="E8" s="72">
        <v>95</v>
      </c>
      <c r="F8" s="72">
        <v>98</v>
      </c>
      <c r="G8" s="72">
        <v>88</v>
      </c>
      <c r="H8" s="72">
        <v>99</v>
      </c>
      <c r="I8" s="72">
        <v>98</v>
      </c>
      <c r="J8" s="72">
        <v>90</v>
      </c>
      <c r="K8" s="18">
        <f t="shared" si="3"/>
        <v>5.555555555555558E-2</v>
      </c>
      <c r="L8" s="18">
        <f t="shared" si="0"/>
        <v>8.8888888888888795E-2</v>
      </c>
      <c r="M8" s="18">
        <f t="shared" si="0"/>
        <v>-2.2222222222222254E-2</v>
      </c>
      <c r="N8" s="18">
        <f t="shared" si="0"/>
        <v>0.10000000000000009</v>
      </c>
      <c r="O8" s="18">
        <f t="shared" si="0"/>
        <v>8.8888888888888795E-2</v>
      </c>
      <c r="P8" s="18">
        <f t="shared" si="0"/>
        <v>0</v>
      </c>
      <c r="Q8" s="72"/>
      <c r="R8" s="72"/>
      <c r="S8" s="72">
        <f t="shared" si="4"/>
        <v>540</v>
      </c>
      <c r="T8" s="73">
        <f t="shared" si="1"/>
        <v>568</v>
      </c>
      <c r="U8" s="74">
        <f t="shared" si="5"/>
        <v>28</v>
      </c>
      <c r="V8" s="75">
        <f>IF(ISNUMBER(U8),_xlfn.RANK.EQ(U8,$U$3:$U$12,0),"")</f>
        <v>6</v>
      </c>
      <c r="W8" s="16">
        <f>T8/S8</f>
        <v>1.0518518518518518</v>
      </c>
      <c r="X8" s="17" t="str">
        <f t="shared" si="6"/>
        <v>████</v>
      </c>
      <c r="Y8" s="75">
        <f>IF(ISNUMBER(W8),_xlfn.RANK.EQ(W8,$W$2:$W$12,0),"")</f>
        <v>6</v>
      </c>
    </row>
    <row r="9" spans="1:25" ht="25" customHeight="1" x14ac:dyDescent="0.3">
      <c r="A9" s="71">
        <f t="shared" si="2"/>
        <v>7</v>
      </c>
      <c r="B9" s="72" t="s">
        <v>8</v>
      </c>
      <c r="C9" s="72" t="s">
        <v>9</v>
      </c>
      <c r="D9" s="72">
        <v>90</v>
      </c>
      <c r="E9" s="72">
        <v>45</v>
      </c>
      <c r="F9" s="72">
        <v>52</v>
      </c>
      <c r="G9" s="72">
        <v>45</v>
      </c>
      <c r="H9" s="72">
        <v>35</v>
      </c>
      <c r="I9" s="72">
        <v>35</v>
      </c>
      <c r="J9" s="72">
        <v>45</v>
      </c>
      <c r="K9" s="18">
        <f t="shared" si="3"/>
        <v>-0.5</v>
      </c>
      <c r="L9" s="18">
        <f t="shared" si="0"/>
        <v>-0.42222222222222228</v>
      </c>
      <c r="M9" s="18">
        <f t="shared" si="0"/>
        <v>-0.5</v>
      </c>
      <c r="N9" s="18">
        <f t="shared" si="0"/>
        <v>-0.61111111111111116</v>
      </c>
      <c r="O9" s="18">
        <f t="shared" si="0"/>
        <v>-0.61111111111111116</v>
      </c>
      <c r="P9" s="18">
        <f t="shared" si="0"/>
        <v>-0.5</v>
      </c>
      <c r="Q9" s="72"/>
      <c r="R9" s="72"/>
      <c r="S9" s="72">
        <f t="shared" si="4"/>
        <v>540</v>
      </c>
      <c r="T9" s="73">
        <f t="shared" si="1"/>
        <v>257</v>
      </c>
      <c r="U9" s="74">
        <f t="shared" si="5"/>
        <v>-283</v>
      </c>
      <c r="V9" s="75">
        <f>IF(ISNUMBER(U9),_xlfn.RANK.EQ(U9,$U$3:$U$12,0),"")</f>
        <v>10</v>
      </c>
      <c r="W9" s="16">
        <f>T9/S9</f>
        <v>0.47592592592592592</v>
      </c>
      <c r="X9" s="17" t="str">
        <f t="shared" si="6"/>
        <v>█</v>
      </c>
      <c r="Y9" s="75">
        <f>IF(ISNUMBER(W9),_xlfn.RANK.EQ(W9,$W$2:$W$12,0),"")</f>
        <v>10</v>
      </c>
    </row>
    <row r="10" spans="1:25" ht="25" customHeight="1" x14ac:dyDescent="0.3">
      <c r="A10" s="71">
        <f t="shared" si="2"/>
        <v>8</v>
      </c>
      <c r="B10" s="72" t="s">
        <v>19</v>
      </c>
      <c r="C10" s="72" t="s">
        <v>9</v>
      </c>
      <c r="D10" s="72">
        <v>90</v>
      </c>
      <c r="E10" s="72">
        <v>68</v>
      </c>
      <c r="F10" s="72">
        <v>70</v>
      </c>
      <c r="G10" s="72">
        <v>99</v>
      </c>
      <c r="H10" s="72">
        <v>74</v>
      </c>
      <c r="I10" s="72">
        <v>78</v>
      </c>
      <c r="J10" s="72">
        <v>80</v>
      </c>
      <c r="K10" s="18">
        <f t="shared" si="3"/>
        <v>-0.24444444444444446</v>
      </c>
      <c r="L10" s="18">
        <f t="shared" si="0"/>
        <v>-0.22222222222222221</v>
      </c>
      <c r="M10" s="18">
        <f t="shared" si="0"/>
        <v>0.10000000000000009</v>
      </c>
      <c r="N10" s="18">
        <f t="shared" si="0"/>
        <v>-0.17777777777777781</v>
      </c>
      <c r="O10" s="18">
        <f t="shared" si="0"/>
        <v>-0.1333333333333333</v>
      </c>
      <c r="P10" s="18">
        <f t="shared" si="0"/>
        <v>-0.11111111111111116</v>
      </c>
      <c r="Q10" s="72"/>
      <c r="R10" s="72"/>
      <c r="S10" s="72">
        <f t="shared" si="4"/>
        <v>540</v>
      </c>
      <c r="T10" s="73">
        <f t="shared" si="1"/>
        <v>469</v>
      </c>
      <c r="U10" s="74">
        <f t="shared" si="5"/>
        <v>-71</v>
      </c>
      <c r="V10" s="75">
        <f>IF(ISNUMBER(U10),_xlfn.RANK.EQ(U10,$U$3:$U$12,0),"")</f>
        <v>8</v>
      </c>
      <c r="W10" s="16">
        <f>T10/S10</f>
        <v>0.86851851851851847</v>
      </c>
      <c r="X10" s="17" t="str">
        <f t="shared" si="6"/>
        <v>███</v>
      </c>
      <c r="Y10" s="75">
        <f>IF(ISNUMBER(W10),_xlfn.RANK.EQ(W10,$W$2:$W$12,0),"")</f>
        <v>8</v>
      </c>
    </row>
    <row r="11" spans="1:25" ht="25" customHeight="1" x14ac:dyDescent="0.3">
      <c r="A11" s="71">
        <f t="shared" si="2"/>
        <v>9</v>
      </c>
      <c r="B11" s="72" t="s">
        <v>10</v>
      </c>
      <c r="C11" s="72" t="s">
        <v>11</v>
      </c>
      <c r="D11" s="72">
        <v>80</v>
      </c>
      <c r="E11" s="72">
        <v>85</v>
      </c>
      <c r="F11" s="72">
        <v>88</v>
      </c>
      <c r="G11" s="72">
        <v>87</v>
      </c>
      <c r="H11" s="72">
        <v>92</v>
      </c>
      <c r="I11" s="72">
        <v>94</v>
      </c>
      <c r="J11" s="72">
        <v>98</v>
      </c>
      <c r="K11" s="18">
        <f t="shared" si="3"/>
        <v>6.25E-2</v>
      </c>
      <c r="L11" s="18">
        <f t="shared" si="0"/>
        <v>0.10000000000000009</v>
      </c>
      <c r="M11" s="18">
        <f t="shared" si="0"/>
        <v>8.7499999999999911E-2</v>
      </c>
      <c r="N11" s="18">
        <f t="shared" si="0"/>
        <v>0.14999999999999991</v>
      </c>
      <c r="O11" s="18">
        <f t="shared" si="0"/>
        <v>0.17500000000000004</v>
      </c>
      <c r="P11" s="18">
        <f t="shared" si="0"/>
        <v>0.22500000000000009</v>
      </c>
      <c r="Q11" s="72"/>
      <c r="R11" s="72"/>
      <c r="S11" s="72">
        <f t="shared" si="4"/>
        <v>480</v>
      </c>
      <c r="T11" s="73">
        <f t="shared" si="1"/>
        <v>544</v>
      </c>
      <c r="U11" s="74">
        <f t="shared" si="5"/>
        <v>64</v>
      </c>
      <c r="V11" s="75">
        <f>IF(ISNUMBER(U11),_xlfn.RANK.EQ(U11,$U$3:$U$12,0),"")</f>
        <v>5</v>
      </c>
      <c r="W11" s="16">
        <f>T11/S11</f>
        <v>1.1333333333333333</v>
      </c>
      <c r="X11" s="17" t="str">
        <f t="shared" si="6"/>
        <v>████</v>
      </c>
      <c r="Y11" s="75">
        <f>IF(ISNUMBER(W11),_xlfn.RANK.EQ(W11,$W$2:$W$12,0),"")</f>
        <v>5</v>
      </c>
    </row>
    <row r="12" spans="1:25" ht="25" customHeight="1" x14ac:dyDescent="0.3">
      <c r="A12" s="76">
        <f t="shared" si="2"/>
        <v>10</v>
      </c>
      <c r="B12" s="77" t="s">
        <v>20</v>
      </c>
      <c r="C12" s="77" t="s">
        <v>11</v>
      </c>
      <c r="D12" s="77">
        <v>80</v>
      </c>
      <c r="E12" s="77">
        <v>111</v>
      </c>
      <c r="F12" s="77">
        <v>120</v>
      </c>
      <c r="G12" s="77">
        <v>102</v>
      </c>
      <c r="H12" s="77">
        <v>118</v>
      </c>
      <c r="I12" s="77">
        <v>110</v>
      </c>
      <c r="J12" s="77">
        <v>115</v>
      </c>
      <c r="K12" s="19">
        <f t="shared" si="3"/>
        <v>0.38749999999999996</v>
      </c>
      <c r="L12" s="19">
        <f t="shared" si="0"/>
        <v>0.5</v>
      </c>
      <c r="M12" s="19">
        <f t="shared" si="0"/>
        <v>0.27499999999999991</v>
      </c>
      <c r="N12" s="19">
        <f t="shared" si="0"/>
        <v>0.47500000000000009</v>
      </c>
      <c r="O12" s="19">
        <f t="shared" si="0"/>
        <v>0.375</v>
      </c>
      <c r="P12" s="19">
        <f t="shared" si="0"/>
        <v>0.4375</v>
      </c>
      <c r="Q12" s="78"/>
      <c r="R12" s="77"/>
      <c r="S12" s="78">
        <f t="shared" si="4"/>
        <v>480</v>
      </c>
      <c r="T12" s="79">
        <f t="shared" si="1"/>
        <v>676</v>
      </c>
      <c r="U12" s="74">
        <f t="shared" si="5"/>
        <v>196</v>
      </c>
      <c r="V12" s="75">
        <f>IF(ISNUMBER(U12),_xlfn.RANK.EQ(U12,$U$3:$U$12,0),"")</f>
        <v>1</v>
      </c>
      <c r="W12" s="20">
        <f>T12/S12</f>
        <v>1.4083333333333334</v>
      </c>
      <c r="X12" s="21" t="str">
        <f t="shared" si="6"/>
        <v>█████</v>
      </c>
      <c r="Y12" s="75">
        <f>IF(ISNUMBER(W12),_xlfn.RANK.EQ(W12,$W$2:$W$12,0),"")</f>
        <v>2</v>
      </c>
    </row>
  </sheetData>
  <mergeCells count="2">
    <mergeCell ref="W2:X2"/>
    <mergeCell ref="A1:Y1"/>
  </mergeCells>
  <phoneticPr fontId="1" type="noConversion"/>
  <conditionalFormatting sqref="X3:X12">
    <cfRule type="expression" dxfId="17" priority="18" stopIfTrue="1">
      <formula>$W3&lt;50%</formula>
    </cfRule>
    <cfRule type="expression" dxfId="16" priority="19" stopIfTrue="1">
      <formula>AND($W3&gt;=50%,$W3&lt;75%)</formula>
    </cfRule>
    <cfRule type="expression" dxfId="15" priority="20" stopIfTrue="1">
      <formula>AND($W3&gt;=75%,$W3&lt;100%)</formula>
    </cfRule>
    <cfRule type="expression" dxfId="14" priority="21" stopIfTrue="1">
      <formula>AND($W3&gt;=100%,$W3&lt;125%)</formula>
    </cfRule>
    <cfRule type="expression" dxfId="13" priority="22" stopIfTrue="1">
      <formula>AND($W3&gt;=125%,$W3&lt;150%)</formula>
    </cfRule>
    <cfRule type="expression" dxfId="12" priority="23" stopIfTrue="1">
      <formula>$W3&gt;=150%</formula>
    </cfRule>
  </conditionalFormatting>
  <conditionalFormatting sqref="Y3:Y12">
    <cfRule type="top10" dxfId="11" priority="7" rank="3"/>
    <cfRule type="top10" dxfId="10" priority="8" bottom="1" rank="3"/>
  </conditionalFormatting>
  <conditionalFormatting sqref="V3:V12">
    <cfRule type="top10" dxfId="9" priority="5" rank="3"/>
    <cfRule type="top10" dxfId="8" priority="6" bottom="1" rank="3"/>
  </conditionalFormatting>
  <pageMargins left="0.7" right="0.7" top="0.75" bottom="0.75" header="0.3" footer="0.3"/>
  <pageSetup paperSize="9" orientation="portrait" horizontalDpi="0" verticalDpi="0" r:id="rId1"/>
  <ignoredErrors>
    <ignoredError sqref="T3:T12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displayXAxis="1" displayHidden="1" xr2:uid="{E0DE2F53-8B92-421B-A7B8-F8BC91C769E1}">
          <x14:colorSeries rgb="FF008040"/>
          <x14:colorNegative rgb="FFFF000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高端商务版!K3:P3</xm:f>
              <xm:sqref>R3</xm:sqref>
            </x14:sparkline>
            <x14:sparkline>
              <xm:f>高端商务版!K4:P4</xm:f>
              <xm:sqref>R4</xm:sqref>
            </x14:sparkline>
            <x14:sparkline>
              <xm:f>高端商务版!K5:P5</xm:f>
              <xm:sqref>R5</xm:sqref>
            </x14:sparkline>
            <x14:sparkline>
              <xm:f>高端商务版!K6:P6</xm:f>
              <xm:sqref>R6</xm:sqref>
            </x14:sparkline>
            <x14:sparkline>
              <xm:f>高端商务版!K7:P7</xm:f>
              <xm:sqref>R7</xm:sqref>
            </x14:sparkline>
            <x14:sparkline>
              <xm:f>高端商务版!K8:P8</xm:f>
              <xm:sqref>R8</xm:sqref>
            </x14:sparkline>
            <x14:sparkline>
              <xm:f>高端商务版!K9:P9</xm:f>
              <xm:sqref>R9</xm:sqref>
            </x14:sparkline>
            <x14:sparkline>
              <xm:f>高端商务版!K10:P10</xm:f>
              <xm:sqref>R10</xm:sqref>
            </x14:sparkline>
            <x14:sparkline>
              <xm:f>高端商务版!K11:P11</xm:f>
              <xm:sqref>R11</xm:sqref>
            </x14:sparkline>
            <x14:sparkline>
              <xm:f>高端商务版!K12:P12</xm:f>
              <xm:sqref>R12</xm:sqref>
            </x14:sparkline>
          </x14:sparklines>
        </x14:sparklineGroup>
        <x14:sparklineGroup displayEmptyCellsAs="gap" negative="1" displayXAxis="1" displayHidden="1" xr2:uid="{B0B952EF-960F-4312-9E57-F8F544794C2F}">
          <x14:colorSeries rgb="FF002060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高端商务版!K3:P3</xm:f>
              <xm:sqref>Q3</xm:sqref>
            </x14:sparkline>
            <x14:sparkline>
              <xm:f>高端商务版!K4:P4</xm:f>
              <xm:sqref>Q4</xm:sqref>
            </x14:sparkline>
            <x14:sparkline>
              <xm:f>高端商务版!K5:P5</xm:f>
              <xm:sqref>Q5</xm:sqref>
            </x14:sparkline>
            <x14:sparkline>
              <xm:f>高端商务版!K6:P6</xm:f>
              <xm:sqref>Q6</xm:sqref>
            </x14:sparkline>
            <x14:sparkline>
              <xm:f>高端商务版!K7:P7</xm:f>
              <xm:sqref>Q7</xm:sqref>
            </x14:sparkline>
            <x14:sparkline>
              <xm:f>高端商务版!K8:P8</xm:f>
              <xm:sqref>Q8</xm:sqref>
            </x14:sparkline>
            <x14:sparkline>
              <xm:f>高端商务版!K9:P9</xm:f>
              <xm:sqref>Q9</xm:sqref>
            </x14:sparkline>
            <x14:sparkline>
              <xm:f>高端商务版!K10:P10</xm:f>
              <xm:sqref>Q10</xm:sqref>
            </x14:sparkline>
            <x14:sparkline>
              <xm:f>高端商务版!K11:P11</xm:f>
              <xm:sqref>Q11</xm:sqref>
            </x14:sparkline>
            <x14:sparkline>
              <xm:f>高端商务版!K12:P12</xm:f>
              <xm:sqref>Q12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原版</vt:lpstr>
      <vt:lpstr>高端商务版成品</vt:lpstr>
      <vt:lpstr>过程表格</vt:lpstr>
      <vt:lpstr>要点说明</vt:lpstr>
      <vt:lpstr>高端商务版</vt:lpstr>
      <vt:lpstr>高端商务版成品!年度指标</vt:lpstr>
      <vt:lpstr>年度指标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</dc:creator>
  <cp:lastModifiedBy>lin s</cp:lastModifiedBy>
  <cp:lastPrinted>2025-08-16T03:51:10Z</cp:lastPrinted>
  <dcterms:created xsi:type="dcterms:W3CDTF">2025-08-15T06:06:09Z</dcterms:created>
  <dcterms:modified xsi:type="dcterms:W3CDTF">2025-08-16T09:46:41Z</dcterms:modified>
</cp:coreProperties>
</file>