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998\cs3fiy\CSE3\Hw5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6" i="1"/>
  <c r="N7" i="1"/>
  <c r="N8" i="1"/>
  <c r="N9" i="1"/>
  <c r="N5" i="1"/>
  <c r="M6" i="1"/>
  <c r="M7" i="1"/>
  <c r="M8" i="1"/>
  <c r="M9" i="1"/>
  <c r="M5" i="1"/>
  <c r="J5" i="1"/>
  <c r="K5" i="1"/>
  <c r="K6" i="1"/>
  <c r="K7" i="1"/>
  <c r="K8" i="1"/>
  <c r="K9" i="1"/>
  <c r="J6" i="1"/>
  <c r="J7" i="1"/>
  <c r="J8" i="1"/>
  <c r="J9" i="1"/>
  <c r="I6" i="1"/>
  <c r="I7" i="1"/>
  <c r="I8" i="1"/>
  <c r="I9" i="1"/>
  <c r="I5" i="1"/>
  <c r="H10" i="1"/>
  <c r="H6" i="1"/>
  <c r="H7" i="1"/>
  <c r="H8" i="1"/>
  <c r="H9" i="1"/>
  <c r="H5" i="1"/>
  <c r="G10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<sst xmlns="http://schemas.openxmlformats.org/spreadsheetml/2006/main" count="17" uniqueCount="17">
  <si>
    <t>Google</t>
  </si>
  <si>
    <t>Apple</t>
  </si>
  <si>
    <t>Microsoft</t>
  </si>
  <si>
    <t>Bitcoin</t>
  </si>
  <si>
    <t>Qualcomm</t>
  </si>
  <si>
    <t>Company Name</t>
  </si>
  <si>
    <t>Total</t>
  </si>
  <si>
    <t>Shares:</t>
  </si>
  <si>
    <t>Investment</t>
  </si>
  <si>
    <t>Current Value</t>
  </si>
  <si>
    <t>Net Income</t>
  </si>
  <si>
    <t>%Profit/Loss</t>
  </si>
  <si>
    <t>Growth</t>
  </si>
  <si>
    <t>Sparkline</t>
  </si>
  <si>
    <t>Trend</t>
  </si>
  <si>
    <t>Predicted Income</t>
  </si>
  <si>
    <t>Stock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</si>
</sst>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4" fillId="0" borderId="0" xfId="0" applyFont="1"/>
    <xf numFmtId="0" fontId="3" fillId="0" borderId="2" xfId="3"/>
    <xf numFmtId="16" fontId="3" fillId="0" borderId="2" xfId="3" applyNumberFormat="1"/>
    <xf numFmtId="0" fontId="4" fillId="0" borderId="3" xfId="4"/>
    <xf numFmtId="44" fontId="0" fillId="0" borderId="0" xfId="0" applyNumberFormat="1"/>
    <xf numFmtId="1" fontId="0" fillId="0" borderId="0" xfId="0" applyNumberFormat="1"/>
    <xf numFmtId="44" fontId="4" fillId="0" borderId="3" xfId="4" applyNumberFormat="1"/>
    <xf numFmtId="10" fontId="0" fillId="0" borderId="0" xfId="1" applyNumberFormat="1" applyFont="1"/>
    <xf numFmtId="0" fontId="2" fillId="0" borderId="1" xfId="2" applyAlignment="1">
      <alignment horizontal="center"/>
    </xf>
  </cellXfs>
  <cellStyles count="5">
    <cellStyle name="Heading 1" xfId="2" builtinId="16"/>
    <cellStyle name="Heading 3" xfId="3" builtinId="18"/>
    <cellStyle name="Normal" xfId="0" builtinId="0"/>
    <cellStyle name="Percent" xfId="1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2-Oct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Sheet1!$C$5:$C$9</c:f>
              <c:numCache>
                <c:formatCode>_("$"* #,##0.00_);_("$"* \(#,##0.00\);_("$"* "-"??_);_(@_)</c:formatCode>
                <c:ptCount val="5"/>
                <c:pt idx="0">
                  <c:v>953.27</c:v>
                </c:pt>
                <c:pt idx="1">
                  <c:v>153.81</c:v>
                </c:pt>
                <c:pt idx="2">
                  <c:v>74.61</c:v>
                </c:pt>
                <c:pt idx="3">
                  <c:v>51.88</c:v>
                </c:pt>
                <c:pt idx="4">
                  <c:v>4400.1000000000004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C28-9E24-B66BFB34279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9-Oct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Sheet1!$D$5:$D$9</c:f>
              <c:numCache>
                <c:formatCode>_("$"* #,##0.00_);_("$"* \(#,##0.00\);_("$"* "-"??_);_(@_)</c:formatCode>
                <c:ptCount val="5"/>
                <c:pt idx="0">
                  <c:v>977</c:v>
                </c:pt>
                <c:pt idx="1">
                  <c:v>155.84</c:v>
                </c:pt>
                <c:pt idx="2">
                  <c:v>76.290000000000006</c:v>
                </c:pt>
                <c:pt idx="3">
                  <c:v>52.88</c:v>
                </c:pt>
                <c:pt idx="4">
                  <c:v>4782.3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E-4C28-9E24-B66BFB34279B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16-Oct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Sheet1!$E$5:$E$9</c:f>
              <c:numCache>
                <c:formatCode>_("$"* #,##0.00_);_("$"* \(#,##0.00\);_("$"* "-"??_);_(@_)</c:formatCode>
                <c:ptCount val="5"/>
                <c:pt idx="0">
                  <c:v>992</c:v>
                </c:pt>
                <c:pt idx="1">
                  <c:v>159.88</c:v>
                </c:pt>
                <c:pt idx="2">
                  <c:v>77.650000000000006</c:v>
                </c:pt>
                <c:pt idx="3">
                  <c:v>52.38</c:v>
                </c:pt>
                <c:pt idx="4">
                  <c:v>5764.4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E-4C28-9E24-B66BFB34279B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23-Oct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Sheet1!$F$5:$F$9</c:f>
              <c:numCache>
                <c:formatCode>_("$"* #,##0.00_);_("$"* \(#,##0.00\);_("$"* "-"??_);_(@_)</c:formatCode>
                <c:ptCount val="5"/>
                <c:pt idx="0">
                  <c:v>968.45</c:v>
                </c:pt>
                <c:pt idx="1">
                  <c:v>156.16999999999999</c:v>
                </c:pt>
                <c:pt idx="2">
                  <c:v>78.83</c:v>
                </c:pt>
                <c:pt idx="3">
                  <c:v>53.39</c:v>
                </c:pt>
                <c:pt idx="4">
                  <c:v>5906.9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E-4C28-9E24-B66BFB34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75934528"/>
        <c:axId val="275934112"/>
      </c:barChart>
      <c:catAx>
        <c:axId val="2759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34112"/>
        <c:crosses val="autoZero"/>
        <c:auto val="1"/>
        <c:lblAlgn val="ctr"/>
        <c:lblOffset val="100"/>
        <c:noMultiLvlLbl val="0"/>
      </c:catAx>
      <c:valAx>
        <c:axId val="2759341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Sheet1!$G$5:$G$9</c:f>
              <c:numCache>
                <c:formatCode>_("$"* #,##0.00_);_("$"* \(#,##0.00\);_("$"* "-"??_);_(@_)</c:formatCode>
                <c:ptCount val="5"/>
                <c:pt idx="0">
                  <c:v>14299.05</c:v>
                </c:pt>
                <c:pt idx="1">
                  <c:v>2307.15</c:v>
                </c:pt>
                <c:pt idx="2">
                  <c:v>1119.1500000000001</c:v>
                </c:pt>
                <c:pt idx="3">
                  <c:v>778.2</c:v>
                </c:pt>
                <c:pt idx="4">
                  <c:v>66001.5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2-4E62-AA36-6726C667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%Profit/Loss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Google</c:v>
                </c:pt>
                <c:pt idx="1">
                  <c:v>Apple</c:v>
                </c:pt>
                <c:pt idx="2">
                  <c:v>Microsoft</c:v>
                </c:pt>
                <c:pt idx="3">
                  <c:v>Qualcomm</c:v>
                </c:pt>
                <c:pt idx="4">
                  <c:v>Bitcoin</c:v>
                </c:pt>
              </c:strCache>
            </c:strRef>
          </c:cat>
          <c:val>
            <c:numRef>
              <c:f>Sheet1!$J$5:$J$9</c:f>
              <c:numCache>
                <c:formatCode>0.00%</c:formatCode>
                <c:ptCount val="5"/>
                <c:pt idx="0">
                  <c:v>1.5924134820145448E-2</c:v>
                </c:pt>
                <c:pt idx="1">
                  <c:v>1.5343605747350469E-2</c:v>
                </c:pt>
                <c:pt idx="2">
                  <c:v>5.6560782736898491E-2</c:v>
                </c:pt>
                <c:pt idx="3">
                  <c:v>2.910562837316882E-2</c:v>
                </c:pt>
                <c:pt idx="4">
                  <c:v>0.34244676257357787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6-4AAD-982B-5629FFAF27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2432976"/>
        <c:axId val="362435056"/>
      </c:barChart>
      <c:catAx>
        <c:axId val="362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5056"/>
        <c:crosses val="autoZero"/>
        <c:auto val="1"/>
        <c:lblAlgn val="ctr"/>
        <c:lblOffset val="100"/>
        <c:noMultiLvlLbl val="0"/>
      </c:catAx>
      <c:valAx>
        <c:axId val="36243505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15</xdr:row>
      <xdr:rowOff>76200</xdr:rowOff>
    </xdr:from>
    <xdr:to>
      <xdr:col>10</xdr:col>
      <xdr:colOff>76200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28</xdr:row>
      <xdr:rowOff>104775</xdr:rowOff>
    </xdr:from>
    <xdr:to>
      <xdr:col>8</xdr:col>
      <xdr:colOff>38100</xdr:colOff>
      <xdr:row>42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366712</xdr:colOff>
      <xdr:row>28</xdr:row>
      <xdr:rowOff>76200</xdr:rowOff>
    </xdr:from>
    <xdr:to>
      <xdr:col>14</xdr:col>
      <xdr:colOff>42862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topLeftCell="B1" workbookViewId="0">
      <selection activeCell="N21" sqref="N21"/>
    </sheetView>
  </sheetViews>
  <sheetFormatPr defaultRowHeight="15" x14ac:dyDescent="0.25"/>
  <cols>
    <col min="1" max="1" width="10.5703125" bestFit="1" customWidth="1"/>
    <col min="2" max="2" width="15.140625" bestFit="1" customWidth="1"/>
    <col min="3" max="6" width="10.5703125" bestFit="1" customWidth="1"/>
    <col min="7" max="7" width="11.5703125" bestFit="1" customWidth="1"/>
    <col min="8" max="8" width="13.42578125" bestFit="1" customWidth="1"/>
    <col min="9" max="9" width="11.28515625" bestFit="1" customWidth="1"/>
    <col min="10" max="10" width="12.140625" bestFit="1" customWidth="1"/>
    <col min="13" max="13" width="10.5703125" bestFit="1" customWidth="1"/>
    <col min="14" max="14" width="16.7109375" bestFit="1" customWidth="1"/>
  </cols>
  <sheetData>
    <row r="2" spans="2:14" ht="20.25" thickBot="1" x14ac:dyDescent="0.35">
      <c r="B2" s="9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ht="15.75" thickTop="1" x14ac:dyDescent="0.25"/>
    <row r="4" spans="2:14" ht="15.75" thickBot="1" x14ac:dyDescent="0.3">
      <c r="B4" s="2" t="s">
        <v>5</v>
      </c>
      <c r="C4" s="3">
        <v>43010</v>
      </c>
      <c r="D4" s="3">
        <v>43017</v>
      </c>
      <c r="E4" s="3">
        <v>43024</v>
      </c>
      <c r="F4" s="3">
        <v>43031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</row>
    <row r="5" spans="2:14" x14ac:dyDescent="0.25">
      <c r="B5" t="s">
        <v>0</v>
      </c>
      <c r="C5" s="5">
        <v>953.27</v>
      </c>
      <c r="D5" s="5">
        <v>977</v>
      </c>
      <c r="E5" s="5">
        <v>992</v>
      </c>
      <c r="F5" s="5">
        <v>968.45</v>
      </c>
      <c r="G5" s="5">
        <f>C5*$C$11</f>
        <v>14299.05</v>
      </c>
      <c r="H5" s="5">
        <f>F5*$C$11</f>
        <v>14526.75</v>
      </c>
      <c r="I5" s="5">
        <f>H5-G5</f>
        <v>227.70000000000073</v>
      </c>
      <c r="J5" s="8">
        <f t="shared" ref="J5:J9" si="0">I5/G5</f>
        <v>1.5924134820145448E-2</v>
      </c>
      <c r="K5" s="5" t="str">
        <f>IF(J5&gt;0.01,"Rising", IF(J5&lt;-0.01,"Falling","Neutral"))</f>
        <v>Rising</v>
      </c>
      <c r="L5" s="5"/>
      <c r="M5" s="5">
        <f>TREND(C5:F5,{1,2,3,4},5)</f>
        <v>987.81500000000005</v>
      </c>
      <c r="N5" s="5">
        <f>(M5*$C$11)-G5</f>
        <v>518.17500000000109</v>
      </c>
    </row>
    <row r="6" spans="2:14" x14ac:dyDescent="0.25">
      <c r="B6" t="s">
        <v>1</v>
      </c>
      <c r="C6" s="5">
        <v>153.81</v>
      </c>
      <c r="D6" s="5">
        <v>155.84</v>
      </c>
      <c r="E6" s="5">
        <v>159.88</v>
      </c>
      <c r="F6" s="5">
        <v>156.16999999999999</v>
      </c>
      <c r="G6" s="5">
        <f t="shared" ref="G6:G9" si="1">C6*$C$11</f>
        <v>2307.15</v>
      </c>
      <c r="H6" s="5">
        <f t="shared" ref="H6:H9" si="2">F6*$C$11</f>
        <v>2342.5499999999997</v>
      </c>
      <c r="I6" s="5">
        <f t="shared" ref="I6:I9" si="3">H6-G6</f>
        <v>35.399999999999636</v>
      </c>
      <c r="J6" s="8">
        <f t="shared" si="0"/>
        <v>1.5343605747350469E-2</v>
      </c>
      <c r="K6" s="5" t="str">
        <f t="shared" ref="K6:K9" si="4">IF(J6&gt;0.01,"Rising", IF(J6&lt;-0.01,"Falling","Neutral"))</f>
        <v>Rising</v>
      </c>
      <c r="L6" s="5"/>
      <c r="M6" s="5">
        <f>TREND(C6:F6,{1,2,3,4},5)</f>
        <v>159.20499999999996</v>
      </c>
      <c r="N6" s="5">
        <f t="shared" ref="N6:N9" si="5">(M6*$C$11)-G6</f>
        <v>80.924999999999272</v>
      </c>
    </row>
    <row r="7" spans="2:14" x14ac:dyDescent="0.25">
      <c r="B7" t="s">
        <v>2</v>
      </c>
      <c r="C7" s="5">
        <v>74.61</v>
      </c>
      <c r="D7" s="5">
        <v>76.290000000000006</v>
      </c>
      <c r="E7" s="5">
        <v>77.650000000000006</v>
      </c>
      <c r="F7" s="5">
        <v>78.83</v>
      </c>
      <c r="G7" s="5">
        <f t="shared" si="1"/>
        <v>1119.1500000000001</v>
      </c>
      <c r="H7" s="5">
        <f t="shared" si="2"/>
        <v>1182.45</v>
      </c>
      <c r="I7" s="5">
        <f t="shared" si="3"/>
        <v>63.299999999999955</v>
      </c>
      <c r="J7" s="8">
        <f t="shared" si="0"/>
        <v>5.6560782736898491E-2</v>
      </c>
      <c r="K7" s="5" t="str">
        <f t="shared" si="4"/>
        <v>Rising</v>
      </c>
      <c r="L7" s="5"/>
      <c r="M7" s="5">
        <f>TREND(C7:F7,{1,2,3,4},5)</f>
        <v>80.349999999999994</v>
      </c>
      <c r="N7" s="5">
        <f t="shared" si="5"/>
        <v>86.099999999999909</v>
      </c>
    </row>
    <row r="8" spans="2:14" x14ac:dyDescent="0.25">
      <c r="B8" t="s">
        <v>4</v>
      </c>
      <c r="C8" s="5">
        <v>51.88</v>
      </c>
      <c r="D8" s="5">
        <v>52.88</v>
      </c>
      <c r="E8" s="5">
        <v>52.38</v>
      </c>
      <c r="F8" s="5">
        <v>53.39</v>
      </c>
      <c r="G8" s="5">
        <f t="shared" si="1"/>
        <v>778.2</v>
      </c>
      <c r="H8" s="5">
        <f t="shared" si="2"/>
        <v>800.85</v>
      </c>
      <c r="I8" s="5">
        <f t="shared" si="3"/>
        <v>22.649999999999977</v>
      </c>
      <c r="J8" s="8">
        <f t="shared" si="0"/>
        <v>2.910562837316882E-2</v>
      </c>
      <c r="K8" s="5" t="str">
        <f t="shared" si="4"/>
        <v>Rising</v>
      </c>
      <c r="L8" s="5"/>
      <c r="M8" s="5">
        <f>TREND(C8:F8,{1,2,3,4},5)</f>
        <v>53.640000000000008</v>
      </c>
      <c r="N8" s="5">
        <f t="shared" si="5"/>
        <v>26.400000000000091</v>
      </c>
    </row>
    <row r="9" spans="2:14" x14ac:dyDescent="0.25">
      <c r="B9" t="s">
        <v>3</v>
      </c>
      <c r="C9" s="5">
        <v>4400.1000000000004</v>
      </c>
      <c r="D9" s="5">
        <v>4782.3</v>
      </c>
      <c r="E9" s="5">
        <v>5764.4</v>
      </c>
      <c r="F9" s="5">
        <v>5906.9</v>
      </c>
      <c r="G9" s="5">
        <f t="shared" si="1"/>
        <v>66001.5</v>
      </c>
      <c r="H9" s="5">
        <f t="shared" si="2"/>
        <v>88603.5</v>
      </c>
      <c r="I9" s="5">
        <f t="shared" si="3"/>
        <v>22602</v>
      </c>
      <c r="J9" s="8">
        <f t="shared" si="0"/>
        <v>0.34244676257357787</v>
      </c>
      <c r="K9" s="5" t="str">
        <f t="shared" si="4"/>
        <v>Rising</v>
      </c>
      <c r="L9" s="5"/>
      <c r="M9" s="5">
        <f>TREND(C9:F9,{1,2,3,4},5)</f>
        <v>6589.0499999999993</v>
      </c>
      <c r="N9" s="5">
        <f t="shared" si="5"/>
        <v>32834.249999999985</v>
      </c>
    </row>
    <row r="10" spans="2:14" ht="15.75" thickBot="1" x14ac:dyDescent="0.3">
      <c r="B10" s="4" t="s">
        <v>6</v>
      </c>
      <c r="C10" s="4"/>
      <c r="D10" s="4"/>
      <c r="E10" s="4"/>
      <c r="F10" s="4"/>
      <c r="G10" s="7">
        <f>SUM(G5:G9)</f>
        <v>84505.05</v>
      </c>
      <c r="H10" s="7">
        <f>SUM(H5:H9)</f>
        <v>107456.1</v>
      </c>
      <c r="I10" s="4"/>
      <c r="J10" s="4"/>
      <c r="K10" s="4"/>
      <c r="L10" s="4"/>
      <c r="M10" s="4"/>
      <c r="N10" s="7">
        <f>SUM(N5:N9)</f>
        <v>33545.849999999984</v>
      </c>
    </row>
    <row r="11" spans="2:14" ht="15.75" thickTop="1" x14ac:dyDescent="0.25">
      <c r="B11" s="1" t="s">
        <v>7</v>
      </c>
      <c r="C11" s="6">
        <v>15</v>
      </c>
    </row>
  </sheetData>
  <mergeCells count="1">
    <mergeCell ref="B2:N2"/>
  </mergeCells>
  <conditionalFormatting sqref="J5:J9">
    <cfRule type="iconSet" priority="1">
      <iconSet>
        <cfvo type="percent" val="0"/>
        <cfvo type="num" val="-0.01"/>
        <cfvo type="num" val="0.01" gte="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Sheet1!C5:F5</xm:f>
              <xm:sqref>L5</xm:sqref>
            </x14:sparkline>
            <x14:sparkline>
              <xm:f>Sheet1!C6:F6</xm:f>
              <xm:sqref>L6</xm:sqref>
            </x14:sparkline>
            <x14:sparkline>
              <xm:f>Sheet1!C7:F7</xm:f>
              <xm:sqref>L7</xm:sqref>
            </x14:sparkline>
            <x14:sparkline>
              <xm:f>Sheet1!C8:F8</xm:f>
              <xm:sqref>L8</xm:sqref>
            </x14:sparkline>
            <x14:sparkline>
              <xm:f>Sheet1!C9:F9</xm:f>
              <xm:sqref>L9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Zhou</dc:creator>
  <cp:lastModifiedBy>Alexander Zhou</cp:lastModifiedBy>
  <dcterms:created xsi:type="dcterms:W3CDTF">2017-11-02T20:33:34Z</dcterms:created>
  <dcterms:modified xsi:type="dcterms:W3CDTF">2017-11-02T21:17:57Z</dcterms:modified>
</cp:coreProperties>
</file>