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icto\Desktop\grupo-10-cco\"/>
    </mc:Choice>
  </mc:AlternateContent>
  <xr:revisionPtr revIDLastSave="0" documentId="13_ncr:1_{2A06DA98-9048-4D10-B8C6-F2301591CB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0" i="1" l="1"/>
  <c r="P39" i="1"/>
  <c r="P38" i="1"/>
  <c r="P41" i="1"/>
  <c r="P37" i="1"/>
  <c r="S22" i="1" l="1"/>
  <c r="S20" i="1"/>
  <c r="S21" i="1"/>
  <c r="S19" i="1"/>
  <c r="S33" i="1"/>
  <c r="S32" i="1"/>
  <c r="S31" i="1"/>
  <c r="S30" i="1"/>
</calcChain>
</file>

<file path=xl/sharedStrings.xml><?xml version="1.0" encoding="utf-8"?>
<sst xmlns="http://schemas.openxmlformats.org/spreadsheetml/2006/main" count="83" uniqueCount="56">
  <si>
    <t>mercado</t>
  </si>
  <si>
    <t>IDEAL</t>
  </si>
  <si>
    <t>ALERTA</t>
  </si>
  <si>
    <t>CRITICO</t>
  </si>
  <si>
    <t>setor 1</t>
  </si>
  <si>
    <t>setor 2</t>
  </si>
  <si>
    <t>setor 3</t>
  </si>
  <si>
    <t>min</t>
  </si>
  <si>
    <t>setor 4</t>
  </si>
  <si>
    <t>1 quarto</t>
  </si>
  <si>
    <t>setor 5</t>
  </si>
  <si>
    <t>media</t>
  </si>
  <si>
    <t>setor 6</t>
  </si>
  <si>
    <t>mediana</t>
  </si>
  <si>
    <t>setor 7</t>
  </si>
  <si>
    <t>3q</t>
  </si>
  <si>
    <t>setor 8</t>
  </si>
  <si>
    <t xml:space="preserve"> </t>
  </si>
  <si>
    <t>max</t>
  </si>
  <si>
    <t>HORARIO</t>
  </si>
  <si>
    <t>MOVIMENTO</t>
  </si>
  <si>
    <t>sensor 1</t>
  </si>
  <si>
    <t>sensor 2</t>
  </si>
  <si>
    <t>sensor 3</t>
  </si>
  <si>
    <t>sensor 4</t>
  </si>
  <si>
    <t>sensor 5</t>
  </si>
  <si>
    <t>sensor 6</t>
  </si>
  <si>
    <t>sensor 7</t>
  </si>
  <si>
    <t>sensor 8</t>
  </si>
  <si>
    <t>sensor 9</t>
  </si>
  <si>
    <t>sensor 10</t>
  </si>
  <si>
    <t>1q</t>
  </si>
  <si>
    <t>%</t>
  </si>
  <si>
    <t>&gt;= 5 &amp;&amp; &lt;= 22</t>
  </si>
  <si>
    <t>&lt; 22</t>
  </si>
  <si>
    <t>&gt; 85</t>
  </si>
  <si>
    <t>&lt; 5</t>
  </si>
  <si>
    <t>&gt;77 &amp;&amp; &lt;= 85</t>
  </si>
  <si>
    <t>FRACO</t>
  </si>
  <si>
    <t>&gt;= 22 &amp;&amp; &lt; 40</t>
  </si>
  <si>
    <t>&gt;= 40 &amp;&amp; &lt;= 77</t>
  </si>
  <si>
    <t>&gt; 22 &amp;&amp; &lt;= 77</t>
  </si>
  <si>
    <t>&gt; 77 &amp;&amp; &lt;=90</t>
  </si>
  <si>
    <t>&gt; 90</t>
  </si>
  <si>
    <t>Estatísticas de movimentação em tempo real</t>
  </si>
  <si>
    <t>Estatísticas de movimentação a longo prazo</t>
  </si>
  <si>
    <t>Movimentação no setor de Padaria em tempo real</t>
  </si>
  <si>
    <t>Movimentação no setor de Padaria a longo prazo</t>
  </si>
  <si>
    <t>Quantidade de Clientes</t>
  </si>
  <si>
    <t>Número de Clientes</t>
  </si>
  <si>
    <t>Data</t>
  </si>
  <si>
    <t>q1</t>
  </si>
  <si>
    <t>q3</t>
  </si>
  <si>
    <t>Estatísticas sobre número de clientes</t>
  </si>
  <si>
    <t>&lt; média</t>
  </si>
  <si>
    <t>&gt;=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</si>
</sst>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4"/>
      <color theme="2"/>
      <name val="Arial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1"/>
      <color theme="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1C95E"/>
        <bgColor indexed="64"/>
      </patternFill>
    </fill>
    <fill>
      <patternFill patternType="solid">
        <fgColor rgb="FFFFCD56"/>
        <bgColor indexed="64"/>
      </patternFill>
    </fill>
    <fill>
      <patternFill patternType="solid">
        <fgColor rgb="FF36A2EB"/>
        <bgColor indexed="64"/>
      </patternFill>
    </fill>
    <fill>
      <patternFill patternType="solid">
        <fgColor rgb="FFFF6384"/>
        <bgColor indexed="64"/>
      </patternFill>
    </fill>
    <fill>
      <patternFill patternType="solid">
        <fgColor rgb="FFFFCD56"/>
        <bgColor rgb="FFFFFF00"/>
      </patternFill>
    </fill>
    <fill>
      <patternFill patternType="solid">
        <fgColor rgb="FFFF6384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2" fontId="1" fillId="0" borderId="0" xfId="0" applyNumberFormat="1" applyFont="1"/>
    <xf numFmtId="0" fontId="0" fillId="0" borderId="0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7" borderId="1" xfId="1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8" borderId="3" xfId="1" applyNumberFormat="1" applyFont="1" applyFill="1" applyBorder="1" applyAlignment="1">
      <alignment horizontal="center"/>
    </xf>
    <xf numFmtId="0" fontId="1" fillId="8" borderId="1" xfId="1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9" borderId="1" xfId="1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10" borderId="1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7" borderId="2" xfId="0" applyFont="1" applyFill="1" applyBorder="1" applyAlignment="1"/>
    <xf numFmtId="0" fontId="6" fillId="8" borderId="2" xfId="0" applyFont="1" applyFill="1" applyBorder="1" applyAlignment="1"/>
    <xf numFmtId="0" fontId="4" fillId="11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61C95E"/>
      <color rgb="FFFF6384"/>
      <color rgb="FF36A2EB"/>
      <color rgb="FFFFCD56"/>
      <color rgb="FF4BC0C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1"/>
  <sheetViews>
    <sheetView tabSelected="1" topLeftCell="A19" zoomScale="85" zoomScaleNormal="85" workbookViewId="0">
      <selection activeCell="G40" sqref="G40"/>
    </sheetView>
  </sheetViews>
  <sheetFormatPr defaultColWidth="14.42578125" defaultRowHeight="15.75" customHeight="1" x14ac:dyDescent="0.2"/>
  <cols>
    <col min="1" max="1" width="14.42578125" style="9"/>
    <col min="15" max="15" width="8.140625" bestFit="1" customWidth="1"/>
    <col min="16" max="16" width="20.7109375" bestFit="1" customWidth="1"/>
    <col min="17" max="17" width="19.5703125" bestFit="1" customWidth="1"/>
    <col min="18" max="18" width="19" bestFit="1" customWidth="1"/>
    <col min="19" max="19" width="8.140625" bestFit="1" customWidth="1"/>
  </cols>
  <sheetData>
    <row r="1" spans="2:19" s="9" customFormat="1" ht="15.75" customHeight="1" x14ac:dyDescent="0.2"/>
    <row r="2" spans="2:19" ht="15.75" customHeight="1" x14ac:dyDescent="0.25">
      <c r="B2" s="45" t="s">
        <v>46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12" t="s">
        <v>20</v>
      </c>
      <c r="O2" s="39" t="s">
        <v>44</v>
      </c>
      <c r="P2" s="40"/>
      <c r="Q2" s="40"/>
      <c r="R2" s="40"/>
      <c r="S2" s="41"/>
    </row>
    <row r="3" spans="2:19" ht="15" x14ac:dyDescent="0.2">
      <c r="B3" s="13" t="s">
        <v>19</v>
      </c>
      <c r="C3" s="14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  <c r="I3" s="14" t="s">
        <v>27</v>
      </c>
      <c r="J3" s="14" t="s">
        <v>28</v>
      </c>
      <c r="K3" s="14" t="s">
        <v>29</v>
      </c>
      <c r="L3" s="15" t="s">
        <v>30</v>
      </c>
      <c r="M3" s="16" t="s">
        <v>32</v>
      </c>
      <c r="O3" s="10" t="s">
        <v>38</v>
      </c>
      <c r="P3" s="10" t="s">
        <v>2</v>
      </c>
      <c r="Q3" s="10" t="s">
        <v>1</v>
      </c>
      <c r="R3" s="11" t="s">
        <v>2</v>
      </c>
      <c r="S3" s="11" t="s">
        <v>3</v>
      </c>
    </row>
    <row r="4" spans="2:19" ht="15" x14ac:dyDescent="0.2">
      <c r="B4" s="17">
        <v>0.29201388888888891</v>
      </c>
      <c r="C4" s="20">
        <v>0</v>
      </c>
      <c r="D4" s="20">
        <v>0</v>
      </c>
      <c r="E4" s="20">
        <v>1</v>
      </c>
      <c r="F4" s="20">
        <v>0</v>
      </c>
      <c r="G4" s="20">
        <v>1</v>
      </c>
      <c r="H4" s="20">
        <v>0</v>
      </c>
      <c r="I4" s="20">
        <v>0</v>
      </c>
      <c r="J4" s="20">
        <v>0</v>
      </c>
      <c r="K4" s="20">
        <v>1</v>
      </c>
      <c r="L4" s="20">
        <v>0</v>
      </c>
      <c r="M4" s="21">
        <v>30</v>
      </c>
      <c r="O4" s="34" t="s">
        <v>34</v>
      </c>
      <c r="P4" s="29" t="s">
        <v>39</v>
      </c>
      <c r="Q4" s="28" t="s">
        <v>40</v>
      </c>
      <c r="R4" s="30" t="s">
        <v>37</v>
      </c>
      <c r="S4" s="32" t="s">
        <v>35</v>
      </c>
    </row>
    <row r="5" spans="2:19" ht="15" x14ac:dyDescent="0.2">
      <c r="B5" s="17">
        <v>0.29236111111111113</v>
      </c>
      <c r="C5" s="23">
        <v>0</v>
      </c>
      <c r="D5" s="23">
        <v>0</v>
      </c>
      <c r="E5" s="23">
        <v>1</v>
      </c>
      <c r="F5" s="23">
        <v>0</v>
      </c>
      <c r="G5" s="23">
        <v>0</v>
      </c>
      <c r="H5" s="23">
        <v>0</v>
      </c>
      <c r="I5" s="23">
        <v>1</v>
      </c>
      <c r="J5" s="23">
        <v>0</v>
      </c>
      <c r="K5" s="23">
        <v>0</v>
      </c>
      <c r="L5" s="23">
        <v>0</v>
      </c>
      <c r="M5" s="24">
        <v>20</v>
      </c>
    </row>
    <row r="6" spans="2:19" ht="15" x14ac:dyDescent="0.2">
      <c r="B6" s="17">
        <v>0.29270833333333335</v>
      </c>
      <c r="C6" s="20">
        <v>1</v>
      </c>
      <c r="D6" s="20">
        <v>0</v>
      </c>
      <c r="E6" s="20">
        <v>0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2">
        <v>80</v>
      </c>
    </row>
    <row r="7" spans="2:19" ht="15" x14ac:dyDescent="0.2">
      <c r="B7" s="17">
        <v>0.29305555555555601</v>
      </c>
      <c r="C7" s="18">
        <v>0</v>
      </c>
      <c r="D7" s="18">
        <v>0</v>
      </c>
      <c r="E7" s="18">
        <v>0</v>
      </c>
      <c r="F7" s="18">
        <v>1</v>
      </c>
      <c r="G7" s="18">
        <v>1</v>
      </c>
      <c r="H7" s="18">
        <v>1</v>
      </c>
      <c r="I7" s="18">
        <v>1</v>
      </c>
      <c r="J7" s="18">
        <v>0</v>
      </c>
      <c r="K7" s="18">
        <v>1</v>
      </c>
      <c r="L7" s="18">
        <v>0</v>
      </c>
      <c r="M7" s="19">
        <v>50</v>
      </c>
      <c r="O7" s="42" t="s">
        <v>45</v>
      </c>
      <c r="P7" s="43"/>
      <c r="Q7" s="43"/>
      <c r="R7" s="43"/>
      <c r="S7" s="44"/>
    </row>
    <row r="8" spans="2:19" ht="15" x14ac:dyDescent="0.2">
      <c r="B8" s="17">
        <v>0.29340277777777801</v>
      </c>
      <c r="C8" s="25">
        <v>1</v>
      </c>
      <c r="D8" s="25">
        <v>1</v>
      </c>
      <c r="E8" s="25">
        <v>1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>
        <v>1</v>
      </c>
      <c r="M8" s="26">
        <v>100</v>
      </c>
      <c r="O8" s="10" t="s">
        <v>3</v>
      </c>
      <c r="P8" s="10" t="s">
        <v>2</v>
      </c>
      <c r="Q8" s="10" t="s">
        <v>1</v>
      </c>
      <c r="R8" s="11" t="s">
        <v>2</v>
      </c>
      <c r="S8" s="11" t="s">
        <v>3</v>
      </c>
    </row>
    <row r="9" spans="2:19" ht="15" x14ac:dyDescent="0.2">
      <c r="B9" s="17">
        <v>0.29375000000000001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1</v>
      </c>
      <c r="L9" s="23">
        <v>1</v>
      </c>
      <c r="M9" s="24">
        <v>20</v>
      </c>
      <c r="O9" s="33" t="s">
        <v>36</v>
      </c>
      <c r="P9" s="31" t="s">
        <v>33</v>
      </c>
      <c r="Q9" s="28" t="s">
        <v>41</v>
      </c>
      <c r="R9" s="30" t="s">
        <v>42</v>
      </c>
      <c r="S9" s="32" t="s">
        <v>43</v>
      </c>
    </row>
    <row r="10" spans="2:19" ht="15" x14ac:dyDescent="0.2">
      <c r="B10" s="17">
        <v>0.29409722222222201</v>
      </c>
      <c r="C10" s="18">
        <v>1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1</v>
      </c>
      <c r="J10" s="18">
        <v>0</v>
      </c>
      <c r="K10" s="18">
        <v>1</v>
      </c>
      <c r="L10" s="18">
        <v>1</v>
      </c>
      <c r="M10" s="19">
        <v>40</v>
      </c>
      <c r="N10" s="7"/>
      <c r="O10" s="7"/>
      <c r="P10" s="7"/>
      <c r="Q10" s="7"/>
    </row>
    <row r="11" spans="2:19" ht="18" x14ac:dyDescent="0.25">
      <c r="B11" s="17">
        <v>0.29444444444444401</v>
      </c>
      <c r="C11" s="18">
        <v>0</v>
      </c>
      <c r="D11" s="18">
        <v>1</v>
      </c>
      <c r="E11" s="18">
        <v>1</v>
      </c>
      <c r="F11" s="18">
        <v>1</v>
      </c>
      <c r="G11" s="18">
        <v>0</v>
      </c>
      <c r="H11" s="18">
        <v>1</v>
      </c>
      <c r="I11" s="18">
        <v>1</v>
      </c>
      <c r="J11" s="18">
        <v>1</v>
      </c>
      <c r="K11" s="18">
        <v>1</v>
      </c>
      <c r="L11" s="18">
        <v>0</v>
      </c>
      <c r="M11" s="19">
        <v>70</v>
      </c>
      <c r="N11" s="9"/>
      <c r="O11" s="9"/>
      <c r="P11" s="46" t="s">
        <v>53</v>
      </c>
      <c r="Q11" s="47"/>
      <c r="R11" s="9"/>
    </row>
    <row r="12" spans="2:19" ht="15" x14ac:dyDescent="0.2">
      <c r="B12" s="17">
        <v>0.29479166666666701</v>
      </c>
      <c r="C12" s="20">
        <v>1</v>
      </c>
      <c r="D12" s="20">
        <v>0</v>
      </c>
      <c r="E12" s="20">
        <v>1</v>
      </c>
      <c r="F12" s="20">
        <v>1</v>
      </c>
      <c r="G12" s="20">
        <v>1</v>
      </c>
      <c r="H12" s="20">
        <v>1</v>
      </c>
      <c r="I12" s="20">
        <v>0</v>
      </c>
      <c r="J12" s="20">
        <v>1</v>
      </c>
      <c r="K12" s="20">
        <v>1</v>
      </c>
      <c r="L12" s="20">
        <v>1</v>
      </c>
      <c r="M12" s="22">
        <v>80</v>
      </c>
      <c r="N12" s="9"/>
      <c r="O12" s="9"/>
      <c r="P12" s="33" t="s">
        <v>54</v>
      </c>
      <c r="Q12" s="48" t="s">
        <v>55</v>
      </c>
      <c r="R12" s="9"/>
      <c r="S12" s="9"/>
    </row>
    <row r="13" spans="2:19" ht="15.75" customHeight="1" x14ac:dyDescent="0.2">
      <c r="B13" s="17">
        <v>0.29513888888888901</v>
      </c>
      <c r="C13" s="18">
        <v>0</v>
      </c>
      <c r="D13" s="18">
        <v>0</v>
      </c>
      <c r="E13" s="18">
        <v>1</v>
      </c>
      <c r="F13" s="18">
        <v>1</v>
      </c>
      <c r="G13" s="18">
        <v>0</v>
      </c>
      <c r="H13" s="18">
        <v>1</v>
      </c>
      <c r="I13" s="18">
        <v>0</v>
      </c>
      <c r="J13" s="18">
        <v>1</v>
      </c>
      <c r="K13" s="18">
        <v>0</v>
      </c>
      <c r="L13" s="18">
        <v>0</v>
      </c>
      <c r="M13" s="19">
        <v>40</v>
      </c>
      <c r="N13" s="9"/>
      <c r="O13" s="9"/>
      <c r="P13" s="9"/>
      <c r="Q13" s="9"/>
      <c r="R13" s="9"/>
      <c r="S13" s="9"/>
    </row>
    <row r="14" spans="2:19" ht="15.75" customHeight="1" x14ac:dyDescent="0.2">
      <c r="B14" s="17">
        <v>0.29548611111111101</v>
      </c>
      <c r="C14" s="20">
        <v>0</v>
      </c>
      <c r="D14" s="20">
        <v>0</v>
      </c>
      <c r="E14" s="20">
        <v>0</v>
      </c>
      <c r="F14" s="20">
        <v>1</v>
      </c>
      <c r="G14" s="20">
        <v>0</v>
      </c>
      <c r="H14" s="20">
        <v>1</v>
      </c>
      <c r="I14" s="20">
        <v>1</v>
      </c>
      <c r="J14" s="20">
        <v>0</v>
      </c>
      <c r="K14" s="20">
        <v>0</v>
      </c>
      <c r="L14" s="20">
        <v>1</v>
      </c>
      <c r="M14" s="22">
        <v>30</v>
      </c>
      <c r="N14" s="9"/>
      <c r="O14" s="9"/>
      <c r="P14" s="9"/>
      <c r="Q14" s="9"/>
      <c r="R14" s="9"/>
      <c r="S14" s="9"/>
    </row>
    <row r="15" spans="2:19" ht="15.75" customHeight="1" x14ac:dyDescent="0.2">
      <c r="B15" s="17">
        <v>0.295833333333333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4">
        <v>0</v>
      </c>
      <c r="N15" s="9"/>
      <c r="O15" s="9"/>
      <c r="P15" s="9"/>
      <c r="Q15" s="9"/>
      <c r="R15" s="9"/>
      <c r="S15" s="9"/>
    </row>
    <row r="16" spans="2:19" ht="15.75" customHeight="1" x14ac:dyDescent="0.2">
      <c r="O16" s="9"/>
      <c r="P16" s="9"/>
      <c r="Q16" s="9"/>
      <c r="R16" s="9"/>
      <c r="S16" s="9"/>
    </row>
    <row r="17" spans="2:19" ht="12.75" x14ac:dyDescent="0.2">
      <c r="I17" s="9"/>
      <c r="K17" s="9"/>
      <c r="L17" s="9"/>
      <c r="M17" s="9"/>
    </row>
    <row r="18" spans="2:19" ht="18" x14ac:dyDescent="0.25">
      <c r="B18" s="45" t="s">
        <v>47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12" t="s">
        <v>20</v>
      </c>
      <c r="O18" s="9"/>
      <c r="P18" s="9"/>
      <c r="Q18" s="9"/>
      <c r="R18" s="2" t="s">
        <v>7</v>
      </c>
      <c r="S18" s="4">
        <v>0</v>
      </c>
    </row>
    <row r="19" spans="2:19" ht="15" x14ac:dyDescent="0.2">
      <c r="B19" s="13" t="s">
        <v>19</v>
      </c>
      <c r="C19" s="14" t="s">
        <v>21</v>
      </c>
      <c r="D19" s="14" t="s">
        <v>22</v>
      </c>
      <c r="E19" s="14" t="s">
        <v>23</v>
      </c>
      <c r="F19" s="14" t="s">
        <v>24</v>
      </c>
      <c r="G19" s="14" t="s">
        <v>25</v>
      </c>
      <c r="H19" s="14" t="s">
        <v>26</v>
      </c>
      <c r="I19" s="14" t="s">
        <v>27</v>
      </c>
      <c r="J19" s="14" t="s">
        <v>28</v>
      </c>
      <c r="K19" s="14" t="s">
        <v>29</v>
      </c>
      <c r="L19" s="15" t="s">
        <v>30</v>
      </c>
      <c r="M19" s="16" t="s">
        <v>32</v>
      </c>
      <c r="O19" s="9"/>
      <c r="P19" s="9"/>
      <c r="Q19" s="9"/>
      <c r="R19" s="2" t="s">
        <v>31</v>
      </c>
      <c r="S19" s="5">
        <f>_xlfn.QUARTILE.EXC(M4:M15,1)</f>
        <v>22.5</v>
      </c>
    </row>
    <row r="20" spans="2:19" ht="15" x14ac:dyDescent="0.2">
      <c r="B20" s="17">
        <v>0.29201388888888891</v>
      </c>
      <c r="C20" s="20">
        <v>0</v>
      </c>
      <c r="D20" s="20">
        <v>0</v>
      </c>
      <c r="E20" s="20">
        <v>1</v>
      </c>
      <c r="F20" s="20">
        <v>0</v>
      </c>
      <c r="G20" s="20">
        <v>1</v>
      </c>
      <c r="H20" s="20">
        <v>0</v>
      </c>
      <c r="I20" s="20">
        <v>0</v>
      </c>
      <c r="J20" s="20">
        <v>0</v>
      </c>
      <c r="K20" s="20">
        <v>1</v>
      </c>
      <c r="L20" s="20">
        <v>0</v>
      </c>
      <c r="M20" s="21">
        <v>30</v>
      </c>
      <c r="O20" s="9"/>
      <c r="P20" s="9"/>
      <c r="Q20" s="9"/>
      <c r="R20" s="2" t="s">
        <v>11</v>
      </c>
      <c r="S20" s="6">
        <f>AVERAGE(M4:M15)</f>
        <v>46.666666666666664</v>
      </c>
    </row>
    <row r="21" spans="2:19" ht="15" x14ac:dyDescent="0.2">
      <c r="B21" s="17">
        <v>0.29236111111111113</v>
      </c>
      <c r="C21" s="25">
        <v>0</v>
      </c>
      <c r="D21" s="25">
        <v>0</v>
      </c>
      <c r="E21" s="25">
        <v>1</v>
      </c>
      <c r="F21" s="25">
        <v>0</v>
      </c>
      <c r="G21" s="25">
        <v>0</v>
      </c>
      <c r="H21" s="25">
        <v>0</v>
      </c>
      <c r="I21" s="25">
        <v>1</v>
      </c>
      <c r="J21" s="25">
        <v>0</v>
      </c>
      <c r="K21" s="25">
        <v>0</v>
      </c>
      <c r="L21" s="25">
        <v>0</v>
      </c>
      <c r="M21" s="26">
        <v>20</v>
      </c>
      <c r="O21" s="9"/>
      <c r="P21" s="9"/>
      <c r="Q21" s="9"/>
      <c r="R21" s="2" t="s">
        <v>13</v>
      </c>
      <c r="S21" s="5">
        <f>MEDIAN(M4:M15)</f>
        <v>40</v>
      </c>
    </row>
    <row r="22" spans="2:19" ht="15" x14ac:dyDescent="0.2">
      <c r="B22" s="17">
        <v>0.29270833333333335</v>
      </c>
      <c r="C22" s="20">
        <v>1</v>
      </c>
      <c r="D22" s="20">
        <v>0</v>
      </c>
      <c r="E22" s="20">
        <v>0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2">
        <v>80</v>
      </c>
      <c r="O22" s="9"/>
      <c r="P22" s="9"/>
      <c r="Q22" s="9"/>
      <c r="R22" s="2" t="s">
        <v>15</v>
      </c>
      <c r="S22" s="5">
        <f>_xlfn.QUARTILE.EXC(M4:M15,3)</f>
        <v>77.5</v>
      </c>
    </row>
    <row r="23" spans="2:19" ht="15" x14ac:dyDescent="0.2">
      <c r="B23" s="17">
        <v>0.29305555555555601</v>
      </c>
      <c r="C23" s="18">
        <v>0</v>
      </c>
      <c r="D23" s="18">
        <v>0</v>
      </c>
      <c r="E23" s="18">
        <v>0</v>
      </c>
      <c r="F23" s="18">
        <v>1</v>
      </c>
      <c r="G23" s="18">
        <v>1</v>
      </c>
      <c r="H23" s="18">
        <v>1</v>
      </c>
      <c r="I23" s="18">
        <v>1</v>
      </c>
      <c r="J23" s="18">
        <v>0</v>
      </c>
      <c r="K23" s="18">
        <v>1</v>
      </c>
      <c r="L23" s="18">
        <v>0</v>
      </c>
      <c r="M23" s="19">
        <v>50</v>
      </c>
      <c r="O23" s="9"/>
      <c r="P23" s="9"/>
      <c r="Q23" s="9"/>
      <c r="R23" s="2" t="s">
        <v>18</v>
      </c>
      <c r="S23" s="4">
        <v>100</v>
      </c>
    </row>
    <row r="24" spans="2:19" ht="15" x14ac:dyDescent="0.2">
      <c r="B24" s="17">
        <v>0.29340277777777801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6">
        <v>100</v>
      </c>
      <c r="O24" s="9"/>
      <c r="P24" s="9"/>
      <c r="Q24" s="9"/>
    </row>
    <row r="25" spans="2:19" ht="15" x14ac:dyDescent="0.2">
      <c r="B25" s="17">
        <v>0.29375000000000001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1</v>
      </c>
      <c r="L25" s="25">
        <v>1</v>
      </c>
      <c r="M25" s="26">
        <v>20</v>
      </c>
      <c r="O25" s="9"/>
      <c r="P25" s="9"/>
      <c r="Q25" s="9"/>
    </row>
    <row r="26" spans="2:19" ht="15" x14ac:dyDescent="0.2">
      <c r="B26" s="17">
        <v>0.29409722222222201</v>
      </c>
      <c r="C26" s="18">
        <v>1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1</v>
      </c>
      <c r="J26" s="18">
        <v>0</v>
      </c>
      <c r="K26" s="18">
        <v>1</v>
      </c>
      <c r="L26" s="18">
        <v>1</v>
      </c>
      <c r="M26" s="19">
        <v>40</v>
      </c>
      <c r="O26" s="38" t="s">
        <v>0</v>
      </c>
      <c r="P26" s="38"/>
      <c r="Q26" s="9"/>
    </row>
    <row r="27" spans="2:19" ht="15" x14ac:dyDescent="0.2">
      <c r="B27" s="17">
        <v>0.29444444444444401</v>
      </c>
      <c r="C27" s="18">
        <v>0</v>
      </c>
      <c r="D27" s="18">
        <v>1</v>
      </c>
      <c r="E27" s="18">
        <v>1</v>
      </c>
      <c r="F27" s="18">
        <v>1</v>
      </c>
      <c r="G27" s="18">
        <v>0</v>
      </c>
      <c r="H27" s="18">
        <v>1</v>
      </c>
      <c r="I27" s="18">
        <v>1</v>
      </c>
      <c r="J27" s="18">
        <v>1</v>
      </c>
      <c r="K27" s="18">
        <v>1</v>
      </c>
      <c r="L27" s="18">
        <v>0</v>
      </c>
      <c r="M27" s="19">
        <v>70</v>
      </c>
      <c r="O27" s="8" t="s">
        <v>4</v>
      </c>
      <c r="P27" s="8">
        <v>11</v>
      </c>
      <c r="Q27" s="9"/>
    </row>
    <row r="28" spans="2:19" ht="15" x14ac:dyDescent="0.2">
      <c r="B28" s="17">
        <v>0.29479166666666701</v>
      </c>
      <c r="C28" s="20">
        <v>1</v>
      </c>
      <c r="D28" s="20">
        <v>0</v>
      </c>
      <c r="E28" s="20">
        <v>1</v>
      </c>
      <c r="F28" s="20">
        <v>1</v>
      </c>
      <c r="G28" s="20">
        <v>1</v>
      </c>
      <c r="H28" s="20">
        <v>1</v>
      </c>
      <c r="I28" s="20">
        <v>0</v>
      </c>
      <c r="J28" s="20">
        <v>1</v>
      </c>
      <c r="K28" s="20">
        <v>1</v>
      </c>
      <c r="L28" s="20">
        <v>1</v>
      </c>
      <c r="M28" s="22">
        <v>80</v>
      </c>
      <c r="O28" s="8" t="s">
        <v>5</v>
      </c>
      <c r="P28" s="8">
        <v>6</v>
      </c>
      <c r="Q28" s="9"/>
    </row>
    <row r="29" spans="2:19" ht="15" x14ac:dyDescent="0.2">
      <c r="B29" s="17">
        <v>0.29513888888888901</v>
      </c>
      <c r="C29" s="18">
        <v>0</v>
      </c>
      <c r="D29" s="18">
        <v>0</v>
      </c>
      <c r="E29" s="18">
        <v>1</v>
      </c>
      <c r="F29" s="18">
        <v>1</v>
      </c>
      <c r="G29" s="18">
        <v>0</v>
      </c>
      <c r="H29" s="18">
        <v>1</v>
      </c>
      <c r="I29" s="18">
        <v>0</v>
      </c>
      <c r="J29" s="18">
        <v>1</v>
      </c>
      <c r="K29" s="18">
        <v>0</v>
      </c>
      <c r="L29" s="18">
        <v>0</v>
      </c>
      <c r="M29" s="19">
        <v>40</v>
      </c>
      <c r="O29" s="8" t="s">
        <v>6</v>
      </c>
      <c r="P29" s="8">
        <v>8</v>
      </c>
      <c r="Q29" s="9"/>
      <c r="R29" s="2" t="s">
        <v>7</v>
      </c>
      <c r="S29" s="2">
        <v>0</v>
      </c>
    </row>
    <row r="30" spans="2:19" ht="15.75" customHeight="1" x14ac:dyDescent="0.2">
      <c r="B30" s="17">
        <v>0.29548611111111101</v>
      </c>
      <c r="C30" s="20">
        <v>0</v>
      </c>
      <c r="D30" s="20">
        <v>0</v>
      </c>
      <c r="E30" s="20">
        <v>0</v>
      </c>
      <c r="F30" s="20">
        <v>1</v>
      </c>
      <c r="G30" s="20">
        <v>0</v>
      </c>
      <c r="H30" s="20">
        <v>1</v>
      </c>
      <c r="I30" s="20">
        <v>1</v>
      </c>
      <c r="J30" s="20">
        <v>0</v>
      </c>
      <c r="K30" s="20">
        <v>0</v>
      </c>
      <c r="L30" s="20">
        <v>1</v>
      </c>
      <c r="M30" s="22">
        <v>30</v>
      </c>
      <c r="O30" s="1" t="s">
        <v>8</v>
      </c>
      <c r="P30" s="1">
        <v>12</v>
      </c>
      <c r="R30" s="2" t="s">
        <v>9</v>
      </c>
      <c r="S30" s="3">
        <f>QUARTILE(P27:P34,1)</f>
        <v>5</v>
      </c>
    </row>
    <row r="31" spans="2:19" ht="15.75" customHeight="1" x14ac:dyDescent="0.2">
      <c r="B31" s="17">
        <v>0.295833333333333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6">
        <v>0</v>
      </c>
      <c r="O31" s="1" t="s">
        <v>10</v>
      </c>
      <c r="P31" s="1">
        <v>23</v>
      </c>
      <c r="R31" s="2" t="s">
        <v>11</v>
      </c>
      <c r="S31" s="3">
        <f>MEDIAN(P27:P34)</f>
        <v>9.5</v>
      </c>
    </row>
    <row r="32" spans="2:19" ht="15.75" customHeight="1" x14ac:dyDescent="0.2">
      <c r="O32" s="1" t="s">
        <v>12</v>
      </c>
      <c r="P32" s="1">
        <v>29</v>
      </c>
      <c r="R32" s="2" t="s">
        <v>13</v>
      </c>
      <c r="S32" s="3">
        <f>GCD(P27:P34)</f>
        <v>1</v>
      </c>
    </row>
    <row r="33" spans="2:19" ht="15.75" customHeight="1" x14ac:dyDescent="0.2">
      <c r="O33" s="1" t="s">
        <v>14</v>
      </c>
      <c r="P33" s="1">
        <v>2</v>
      </c>
      <c r="R33" s="2" t="s">
        <v>15</v>
      </c>
      <c r="S33" s="3">
        <f>_xlfn.QUARTILE.EXC(P27:P34,3)</f>
        <v>20.25</v>
      </c>
    </row>
    <row r="34" spans="2:19" ht="15.75" customHeight="1" x14ac:dyDescent="0.25">
      <c r="B34" s="36" t="s">
        <v>48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O34" s="1" t="s">
        <v>16</v>
      </c>
      <c r="P34" s="1">
        <v>0</v>
      </c>
      <c r="Q34" s="2" t="s">
        <v>17</v>
      </c>
      <c r="R34" s="2" t="s">
        <v>18</v>
      </c>
      <c r="S34" s="2">
        <v>30</v>
      </c>
    </row>
    <row r="35" spans="2:19" ht="15.75" customHeight="1" x14ac:dyDescent="0.25">
      <c r="B35" s="51" t="s">
        <v>50</v>
      </c>
      <c r="C35" s="52">
        <v>43883</v>
      </c>
      <c r="D35" s="52">
        <v>43884</v>
      </c>
      <c r="E35" s="52">
        <v>43885</v>
      </c>
      <c r="F35" s="52">
        <v>43886</v>
      </c>
      <c r="G35" s="52">
        <v>43887</v>
      </c>
      <c r="H35" s="52">
        <v>43888</v>
      </c>
      <c r="I35" s="52">
        <v>43889</v>
      </c>
      <c r="J35" s="52">
        <v>43890</v>
      </c>
      <c r="K35" s="52">
        <v>43891</v>
      </c>
      <c r="L35" s="52">
        <v>43892</v>
      </c>
    </row>
    <row r="36" spans="2:19" ht="34.5" customHeight="1" x14ac:dyDescent="0.2">
      <c r="B36" s="53" t="s">
        <v>49</v>
      </c>
      <c r="C36" s="49">
        <v>11345</v>
      </c>
      <c r="D36" s="49">
        <v>11356</v>
      </c>
      <c r="E36" s="50">
        <v>12004</v>
      </c>
      <c r="F36" s="50">
        <v>12256</v>
      </c>
      <c r="G36" s="49">
        <v>10993</v>
      </c>
      <c r="H36" s="50">
        <v>11759</v>
      </c>
      <c r="I36" s="49">
        <v>11123</v>
      </c>
      <c r="J36" s="50">
        <v>11970</v>
      </c>
      <c r="K36" s="49">
        <v>11047</v>
      </c>
      <c r="L36" s="50">
        <v>11509</v>
      </c>
    </row>
    <row r="37" spans="2:19" ht="15.75" customHeight="1" x14ac:dyDescent="0.2">
      <c r="O37" s="27" t="s">
        <v>7</v>
      </c>
      <c r="P37">
        <f>MIN(C36:L36)</f>
        <v>10993</v>
      </c>
    </row>
    <row r="38" spans="2:19" ht="15.75" customHeight="1" x14ac:dyDescent="0.2">
      <c r="O38" s="35" t="s">
        <v>51</v>
      </c>
      <c r="P38">
        <f>INT(QUARTILE(C36:L36,1))</f>
        <v>11178</v>
      </c>
    </row>
    <row r="39" spans="2:19" ht="15.75" customHeight="1" x14ac:dyDescent="0.2">
      <c r="O39" s="35" t="s">
        <v>11</v>
      </c>
      <c r="P39">
        <f>INT(MEDIAN(C36:L36))</f>
        <v>11432</v>
      </c>
    </row>
    <row r="40" spans="2:19" ht="15.75" customHeight="1" x14ac:dyDescent="0.2">
      <c r="O40" s="35" t="s">
        <v>52</v>
      </c>
      <c r="P40">
        <f>INT(QUARTILE(C36:L36,3))</f>
        <v>11917</v>
      </c>
    </row>
    <row r="41" spans="2:19" ht="15.75" customHeight="1" x14ac:dyDescent="0.2">
      <c r="O41" s="35" t="s">
        <v>18</v>
      </c>
      <c r="P41">
        <f>MAX(C36:L36)</f>
        <v>12256</v>
      </c>
    </row>
  </sheetData>
  <mergeCells count="7">
    <mergeCell ref="B34:L34"/>
    <mergeCell ref="O26:P26"/>
    <mergeCell ref="O2:S2"/>
    <mergeCell ref="O7:S7"/>
    <mergeCell ref="B2:L2"/>
    <mergeCell ref="B18:L18"/>
    <mergeCell ref="P11:Q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2020-04-30T21:26:47Z</dcterms:created>
  <dcterms:modified xsi:type="dcterms:W3CDTF">2020-05-05T21:52:21Z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8bd6f9f7-3daa-4e0b-bfcd-d0ced303d807</vt:lpwstr>
  </property>
</Properties>
</file>