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villarreal/Documents/Boot Camp/Module 1/Class Folder/Crowdfunding Analysis/"/>
    </mc:Choice>
  </mc:AlternateContent>
  <xr:revisionPtr revIDLastSave="0" documentId="13_ncr:1_{6500A8E6-0CF5-5448-809D-0E438B51DF85}" xr6:coauthVersionLast="47" xr6:coauthVersionMax="47" xr10:uidLastSave="{00000000-0000-0000-0000-000000000000}"/>
  <bookViews>
    <workbookView xWindow="-51160" yWindow="500" windowWidth="25600" windowHeight="283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Failed US Animation" sheetId="10" r:id="rId8"/>
    <sheet name="Successful US Tabletop Games" sheetId="11" r:id="rId9"/>
    <sheet name="Descriptive Statistics" sheetId="9" r:id="rId10"/>
    <sheet name="Distribution Comparison" sheetId="12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5" i="9" s="1"/>
  <c r="B13" i="9"/>
  <c r="B12" i="9"/>
  <c r="C8" i="9"/>
  <c r="C7" i="9"/>
  <c r="C6" i="9"/>
  <c r="C5" i="9"/>
  <c r="B8" i="9"/>
  <c r="B7" i="9"/>
  <c r="B6" i="9"/>
  <c r="B5" i="9"/>
  <c r="J11" i="9"/>
  <c r="J10" i="9"/>
  <c r="J4" i="9"/>
  <c r="J3" i="9"/>
  <c r="G11" i="9"/>
  <c r="G10" i="9"/>
  <c r="G4" i="9"/>
  <c r="G3" i="9"/>
  <c r="C11" i="9"/>
  <c r="B11" i="9"/>
  <c r="C10" i="9"/>
  <c r="B10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9" l="1"/>
</calcChain>
</file>

<file path=xl/sharedStrings.xml><?xml version="1.0" encoding="utf-8"?>
<sst xmlns="http://schemas.openxmlformats.org/spreadsheetml/2006/main" count="39436" uniqueCount="8402">
  <si>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</si>
  <si>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</si>
  <si>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</si>
  <si>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</si>
  <si>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</si>
  <si>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</si>
  <si>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</si>
  <si>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</si>
  <si>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</si>
  <si>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</si>
  <si>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</si>
  <si>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</si>
  <si>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</si>
  <si>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</si>
  <si>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</si>
  <si>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</si>
  <si>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</si>
  <si>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</si>
  <si>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</si>
  <si>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</si>
  <si>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</si>
  <si>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</si>
  <si>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</si>
  <si>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</si>
  <si>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</si>
  <si>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</si>
  <si>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</si>
  <si>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</si>
  <si>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</si>
  <si>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</si>
  <si>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</si>
  <si>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</si>
  <si>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</si>
  <si>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</si>
  <si>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</si>
  <si>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</si>
  <si>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</si>
  <si>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</si>
  <si>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</si>
  <si>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</si>
  <si>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</si>
  <si>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</si>
  <si>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</si>
  <si>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</si>
  <si>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</si>
  <si>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</si>
  <si>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</si>
  <si>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</si>
  <si>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</si>
  <si>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</si>
  <si>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</si>
  <si>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</si>
  <si>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</si>
  <si>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</si>
  <si>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</si>
  <si>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</si>
  <si>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</si>
  <si>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</si>
  <si>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</si>
  <si>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</si>
  <si>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</si>
  <si>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</si>
  <si>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</si>
  <si>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</si>
  <si>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</si>
  <si>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</si>
  <si>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</si>
  <si>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</si>
  <si>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</si>
  <si>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</si>
  <si>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</si>
  <si>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</si>
  <si>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</si>
  <si>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</si>
  <si>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</si>
  <si>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</si>
  <si>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</si>
  <si>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</si>
  <si>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</si>
  <si>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</si>
  <si>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</si>
  <si>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</si>
  <si>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</si>
  <si>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</si>
  <si>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</si>
  <si>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</si>
  <si>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</si>
  <si>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</si>
  <si>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</si>
  <si>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</si>
  <si>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</si>
  <si>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</si>
  <si>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</si>
  <si>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</si>
  <si>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</si>
  <si>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</si>
  <si>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</si>
  <si>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</si>
  <si>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</si>
  <si>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</si>
  <si>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</si>
  <si>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</si>
  <si>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</si>
  <si>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</si>
  <si>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</si>
  <si>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</si>
  <si>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</si>
  <si>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</si>
  <si>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</si>
  <si>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</si>
  <si>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</si>
  <si>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</si>
  <si>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</si>
  <si>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</si>
  <si>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</si>
  <si>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</si>
  <si>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</si>
  <si>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</si>
  <si>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</si>
  <si>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</si>
  <si>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</si>
  <si>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</si>
  <si>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</si>
  <si>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</si>
  <si>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</si>
  <si>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</si>
  <si>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</si>
  <si>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</si>
  <si>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</si>
  <si>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</si>
  <si>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</si>
  <si>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</si>
  <si>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</si>
  <si>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</si>
  <si>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</si>
  <si>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</si>
  <si>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</si>
  <si>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</si>
  <si>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</si>
  <si>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</si>
  <si>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</si>
  <si>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</si>
  <si>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</si>
  <si>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</si>
  <si>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</si>
  <si>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</si>
  <si>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</si>
  <si>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</si>
  <si>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</si>
  <si>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</si>
  <si>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</si>
  <si>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</si>
  <si>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</si>
  <si>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</si>
  <si>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</si>
  <si>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</si>
  <si>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</si>
  <si>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</si>
  <si>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</si>
  <si>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</si>
  <si>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</si>
  <si>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</si>
  <si>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</si>
  <si>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</si>
  <si>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</si>
  <si>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</si>
  <si>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</si>
  <si>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</si>
  <si>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</si>
  <si>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</si>
  <si>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</si>
  <si>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</si>
  <si>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</si>
  <si>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</si>
  <si>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</si>
  <si>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</si>
  <si>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</si>
  <si>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</si>
  <si>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</si>
  <si>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</si>
  <si>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</si>
  <si>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</si>
  <si>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</si>
  <si>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</si>
  <si>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</si>
  <si>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</si>
  <si>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</si>
  <si>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</si>
  <si>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</si>
  <si>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</si>
  <si>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</si>
  <si>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</si>
  <si>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</si>
  <si>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</si>
  <si>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</si>
  <si>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</si>
  <si>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</si>
  <si>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</si>
  <si>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</si>
  <si>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</si>
  <si>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</si>
  <si>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</si>
  <si>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</si>
  <si>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</si>
  <si>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</si>
  <si>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</si>
  <si>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</si>
  <si>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</si>
  <si>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</si>
  <si>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</si>
  <si>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</si>
  <si>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</si>
  <si>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</si>
  <si>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</si>
  <si>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</si>
  <si>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</si>
  <si>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</si>
  <si>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</si>
  <si>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</si>
  <si>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</si>
  <si>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</si>
  <si>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</si>
  <si>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</si>
  <si>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</si>
  <si>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</si>
  <si>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</si>
  <si>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</si>
  <si>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</si>
  <si>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</si>
  <si>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</si>
  <si>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</si>
  <si>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</si>
  <si>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</si>
  <si>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</si>
  <si>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</si>
  <si>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</si>
  <si>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</si>
  <si>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</si>
  <si>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</si>
  <si>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</si>
  <si>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</si>
  <si>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</si>
  <si>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</si>
  <si>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</si>
  <si>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</si>
  <si>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</si>
  <si>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</si>
  <si>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</si>
  <si>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</si>
  <si>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</si>
  <si>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</si>
  <si>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</si>
  <si>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</si>
  <si>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</si>
  <si>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</si>
  <si>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</si>
  <si>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</si>
  <si>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</si>
  <si>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</si>
  <si>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</si>
  <si>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</si>
  <si>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</si>
  <si>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</si>
  <si>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</si>
  <si>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</si>
  <si>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</si>
  <si>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</si>
  <si>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</si>
  <si>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</si>
  <si>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</si>
  <si>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</si>
  <si>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</si>
  <si>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</si>
  <si>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</si>
  <si>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</si>
  <si>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</si>
  <si>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</si>
  <si>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</si>
  <si>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</si>
  <si>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</si>
  <si>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</si>
  <si>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</si>
  <si>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</si>
  <si>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</si>
  <si>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</si>
  <si>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</si>
  <si>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</si>
  <si>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</si>
  <si>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</si>
  <si>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</si>
  <si>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</si>
  <si>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</si>
  <si>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</si>
  <si>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</si>
  <si>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</si>
  <si>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</si>
  <si>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</si>
  <si>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</si>
  <si>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</si>
  <si>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</si>
  <si>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</si>
  <si>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</si>
  <si>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</si>
  <si>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</si>
  <si>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</si>
  <si>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</si>
  <si>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</si>
  <si>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</si>
  <si>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</si>
  <si>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</si>
  <si>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</si>
  <si>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</si>
  <si>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</si>
  <si>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</si>
  <si>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</si>
  <si>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</si>
  <si>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</si>
  <si>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</si>
  <si>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</si>
  <si>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</si>
  <si>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</si>
  <si>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</si>
  <si>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</si>
  <si>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</si>
  <si>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</si>
  <si>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</si>
  <si>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</si>
  <si>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</si>
  <si>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</si>
  <si>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</si>
  <si>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</si>
  <si>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</si>
  <si>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</si>
  <si>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</si>
  <si>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</si>
  <si>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</si>
  <si>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</si>
  <si>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</si>
  <si>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</si>
  <si>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</si>
  <si>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</si>
  <si>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</si>
  <si>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</si>
  <si>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</si>
  <si>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</si>
  <si>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</si>
  <si>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</si>
  <si>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</si>
  <si>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</si>
  <si>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</si>
  <si>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</si>
  <si>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</si>
  <si>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</si>
  <si>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</si>
  <si>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</si>
  <si>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</si>
  <si>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</si>
  <si>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</si>
  <si>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</si>
  <si>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</si>
  <si>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</si>
  <si>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</si>
  <si>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</si>
  <si>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</si>
  <si>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</si>
  <si>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</si>
  <si>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</si>
  <si>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</si>
  <si>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</si>
  <si>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</si>
  <si>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</si>
  <si>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</si>
  <si>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</si>
  <si>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</si>
  <si>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</si>
  <si>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</si>
  <si>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</si>
  <si>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</si>
  <si>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</si>
  <si>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</si>
  <si>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</si>
  <si>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</si>
  <si>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</si>
  <si>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</si>
  <si>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</si>
  <si>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</si>
  <si>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</si>
  <si>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</si>
  <si>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</si>
  <si>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</si>
  <si>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</si>
  <si>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</si>
  <si>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</si>
  <si>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</si>
  <si>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</si>
  <si>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</si>
  <si>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</si>
  <si>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</si>
  <si>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</si>
  <si>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</si>
  <si>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</si>
  <si>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</si>
  <si>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</si>
  <si>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</si>
  <si>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</si>
  <si>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</si>
  <si>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</si>
  <si>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</si>
  <si>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</si>
  <si>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</si>
  <si>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</si>
  <si>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</si>
  <si>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</si>
  <si>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</si>
  <si>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</si>
  <si>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</si>
  <si>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</si>
  <si>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</si>
  <si>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</si>
  <si>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</si>
  <si>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</si>
  <si>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</si>
  <si>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</si>
  <si>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</si>
  <si>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</si>
  <si>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</si>
  <si>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</si>
  <si>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</si>
  <si>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</si>
  <si>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</si>
  <si>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</si>
  <si>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</si>
  <si>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</si>
  <si>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</si>
  <si>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</si>
  <si>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</si>
  <si>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</si>
  <si>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</si>
  <si>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</si>
  <si>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</si>
  <si>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</si>
  <si>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</si>
  <si>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</si>
  <si>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</si>
  <si>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</si>
  <si>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</si>
  <si>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</si>
  <si>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</si>
  <si>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</si>
  <si>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</si>
  <si>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</si>
  <si>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</si>
  <si>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</si>
  <si>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</si>
  <si>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</si>
  <si>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</si>
  <si>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</si>
  <si>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</si>
  <si>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</si>
  <si>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</si>
  <si>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</si>
  <si>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</si>
  <si>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</si>
  <si>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</si>
  <si>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</si>
  <si>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</si>
  <si>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</si>
  <si>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</si>
  <si>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</si>
  <si>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</si>
  <si>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</si>
  <si>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</si>
  <si>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</si>
  <si>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</si>
  <si>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</si>
  <si>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</si>
  <si>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</si>
  <si>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</si>
  <si>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</si>
  <si>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</si>
  <si>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</si>
  <si>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</si>
  <si>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</si>
  <si>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</si>
  <si>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</si>
  <si>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</si>
  <si>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</si>
  <si>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</si>
  <si>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</si>
  <si>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</si>
  <si>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</si>
  <si>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</si>
  <si>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</si>
  <si>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</si>
  <si>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</si>
  <si>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</si>
  <si>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</si>
  <si>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</si>
  <si>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</si>
  <si>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</si>
  <si>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</si>
  <si>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</si>
  <si>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</si>
  <si>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</si>
  <si>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</si>
  <si>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</si>
  <si>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</si>
  <si>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</si>
  <si>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</si>
  <si>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</si>
  <si>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</si>
  <si>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</si>
  <si>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</si>
  <si>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</si>
  <si>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</si>
  <si>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</si>
  <si>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</si>
  <si>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</si>
  <si>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</si>
  <si>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</si>
  <si>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</si>
  <si>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</si>
  <si>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</si>
  <si>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</si>
  <si>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</si>
  <si>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</si>
  <si>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</si>
  <si>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</si>
  <si>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</si>
  <si>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</si>
  <si>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</si>
  <si>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</si>
  <si>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</si>
  <si>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</si>
  <si>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</si>
  <si>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</si>
  <si>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</si>
  <si>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</si>
  <si>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</si>
  <si>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</si>
  <si>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</si>
  <si>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</si>
  <si>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</si>
  <si>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</si>
  <si>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</si>
  <si>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</si>
  <si>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</si>
  <si>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</si>
  <si>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</si>
  <si>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</si>
  <si>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</si>
  <si>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</si>
  <si>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</si>
  <si>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</si>
  <si>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</si>
  <si>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</si>
  <si>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</si>
  <si>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</si>
  <si>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</si>
  <si>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</si>
  <si>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</si>
  <si>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</si>
  <si>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</si>
  <si>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</si>
  <si>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</si>
  <si>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</si>
  <si>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</si>
  <si>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</si>
  <si>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</si>
  <si>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</si>
  <si>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</si>
  <si>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</si>
  <si>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</si>
  <si>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</si>
  <si>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</si>
  <si>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</si>
  <si>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</si>
  <si>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</si>
  <si>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</si>
  <si>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</si>
  <si>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</si>
  <si>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</si>
  <si>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</si>
  <si>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</si>
  <si>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</si>
  <si>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</si>
  <si>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</si>
  <si>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</si>
  <si>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</si>
  <si>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</si>
  <si>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</si>
  <si>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</si>
  <si>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</si>
  <si>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</si>
  <si>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</si>
  <si>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</si>
  <si>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</si>
  <si>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</si>
  <si>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</si>
  <si>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</si>
  <si>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</si>
  <si>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</si>
  <si>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</si>
  <si>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</si>
  <si>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</si>
  <si>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</si>
  <si>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</si>
  <si>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</si>
  <si>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</si>
  <si>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</si>
  <si>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</si>
  <si>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</si>
  <si>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</si>
  <si>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</si>
  <si>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</si>
  <si>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</si>
  <si>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</si>
  <si>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</si>
  <si>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</si>
  <si>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</si>
  <si>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</si>
  <si>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</si>
  <si>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</si>
  <si>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</si>
  <si>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</si>
  <si>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</si>
  <si>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</si>
  <si>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</si>
  <si>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</si>
  <si>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</si>
  <si>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</si>
  <si>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</si>
  <si>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</si>
  <si>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</si>
  <si>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</si>
  <si>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</si>
  <si>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</si>
  <si>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</si>
  <si>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</si>
  <si>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</si>
  <si>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</si>
  <si>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</si>
  <si>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</si>
  <si>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</si>
  <si>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</si>
  <si>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</si>
  <si>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</si>
  <si>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</si>
  <si>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</si>
  <si>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</si>
  <si>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</si>
  <si>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</si>
  <si>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</si>
  <si>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</si>
  <si>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</si>
  <si>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</si>
  <si>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</si>
  <si>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</si>
  <si>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</si>
  <si>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</si>
  <si>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</si>
  <si>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</si>
  <si>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</si>
  <si>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</si>
  <si>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</si>
  <si>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</si>
  <si>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</si>
  <si>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</si>
  <si>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</si>
  <si>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</si>
  <si>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</si>
  <si>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</si>
  <si>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</si>
  <si>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</si>
  <si>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</si>
  <si>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</si>
  <si>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</si>
  <si>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</si>
  <si>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</si>
  <si>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</si>
  <si>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</si>
  <si>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</si>
  <si>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</si>
  <si>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</si>
  <si>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</si>
  <si>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</si>
  <si>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</si>
  <si>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</si>
  <si>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</si>
  <si>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</si>
  <si>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</si>
  <si>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</si>
  <si>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</si>
  <si>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</si>
  <si>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</si>
  <si>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</si>
  <si>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</si>
  <si>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</si>
  <si>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</si>
  <si>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</si>
  <si>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</si>
  <si>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</si>
  <si>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</si>
  <si>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</si>
  <si>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</si>
  <si>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</si>
  <si>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</si>
  <si>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</si>
  <si>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</si>
  <si>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</si>
  <si>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</si>
  <si>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</si>
  <si>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</si>
  <si>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</si>
  <si>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</si>
  <si>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</si>
  <si>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</si>
  <si>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</si>
  <si>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</si>
  <si>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</si>
  <si>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</si>
  <si>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</si>
  <si>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</si>
  <si>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</si>
  <si>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</si>
  <si>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</si>
  <si>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</si>
  <si>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</si>
  <si>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</si>
  <si>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</si>
  <si>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</si>
  <si>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</si>
  <si>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</si>
  <si>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</si>
  <si>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</si>
  <si>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</si>
  <si>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</si>
  <si>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</si>
  <si>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</si>
  <si>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</si>
  <si>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</si>
  <si>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</si>
  <si>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</si>
  <si>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</si>
  <si>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</si>
  <si>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</si>
  <si>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</si>
  <si>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</si>
  <si>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</si>
  <si>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</si>
  <si>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</si>
  <si>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</si>
  <si>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</si>
  <si>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</si>
  <si>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</si>
  <si>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</si>
  <si>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</si>
  <si>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</si>
  <si>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</si>
  <si>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</si>
  <si>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</si>
  <si>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</si>
  <si>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</si>
  <si>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</si>
  <si>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</si>
  <si>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</si>
  <si>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</si>
  <si>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</si>
  <si>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</si>
  <si>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</si>
  <si>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</si>
  <si>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</si>
  <si>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</si>
  <si>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</si>
  <si>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</si>
  <si>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</si>
  <si>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</si>
  <si>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</si>
  <si>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</si>
  <si>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</si>
  <si>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</si>
  <si>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</si>
  <si>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</si>
  <si>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</si>
  <si>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</si>
  <si>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</si>
  <si>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</si>
  <si>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</si>
  <si>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</si>
  <si>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</si>
  <si>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</si>
  <si>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</si>
  <si>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</si>
  <si>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</si>
  <si>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</si>
  <si>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</si>
  <si>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</si>
  <si>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</si>
  <si>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</si>
  <si>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</si>
  <si>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</si>
  <si>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</si>
  <si>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</si>
  <si>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</si>
  <si>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</si>
  <si>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</si>
  <si>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</si>
  <si>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</si>
  <si>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</si>
  <si>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</si>
  <si>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</si>
  <si>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</si>
  <si>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</si>
  <si>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</si>
  <si>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</si>
  <si>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</si>
  <si>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</si>
  <si>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</si>
  <si>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</si>
  <si>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</si>
  <si>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</si>
  <si>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</si>
  <si>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</si>
  <si>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</si>
  <si>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</si>
  <si>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</si>
  <si>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</si>
  <si>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</si>
  <si>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</si>
  <si>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</si>
  <si>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</si>
  <si>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</si>
  <si>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</si>
  <si>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</si>
  <si>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</si>
  <si>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</si>
  <si>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</si>
  <si>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</si>
  <si>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</si>
  <si>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</si>
  <si>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</si>
  <si>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</si>
  <si>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</si>
  <si>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</si>
  <si>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</si>
  <si>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</si>
  <si>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</si>
  <si>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</si>
  <si>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</si>
  <si>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</si>
  <si>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</si>
  <si>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</si>
  <si>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</si>
  <si>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</si>
  <si>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</si>
  <si>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</si>
  <si>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</si>
  <si>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</si>
  <si>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</si>
  <si>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</si>
  <si>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</si>
  <si>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</si>
  <si>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</si>
  <si>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</si>
  <si>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</si>
  <si>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</si>
  <si>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</si>
  <si>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</si>
  <si>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</si>
  <si>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</si>
  <si>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</si>
  <si>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</si>
  <si>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</si>
  <si>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</si>
  <si>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</si>
  <si>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</si>
  <si>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</si>
  <si>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</si>
  <si>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</si>
  <si>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</si>
  <si>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</si>
  <si>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</si>
  <si>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</si>
  <si>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</si>
  <si>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</si>
  <si>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</si>
  <si>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</si>
  <si>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</si>
  <si>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</si>
  <si>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</si>
  <si>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</si>
  <si>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</si>
  <si>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</si>
  <si>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</si>
  <si>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</si>
  <si>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</si>
  <si>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</si>
  <si>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</si>
  <si>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</si>
  <si>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</si>
  <si>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</si>
  <si>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</si>
  <si>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</si>
  <si>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</si>
  <si>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</si>
  <si>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</si>
  <si>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</si>
  <si>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</si>
  <si>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</si>
  <si>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</si>
  <si>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</si>
  <si>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</si>
  <si>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</si>
  <si>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</si>
  <si>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</si>
  <si>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</si>
  <si>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</si>
  <si>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</si>
  <si>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</si>
  <si>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</si>
  <si>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</si>
  <si>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</si>
  <si>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</si>
  <si>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</si>
  <si>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</si>
  <si>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</si>
  <si>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</si>
  <si>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</si>
  <si>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</si>
  <si>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</si>
  <si>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</si>
  <si>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</si>
  <si>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</si>
  <si>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</si>
  <si>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</si>
  <si>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</si>
  <si>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</si>
  <si>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</si>
  <si>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</si>
  <si>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</si>
  <si>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</si>
  <si>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</si>
  <si>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</si>
  <si>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</si>
  <si>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</si>
  <si>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</si>
  <si>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</si>
  <si>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</si>
  <si>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</si>
  <si>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</si>
  <si>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</si>
  <si>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</si>
  <si>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</si>
  <si>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</si>
  <si>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</si>
  <si>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</si>
  <si>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</si>
  <si>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</si>
  <si>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</si>
  <si>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</si>
  <si>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</si>
  <si>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</si>
  <si>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</si>
  <si>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</si>
  <si>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</si>
  <si>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</si>
  <si>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</si>
  <si>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</si>
  <si>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</si>
  <si>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</si>
  <si>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</si>
  <si>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</si>
  <si>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</si>
  <si>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</si>
  <si>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</si>
  <si>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</si>
  <si>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</si>
  <si>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</si>
  <si>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</si>
  <si>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</si>
  <si>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</si>
  <si>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</si>
  <si>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</si>
  <si>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</si>
  <si>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</si>
  <si>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</si>
  <si>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</si>
  <si>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</si>
  <si>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</si>
  <si>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</si>
  <si>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</si>
  <si>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</si>
  <si>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</si>
  <si>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</si>
  <si>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</si>
  <si>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</si>
  <si>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</si>
  <si>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</si>
  <si>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</si>
  <si>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</si>
  <si>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</si>
  <si>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</si>
  <si>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</si>
  <si>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</si>
  <si>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</si>
  <si>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</si>
  <si>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</si>
  <si>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</si>
  <si>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</si>
  <si>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</si>
  <si>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</si>
  <si>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</si>
  <si>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</si>
  <si>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</si>
  <si>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</si>
  <si>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</si>
  <si>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</si>
  <si>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</si>
  <si>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</si>
  <si>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</si>
  <si>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</si>
  <si>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</si>
  <si>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</si>
  <si>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</si>
  <si>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</si>
  <si>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</si>
  <si>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</si>
  <si>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</si>
  <si>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</si>
  <si>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</si>
  <si>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</si>
  <si>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</si>
  <si>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</si>
  <si>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</si>
  <si>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</si>
  <si>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</si>
  <si>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</si>
  <si>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</si>
  <si>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</si>
  <si>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</si>
  <si>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</si>
  <si>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</si>
  <si>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</si>
  <si>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</si>
  <si>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</si>
  <si>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</si>
  <si>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</si>
  <si>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</si>
  <si>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</si>
  <si>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</si>
  <si>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</si>
  <si>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</si>
  <si>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</si>
  <si>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</si>
  <si>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</si>
  <si>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</si>
  <si>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</si>
  <si>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</si>
  <si>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</si>
  <si>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</si>
  <si>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</si>
  <si>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</si>
  <si>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</si>
  <si>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</si>
  <si>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</si>
  <si>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</si>
  <si>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</si>
  <si>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</si>
  <si>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</si>
  <si>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</si>
  <si>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</si>
  <si>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</si>
  <si>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</si>
  <si>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</si>
  <si>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</si>
  <si>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</si>
  <si>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</si>
  <si>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</si>
  <si>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</si>
  <si>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</si>
  <si>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</si>
  <si>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</si>
  <si>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</si>
  <si>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</si>
  <si>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</si>
  <si>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</si>
  <si>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</si>
  <si>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</si>
  <si>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</si>
  <si>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</si>
  <si>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</si>
  <si>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</si>
  <si>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</si>
  <si>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</si>
  <si>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</si>
  <si>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</si>
  <si>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</si>
  <si>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</si>
  <si>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</si>
  <si>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</si>
  <si>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</si>
  <si>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</si>
  <si>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</si>
  <si>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</si>
  <si>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</si>
  <si>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</si>
  <si>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</si>
  <si>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</si>
  <si>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</si>
  <si>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</si>
  <si>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</si>
  <si>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</si>
  <si>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</si>
  <si>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</si>
  <si>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</si>
  <si>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</si>
  <si>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</si>
  <si>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</si>
  <si>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</si>
  <si>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</si>
  <si>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</si>
  <si>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</si>
  <si>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</si>
  <si>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</si>
  <si>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</si>
  <si>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</si>
  <si>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</si>
  <si>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</si>
  <si>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</si>
  <si>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</si>
  <si>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</si>
  <si>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</si>
  <si>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</si>
  <si>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</si>
  <si>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</si>
  <si>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</si>
  <si>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</si>
  <si>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</si>
  <si>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</si>
  <si>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</si>
  <si>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</si>
  <si>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</si>
  <si>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</si>
  <si>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</si>
  <si>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</si>
  <si>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</si>
  <si>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</si>
  <si>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</si>
  <si>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</si>
  <si>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</si>
  <si>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</si>
  <si>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</si>
  <si>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</si>
  <si>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</si>
  <si>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</si>
  <si>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</si>
  <si>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</si>
  <si>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</si>
  <si>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</si>
  <si>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</si>
  <si>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</si>
  <si>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</si>
  <si>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</si>
  <si>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</si>
  <si>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</si>
  <si>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</si>
  <si>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</si>
  <si>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</si>
  <si>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</si>
  <si>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</si>
  <si>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</si>
  <si>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</si>
  <si>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</si>
  <si>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</si>
  <si>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</si>
  <si>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</si>
  <si>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</si>
  <si>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</si>
  <si>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</si>
  <si>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</si>
  <si>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</si>
  <si>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</si>
  <si>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</si>
  <si>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</si>
  <si>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</si>
  <si>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</si>
  <si>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</si>
  <si>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</si>
  <si>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</si>
  <si>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</si>
  <si>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</si>
  <si>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</si>
  <si>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</si>
  <si>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</si>
  <si>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</si>
  <si>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</si>
  <si>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</si>
  <si>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</si>
  <si>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</si>
  <si>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</si>
  <si>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</si>
  <si>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</si>
  <si>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</si>
  <si>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</si>
  <si>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</si>
  <si>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</si>
  <si>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</si>
  <si>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</si>
  <si>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</si>
  <si>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</si>
  <si>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</si>
  <si>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</si>
  <si>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</si>
  <si>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</si>
  <si>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</si>
  <si>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</si>
  <si>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</si>
  <si>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</si>
  <si>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</si>
  <si>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</si>
  <si>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</si>
  <si>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</si>
  <si>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</si>
  <si>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</si>
  <si>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</si>
  <si>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</si>
  <si>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</si>
  <si>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</si>
  <si>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</si>
  <si>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</si>
  <si>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</si>
  <si>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</si>
  <si>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</si>
  <si>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</si>
  <si>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</si>
  <si>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</si>
  <si>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</si>
  <si>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</si>
  <si>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</si>
  <si>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</si>
  <si>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</si>
  <si>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</si>
  <si>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</si>
  <si>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</si>
  <si>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</si>
  <si>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</si>
  <si>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</si>
  <si>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</si>
  <si>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</si>
  <si>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</si>
  <si>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</si>
  <si>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</si>
  <si>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</si>
  <si>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</si>
  <si>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</si>
  <si>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</si>
  <si>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</si>
  <si>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</si>
  <si>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</si>
  <si>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</si>
  <si>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</si>
  <si>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</si>
  <si>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</si>
  <si>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</si>
  <si>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</si>
  <si>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</si>
  <si>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</si>
  <si>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</si>
  <si>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</si>
  <si>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</si>
  <si>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</si>
  <si>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</si>
  <si>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</si>
  <si>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</si>
  <si>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</si>
  <si>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</si>
  <si>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</si>
  <si>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</si>
  <si>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</si>
  <si>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</si>
  <si>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</si>
  <si>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</si>
  <si>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</si>
  <si>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</si>
  <si>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</si>
  <si>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</si>
  <si>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</si>
  <si>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</si>
  <si>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</si>
  <si>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</si>
  <si>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</si>
  <si>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</si>
  <si>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</si>
  <si>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</si>
  <si>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</si>
  <si>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</si>
  <si>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</si>
  <si>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</si>
  <si>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</si>
  <si>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</si>
  <si>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</si>
  <si>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</si>
  <si>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</si>
  <si>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</si>
  <si>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</si>
  <si>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</si>
  <si>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</si>
  <si>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</si>
  <si>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</si>
  <si>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</si>
  <si>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</si>
  <si>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</si>
  <si>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</si>
  <si>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</si>
  <si>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</si>
  <si>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</si>
  <si>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</si>
  <si>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</si>
  <si>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</si>
  <si>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</si>
  <si>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</si>
  <si>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</si>
  <si>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</si>
  <si>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</si>
  <si>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</si>
  <si>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</si>
  <si>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</si>
  <si>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</si>
  <si>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</si>
  <si>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</si>
  <si>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</si>
  <si>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</si>
  <si>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</si>
  <si>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</si>
  <si>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</si>
  <si>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</si>
  <si>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</si>
  <si>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</si>
  <si>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</si>
  <si>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</si>
  <si>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</si>
  <si>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</si>
  <si>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</si>
  <si>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</si>
  <si>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</si>
  <si>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</si>
  <si>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</si>
  <si>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</si>
  <si>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</si>
  <si>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</si>
  <si>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</si>
  <si>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</si>
  <si>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</si>
  <si>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</si>
  <si>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</si>
  <si>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</si>
  <si>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</si>
  <si>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</si>
  <si>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</si>
  <si>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</si>
  <si>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</si>
  <si>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</si>
  <si>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</si>
  <si>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</si>
  <si>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</si>
  <si>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</si>
  <si>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</si>
  <si>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</si>
  <si>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</si>
  <si>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</si>
  <si>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</si>
  <si>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</si>
  <si>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</si>
  <si>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</si>
  <si>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</si>
  <si>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</si>
  <si>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</si>
  <si>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</si>
  <si>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</si>
  <si>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</si>
  <si>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</si>
  <si>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</si>
  <si>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</si>
  <si>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</si>
  <si>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</si>
  <si>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</si>
  <si>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</si>
  <si>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</si>
  <si>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</si>
  <si>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</si>
  <si>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</si>
  <si>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</si>
  <si>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</si>
  <si>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</si>
  <si>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</si>
  <si>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</si>
  <si>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</si>
  <si>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</si>
  <si>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</si>
  <si>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</si>
  <si>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</si>
  <si>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</si>
  <si>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</si>
  <si>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</si>
  <si>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</si>
  <si>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</si>
  <si>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</si>
  <si>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</si>
  <si>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</si>
  <si>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</si>
  <si>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</si>
  <si>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</si>
  <si>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</si>
  <si>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</si>
  <si>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</si>
  <si>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</si>
  <si>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</si>
  <si>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</si>
  <si>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</si>
  <si>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</si>
  <si>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</si>
  <si>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</si>
  <si>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</si>
  <si>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</si>
  <si>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</si>
  <si>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</si>
  <si>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</si>
  <si>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</si>
  <si>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</si>
  <si>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</si>
  <si>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</si>
  <si>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</si>
  <si>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</si>
  <si>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</si>
  <si>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</si>
  <si>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</si>
  <si>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</si>
  <si>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</si>
  <si>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</si>
  <si>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</si>
  <si>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</si>
  <si>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</si>
  <si>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</si>
  <si>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</si>
  <si>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</si>
  <si>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</si>
  <si>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</si>
  <si>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</si>
  <si>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</si>
  <si>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</si>
  <si>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</si>
  <si>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</si>
  <si>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</si>
  <si>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</si>
  <si>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</si>
  <si>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</si>
  <si>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</si>
  <si>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</si>
  <si>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</si>
  <si>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</si>
  <si>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</si>
  <si>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</si>
  <si>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</si>
  <si>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</si>
  <si>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</si>
  <si>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</si>
  <si>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</si>
  <si>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</si>
  <si>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</si>
  <si>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</si>
  <si>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</si>
  <si>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</si>
  <si>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</si>
  <si>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</si>
  <si>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</si>
  <si>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</si>
  <si>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</si>
  <si>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</si>
  <si>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</si>
  <si>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</si>
  <si>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</si>
  <si>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</si>
  <si>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</si>
  <si>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</si>
  <si>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</si>
  <si>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</si>
  <si>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</si>
  <si>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</si>
  <si>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</si>
  <si>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</si>
  <si>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</si>
  <si>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</si>
  <si>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</si>
  <si>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</si>
  <si>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</si>
  <si>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</si>
  <si>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</si>
  <si>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</si>
  <si>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</si>
  <si>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</si>
  <si>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</si>
  <si>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</si>
  <si>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</si>
  <si>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</si>
  <si>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</si>
  <si>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</si>
  <si>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</si>
  <si>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</si>
  <si>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</si>
  <si>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</si>
  <si>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</si>
  <si>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</si>
  <si>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</si>
  <si>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</si>
  <si>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</si>
  <si>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</si>
  <si>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</si>
  <si>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</si>
  <si>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</si>
  <si>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</si>
  <si>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</si>
  <si>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</si>
  <si>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</si>
  <si>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</si>
  <si>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</si>
  <si>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</si>
  <si>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</si>
  <si>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</si>
  <si>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</si>
  <si>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</si>
  <si>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</si>
  <si>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</si>
  <si>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</si>
  <si>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</si>
  <si>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</si>
  <si>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</si>
  <si>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</si>
  <si>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</si>
  <si>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</si>
  <si>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</si>
  <si>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</si>
  <si>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</si>
  <si>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</si>
  <si>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</si>
  <si>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</si>
  <si>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</si>
  <si>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</si>
  <si>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</si>
  <si>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</si>
  <si>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</si>
  <si>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</si>
  <si>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</si>
  <si>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</si>
  <si>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</si>
  <si>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</si>
  <si>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</si>
  <si>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</si>
  <si>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</si>
  <si>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</si>
  <si>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</si>
  <si>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</si>
  <si>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</si>
  <si>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</si>
  <si>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</si>
  <si>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</si>
  <si>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</si>
  <si>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</si>
  <si>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</si>
  <si>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</si>
  <si>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</si>
  <si>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</si>
  <si>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</si>
  <si>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</si>
  <si>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</si>
  <si>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</si>
  <si>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</si>
  <si>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</si>
  <si>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</si>
  <si>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</si>
  <si>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</si>
  <si>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</si>
  <si>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</si>
  <si>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</si>
  <si>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</si>
  <si>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</si>
  <si>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</si>
  <si>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</si>
  <si>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</si>
  <si>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</si>
  <si>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</si>
  <si>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</si>
  <si>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</si>
  <si>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</si>
  <si>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</si>
  <si>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</si>
  <si>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</si>
  <si>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</si>
  <si>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</si>
  <si>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</si>
  <si>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</si>
  <si>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</si>
  <si>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</si>
  <si>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</si>
  <si>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</si>
  <si>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</si>
  <si>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</si>
  <si>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</si>
  <si>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</si>
  <si>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</si>
  <si>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</si>
  <si>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</si>
  <si>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</si>
  <si>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</si>
  <si>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</si>
  <si>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</si>
  <si>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</si>
  <si>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</si>
  <si>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</si>
  <si>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</si>
  <si>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</si>
  <si>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</si>
  <si>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</si>
  <si>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</si>
  <si>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</si>
  <si>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</si>
  <si>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</si>
  <si>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</si>
  <si>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</si>
  <si>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</si>
  <si>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</si>
  <si>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</si>
  <si>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</si>
  <si>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</si>
  <si>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</si>
  <si>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</si>
  <si>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</si>
  <si>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</si>
  <si>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</si>
  <si>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</si>
  <si>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</si>
  <si>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</si>
  <si>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</si>
  <si>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</si>
  <si>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</si>
  <si>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</si>
  <si>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</si>
  <si>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</si>
  <si>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</si>
  <si>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</si>
  <si>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</si>
  <si>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</si>
  <si>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</si>
  <si>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</si>
  <si>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</si>
  <si>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</si>
  <si>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</si>
  <si>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</si>
  <si>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</si>
  <si>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</si>
  <si>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</si>
  <si>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</si>
  <si>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</si>
  <si>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</si>
  <si>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</si>
  <si>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</si>
  <si>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</si>
  <si>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</si>
  <si>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</si>
  <si>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</si>
  <si>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</si>
  <si>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</si>
  <si>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</si>
  <si>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</si>
  <si>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</si>
  <si>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</si>
  <si>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</si>
  <si>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</si>
  <si>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</si>
  <si>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</si>
  <si>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</si>
  <si>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</si>
  <si>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</si>
  <si>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</si>
  <si>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</si>
  <si>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</si>
  <si>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</si>
  <si>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</si>
  <si>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</si>
  <si>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</si>
  <si>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</si>
  <si>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</si>
  <si>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</si>
  <si>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</si>
  <si>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</si>
  <si>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</si>
  <si>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</si>
  <si>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</si>
  <si>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</si>
  <si>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</si>
  <si>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</si>
  <si>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</si>
  <si>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</si>
  <si>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</si>
  <si>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</si>
  <si>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</si>
  <si>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</si>
  <si>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</si>
  <si>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</si>
  <si>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</si>
  <si>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</si>
  <si>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</si>
  <si>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</si>
  <si>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</si>
  <si>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</si>
  <si>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</si>
  <si>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</si>
  <si>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</si>
  <si>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</si>
  <si>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</si>
  <si>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</si>
  <si>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</si>
  <si>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</si>
  <si>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</si>
  <si>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</si>
  <si>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</si>
  <si>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</si>
  <si>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</si>
  <si>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</si>
  <si>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</si>
  <si>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</si>
  <si>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</si>
  <si>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</si>
  <si>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</si>
  <si>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</si>
  <si>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</si>
  <si>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</si>
  <si>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</si>
  <si>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</si>
  <si>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</si>
  <si>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</si>
  <si>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</si>
  <si>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</si>
  <si>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</si>
  <si>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</si>
  <si>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</si>
  <si>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</si>
  <si>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</si>
  <si>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</si>
  <si>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</si>
  <si>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</si>
  <si>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</si>
  <si>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</si>
  <si>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</si>
  <si>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</si>
  <si>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</si>
  <si>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</si>
  <si>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</si>
  <si>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</si>
  <si>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</si>
  <si>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</si>
  <si>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</si>
  <si>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</si>
  <si>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</si>
  <si>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</si>
  <si>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</si>
  <si>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</si>
  <si>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</si>
  <si>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</si>
  <si>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</si>
  <si>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</si>
  <si>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</si>
  <si>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</si>
  <si>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</si>
  <si>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</si>
  <si>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</si>
  <si>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</si>
  <si>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</si>
  <si>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</si>
  <si>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</si>
  <si>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</si>
  <si>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</si>
  <si>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</si>
  <si>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</si>
  <si>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</si>
  <si>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</si>
  <si>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</si>
  <si>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</si>
  <si>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</si>
  <si>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</si>
  <si>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</si>
  <si>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</si>
  <si>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</si>
  <si>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</si>
  <si>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</si>
  <si>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</si>
  <si>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</si>
  <si>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</si>
  <si>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</si>
  <si>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</si>
  <si>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</si>
  <si>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</si>
  <si>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</si>
  <si>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</si>
  <si>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</si>
  <si>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</si>
  <si>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</si>
  <si>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</si>
  <si>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</si>
  <si>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</si>
  <si>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</si>
  <si>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</si>
  <si>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</si>
  <si>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</si>
  <si>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</si>
  <si>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</si>
  <si>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</si>
  <si>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</si>
  <si>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</si>
  <si>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</si>
  <si>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</si>
  <si>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</si>
  <si>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</si>
  <si>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</si>
  <si>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</si>
  <si>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</si>
  <si>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</si>
  <si>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</si>
  <si>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</si>
  <si>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</si>
  <si>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</si>
  <si>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</si>
  <si>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</si>
  <si>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</si>
  <si>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</si>
  <si>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</si>
  <si>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</si>
  <si>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</si>
  <si>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</si>
  <si>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</si>
  <si>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</si>
  <si>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</si>
  <si>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</si>
  <si>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</si>
  <si>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</si>
  <si>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</si>
  <si>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</si>
  <si>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</si>
  <si>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</si>
  <si>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</si>
  <si>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</si>
  <si>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</si>
  <si>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</si>
  <si>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</si>
  <si>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</si>
  <si>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</si>
  <si>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</si>
  <si>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</si>
  <si>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</si>
  <si>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</si>
  <si>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</si>
  <si>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</si>
  <si>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</si>
  <si>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</si>
  <si>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</si>
  <si>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</si>
  <si>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</si>
  <si>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</si>
  <si>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</si>
  <si>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</si>
  <si>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</si>
  <si>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</si>
  <si>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</si>
  <si>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</si>
  <si>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</si>
  <si>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</si>
  <si>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</si>
  <si>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</si>
  <si>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</si>
  <si>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</si>
  <si>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</si>
  <si>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</si>
  <si>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</si>
  <si>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</si>
  <si>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</si>
  <si>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</si>
  <si>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</si>
  <si>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</si>
  <si>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</si>
  <si>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</si>
  <si>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</si>
  <si>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</si>
  <si>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</si>
  <si>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</si>
  <si>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</si>
  <si>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</si>
  <si>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</si>
  <si>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</si>
  <si>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</si>
  <si>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</si>
  <si>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</si>
  <si>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</si>
  <si>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</si>
  <si>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</si>
  <si>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</si>
  <si>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</si>
  <si>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</si>
  <si>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</si>
  <si>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</si>
  <si>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</si>
  <si>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</si>
  <si>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</si>
  <si>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</si>
  <si>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</si>
  <si>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</si>
  <si>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</si>
  <si>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</si>
  <si>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</si>
  <si>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</si>
  <si>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</si>
  <si>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</si>
  <si>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</si>
  <si>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</si>
  <si>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</si>
  <si>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</si>
  <si>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</si>
  <si>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</si>
  <si>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</si>
  <si>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</si>
  <si>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</si>
  <si>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</si>
  <si>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</si>
  <si>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</si>
  <si>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</si>
  <si>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</si>
  <si>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</si>
  <si>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</si>
  <si>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</si>
  <si>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</si>
  <si>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</si>
  <si>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</si>
  <si>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</si>
  <si>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</si>
  <si>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</si>
  <si>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</si>
  <si>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</si>
  <si>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</si>
  <si>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</si>
  <si>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</si>
  <si>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</si>
  <si>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</si>
  <si>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</si>
  <si>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</si>
  <si>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</si>
  <si>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</si>
  <si>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</si>
  <si>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</si>
  <si>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</si>
  <si>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</si>
  <si>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</si>
  <si>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</si>
  <si>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</si>
  <si>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</si>
  <si>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</si>
  <si>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</si>
  <si>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</si>
  <si>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</si>
  <si>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</si>
  <si>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</si>
  <si>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</si>
  <si>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</si>
  <si>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</si>
  <si>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</si>
  <si>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</si>
  <si>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</si>
  <si>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</si>
  <si>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</si>
  <si>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</si>
  <si>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</si>
  <si>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</si>
  <si>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</si>
  <si>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</si>
  <si>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</si>
  <si>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</si>
  <si>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</si>
  <si>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</si>
  <si>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</si>
  <si>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</si>
  <si>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</si>
  <si>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</si>
  <si>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</si>
  <si>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</si>
  <si>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</si>
  <si>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</si>
  <si>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</si>
  <si>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</si>
  <si>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</si>
  <si>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</si>
  <si>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</si>
  <si>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</si>
  <si>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</si>
  <si>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</si>
  <si>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</si>
  <si>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</si>
  <si>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</si>
  <si>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</si>
  <si>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</si>
  <si>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</si>
  <si>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</si>
  <si>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</si>
  <si>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</si>
  <si>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</si>
  <si>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</si>
  <si>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</si>
  <si>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</si>
  <si>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</si>
  <si>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</si>
  <si>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</si>
  <si>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</si>
  <si>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</si>
  <si>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</si>
  <si>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</si>
  <si>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</si>
  <si>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</si>
  <si>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</si>
  <si>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</si>
  <si>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</si>
  <si>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</si>
  <si>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</si>
  <si>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</si>
  <si>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</si>
  <si>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</si>
  <si>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</si>
  <si>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</si>
  <si>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</si>
  <si>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</si>
  <si>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</si>
  <si>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</si>
  <si>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</si>
  <si>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</si>
  <si>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</si>
  <si>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</si>
  <si>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</si>
  <si>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</si>
  <si>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</si>
  <si>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</si>
  <si>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</si>
  <si>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</si>
  <si>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</si>
  <si>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</si>
  <si>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</si>
  <si>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</si>
  <si>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</si>
  <si>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</si>
  <si>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</si>
  <si>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</si>
  <si>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</si>
  <si>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</si>
  <si>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</si>
  <si>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</si>
  <si>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</si>
  <si>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</si>
  <si>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</si>
  <si>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</si>
  <si>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</si>
  <si>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</si>
  <si>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</si>
  <si>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</si>
  <si>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</si>
  <si>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</si>
  <si>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</si>
  <si>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</si>
  <si>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</si>
  <si>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</si>
  <si>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</si>
  <si>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</si>
  <si>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</si>
  <si>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</si>
  <si>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</si>
  <si>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</si>
  <si>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</si>
  <si>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</si>
  <si>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</si>
  <si>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</si>
  <si>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</si>
  <si>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</si>
  <si>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</si>
  <si>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</si>
  <si>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</si>
  <si>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</si>
  <si>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</si>
  <si>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</si>
  <si>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</si>
  <si>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</si>
  <si>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</si>
  <si>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</si>
  <si>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</si>
  <si>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</si>
  <si>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</si>
  <si>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</si>
  <si>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</si>
  <si>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</si>
  <si>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</si>
  <si>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</si>
  <si>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</si>
  <si>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</si>
  <si>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</si>
  <si>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</si>
  <si>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</si>
  <si>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</si>
  <si>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</si>
  <si>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</si>
  <si>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</si>
  <si>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</si>
  <si>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</si>
  <si>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</si>
  <si>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</si>
  <si>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</si>
  <si>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</si>
  <si>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</si>
  <si>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</si>
  <si>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</si>
  <si>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</si>
  <si>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</si>
  <si>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</si>
  <si>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</si>
  <si>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</si>
  <si>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</si>
  <si>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</si>
  <si>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</si>
  <si>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</si>
  <si>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</si>
  <si>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</si>
  <si>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</si>
  <si>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</si>
  <si>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</si>
  <si>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</si>
  <si>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</si>
  <si>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</si>
  <si>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</si>
  <si>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</si>
  <si>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</si>
  <si>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</si>
  <si>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</si>
  <si>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</si>
  <si>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</si>
  <si>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</si>
  <si>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</si>
  <si>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</si>
  <si>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</si>
  <si>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</si>
  <si>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</si>
  <si>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</si>
  <si>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</si>
  <si>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</si>
  <si>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</si>
  <si>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</si>
  <si>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</si>
  <si>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</si>
  <si>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</si>
  <si>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</si>
  <si>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</si>
  <si>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</si>
  <si>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</si>
  <si>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</si>
  <si>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</si>
  <si>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</si>
  <si>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</si>
  <si>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</si>
  <si>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</si>
  <si>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</si>
  <si>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</si>
  <si>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</si>
  <si>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</si>
  <si>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</si>
  <si>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</si>
  <si>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</si>
  <si>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</si>
  <si>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</si>
  <si>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</si>
  <si>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</si>
  <si>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</si>
  <si>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</si>
  <si>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</si>
  <si>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</si>
  <si>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</si>
  <si>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</si>
  <si>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</si>
  <si>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</si>
  <si>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</si>
  <si>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</si>
  <si>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</si>
  <si>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</si>
  <si>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</si>
  <si>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</si>
  <si>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</si>
  <si>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</si>
  <si>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</si>
  <si>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</si>
  <si>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</si>
  <si>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</si>
  <si>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</si>
  <si>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</si>
  <si>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</si>
  <si>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</si>
  <si>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</si>
  <si>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</si>
  <si>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</si>
  <si>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</si>
  <si>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</si>
  <si>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</si>
  <si>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</si>
  <si>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</si>
  <si>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</si>
  <si>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</si>
  <si>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</si>
  <si>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</si>
  <si>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</si>
  <si>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</si>
  <si>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</si>
  <si>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</si>
  <si>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</si>
  <si>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</si>
  <si>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</si>
  <si>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</si>
  <si>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</si>
  <si>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</si>
  <si>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</si>
  <si>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</si>
  <si>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</si>
  <si>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</si>
  <si>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</si>
  <si>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</si>
  <si>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</si>
  <si>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</si>
  <si>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</si>
  <si>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</si>
  <si>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</si>
  <si>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</si>
  <si>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</si>
  <si>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</si>
  <si>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</si>
  <si>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</si>
  <si>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</si>
  <si>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</si>
  <si>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</si>
  <si>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</si>
  <si>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</si>
  <si>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</si>
  <si>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</si>
  <si>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</si>
  <si>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</si>
  <si>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</si>
  <si>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</si>
  <si>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</si>
  <si>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</si>
  <si>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</si>
  <si>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</si>
  <si>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</si>
  <si>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</si>
  <si>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</si>
  <si>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</si>
  <si>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</si>
  <si>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</si>
  <si>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</si>
  <si>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</si>
  <si>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</si>
  <si>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</si>
  <si>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</si>
  <si>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</si>
  <si>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</si>
  <si>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</si>
  <si>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</si>
  <si>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</si>
  <si>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</si>
  <si>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</si>
  <si>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</si>
  <si>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</si>
  <si>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</si>
  <si>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</si>
  <si>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</si>
  <si>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</si>
  <si>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</si>
  <si>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</si>
  <si>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</si>
  <si>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</si>
  <si>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</si>
  <si>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</si>
  <si>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</si>
  <si>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</si>
  <si>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</si>
  <si>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</si>
  <si>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</si>
  <si>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</si>
  <si>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</si>
  <si>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</si>
  <si>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</si>
  <si>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</si>
  <si>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</si>
  <si>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</si>
  <si>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</si>
  <si>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</si>
  <si>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</si>
  <si>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</si>
  <si>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</si>
  <si>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</si>
  <si>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</si>
  <si>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</si>
  <si>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</si>
  <si>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</si>
  <si>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</si>
  <si>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</si>
  <si>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</si>
  <si>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</si>
  <si>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</si>
  <si>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</si>
  <si>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</si>
  <si>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</si>
  <si>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</si>
  <si>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</si>
  <si>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</si>
  <si>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</si>
  <si>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</si>
  <si>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</si>
  <si>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</si>
  <si>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</si>
  <si>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</si>
  <si>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</si>
  <si>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</si>
  <si>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</si>
  <si>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</si>
  <si>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</si>
  <si>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</si>
  <si>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</si>
  <si>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</si>
  <si>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</si>
  <si>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</si>
  <si>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</si>
  <si>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</si>
  <si>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</si>
  <si>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</si>
  <si>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</si>
  <si>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</si>
  <si>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</si>
  <si>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</si>
  <si>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</si>
  <si>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</si>
  <si>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</si>
  <si>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</si>
  <si>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</si>
  <si>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</si>
  <si>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</si>
  <si>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</si>
  <si>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</si>
  <si>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</si>
  <si>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</si>
  <si>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</si>
  <si>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</si>
  <si>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</si>
  <si>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</si>
  <si>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</si>
  <si>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</si>
  <si>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</si>
  <si>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</si>
  <si>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</si>
  <si>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</si>
  <si>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</si>
  <si>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</si>
  <si>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</si>
  <si>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</si>
  <si>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</si>
  <si>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</si>
  <si>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</si>
  <si>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</si>
  <si>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</si>
  <si>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</si>
  <si>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</si>
  <si>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</si>
  <si>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</si>
  <si>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</si>
  <si>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</si>
  <si>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</si>
  <si>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</si>
  <si>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</si>
  <si>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</si>
  <si>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</si>
  <si>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</si>
  <si>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</si>
  <si>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</si>
  <si>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</si>
  <si>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</si>
  <si>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</si>
  <si>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</si>
  <si>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</si>
  <si>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</si>
  <si>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</si>
  <si>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</si>
  <si>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</si>
  <si>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</si>
  <si>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</si>
  <si>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</si>
  <si>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</si>
  <si>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</si>
  <si>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</si>
  <si>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</si>
  <si>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</si>
  <si>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</si>
  <si>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</si>
  <si>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</si>
  <si>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</si>
  <si>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</si>
  <si>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</si>
  <si>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</si>
  <si>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</si>
  <si>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</si>
  <si>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</si>
  <si>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</si>
  <si>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</si>
  <si>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</si>
  <si>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</si>
  <si>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</si>
  <si>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</si>
  <si>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</si>
  <si>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</si>
  <si>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</si>
  <si>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</si>
  <si>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</si>
  <si>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</si>
  <si>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</si>
  <si>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</si>
  <si>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</si>
  <si>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</si>
  <si>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</si>
  <si>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</si>
  <si>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</si>
  <si>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</si>
  <si>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</si>
  <si>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</si>
  <si>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</si>
  <si>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</si>
  <si>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</si>
  <si>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</si>
  <si>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</si>
  <si>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</si>
  <si>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</si>
  <si>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</si>
  <si>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</si>
  <si>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</si>
  <si>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</si>
  <si>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</si>
  <si>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</si>
  <si>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</si>
  <si>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</si>
  <si>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</si>
  <si>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</si>
  <si>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</si>
  <si>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</si>
  <si>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</si>
  <si>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</si>
  <si>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</si>
  <si>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</si>
  <si>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</si>
  <si>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</si>
  <si>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</si>
  <si>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</si>
  <si>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</si>
  <si>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</si>
  <si>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</si>
  <si>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</si>
  <si>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</si>
  <si>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</si>
  <si>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</si>
  <si>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</si>
  <si>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</si>
  <si>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</si>
  <si>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</si>
  <si>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</si>
  <si>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</si>
  <si>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</si>
  <si>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</si>
  <si>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</si>
  <si>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</si>
  <si>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</si>
  <si>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</si>
  <si>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</si>
  <si>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</si>
  <si>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</si>
  <si>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</si>
  <si>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</si>
  <si>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</si>
  <si>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</si>
  <si>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</si>
  <si>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</si>
  <si>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</si>
  <si>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</si>
  <si>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</si>
  <si>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</si>
  <si>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</si>
  <si>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</si>
  <si>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</si>
  <si>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</si>
  <si>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</si>
  <si>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</si>
  <si>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</si>
  <si>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</si>
  <si>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</si>
  <si>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</si>
  <si>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</si>
  <si>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</si>
  <si>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</si>
  <si>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</si>
  <si>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</si>
  <si>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</si>
  <si>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</si>
  <si>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</si>
  <si>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</si>
  <si>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</si>
  <si>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</si>
  <si>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</si>
  <si>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</si>
  <si>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</si>
  <si>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</si>
  <si>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</si>
  <si>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</si>
  <si>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</si>
  <si>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</si>
  <si>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</si>
  <si>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</si>
  <si>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</si>
  <si>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</si>
  <si>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</si>
  <si>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</si>
  <si>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</si>
  <si>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</si>
  <si>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</si>
  <si>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</si>
  <si>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</si>
  <si>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</si>
  <si>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</si>
  <si>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</si>
  <si>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</si>
  <si>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</si>
  <si>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</si>
  <si>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</si>
  <si>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</si>
  <si>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</si>
  <si>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</si>
  <si>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</si>
  <si>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</si>
  <si>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</si>
  <si>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</si>
  <si>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</si>
  <si>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</si>
  <si>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</si>
  <si>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</si>
  <si>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</si>
  <si>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</si>
  <si>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</si>
  <si>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</si>
  <si>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</si>
  <si>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</si>
  <si>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</si>
  <si>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</si>
  <si>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</si>
  <si>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</si>
  <si>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</si>
  <si>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</si>
  <si>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</si>
  <si>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</si>
  <si>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</si>
  <si>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</si>
  <si>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</si>
  <si>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</si>
  <si>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</si>
  <si>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</si>
  <si>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</si>
  <si>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</si>
  <si>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</si>
  <si>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</si>
  <si>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</si>
  <si>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</si>
  <si>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</si>
  <si>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</si>
  <si>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</si>
  <si>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</si>
  <si>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</si>
  <si>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</si>
  <si>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</si>
  <si>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</si>
  <si>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</si>
  <si>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</si>
  <si>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</si>
  <si>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</si>
  <si>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</si>
  <si>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</si>
  <si>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</si>
  <si>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</si>
  <si>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</si>
  <si>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</si>
  <si>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</si>
  <si>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</si>
  <si>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</si>
  <si>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</si>
  <si>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</si>
  <si>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</si>
  <si>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</si>
  <si>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</si>
  <si>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</si>
  <si>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</si>
  <si>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</si>
  <si>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</si>
  <si>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</si>
  <si>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</si>
  <si>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</si>
  <si>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</si>
  <si>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</si>
  <si>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</si>
  <si>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</si>
  <si>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</si>
  <si>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</si>
  <si>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</si>
  <si>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</si>
  <si>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</si>
  <si>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</si>
  <si>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</si>
  <si>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</si>
  <si>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</si>
  <si>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</si>
  <si>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</si>
  <si>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</si>
  <si>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</si>
  <si>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</si>
  <si>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</si>
  <si>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</si>
  <si>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</si>
  <si>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</si>
  <si>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</si>
  <si>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</si>
  <si>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</si>
  <si>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</si>
  <si>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</si>
  <si>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</si>
  <si>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</si>
  <si>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</si>
  <si>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</si>
  <si>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</si>
  <si>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</si>
  <si>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</si>
  <si>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</si>
  <si>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</si>
  <si>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</si>
  <si>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</si>
  <si>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</si>
  <si>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</si>
  <si>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</si>
  <si>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</si>
  <si>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</si>
  <si>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</si>
  <si>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</si>
  <si>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</si>
  <si>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</si>
  <si>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</si>
  <si>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</si>
  <si>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</si>
  <si>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</si>
  <si>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</si>
  <si>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</si>
  <si>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</si>
  <si>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</si>
  <si>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</si>
  <si>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</si>
  <si>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</si>
  <si>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</si>
  <si>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</si>
  <si>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</si>
  <si>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</si>
  <si>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</si>
  <si>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</si>
  <si>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</si>
  <si>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</si>
  <si>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</si>
  <si>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</si>
  <si>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</si>
  <si>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</si>
  <si>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</si>
  <si>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</si>
  <si>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</si>
  <si>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</si>
  <si>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</si>
  <si>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</si>
  <si>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</si>
  <si>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</si>
  <si>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</si>
  <si>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</si>
  <si>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</si>
  <si>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</si>
  <si>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</si>
  <si>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</si>
  <si>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</si>
  <si>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</si>
  <si>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</si>
  <si>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</si>
  <si>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</si>
  <si>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</si>
  <si>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</si>
  <si>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</si>
  <si>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</si>
  <si>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</si>
  <si>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</si>
  <si>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</si>
  <si>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</si>
  <si>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</si>
  <si>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</si>
  <si>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</si>
  <si>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</si>
  <si>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</si>
  <si>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</si>
  <si>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</si>
  <si>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</si>
  <si>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</si>
  <si>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</si>
  <si>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</si>
  <si>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</si>
  <si>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</si>
  <si>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</si>
  <si>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</si>
  <si>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</si>
  <si>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</si>
  <si>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</si>
  <si>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</si>
  <si>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</si>
  <si>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</si>
  <si>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</si>
  <si>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</si>
  <si>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</si>
  <si>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</si>
  <si>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</si>
  <si>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</si>
  <si>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</si>
  <si>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</si>
  <si>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</si>
  <si>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</si>
  <si>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</si>
  <si>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</si>
  <si>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</si>
  <si>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</si>
  <si>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</si>
  <si>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</si>
  <si>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</si>
  <si>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</si>
  <si>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</si>
  <si>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</si>
  <si>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</si>
  <si>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</si>
  <si>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</si>
  <si>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</si>
  <si>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</si>
  <si>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</si>
  <si>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</si>
  <si>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</si>
  <si>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</si>
  <si>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</si>
  <si>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</si>
  <si>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</si>
  <si>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</si>
  <si>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</si>
  <si>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</si>
  <si>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</si>
  <si>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</si>
  <si>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</si>
  <si>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</si>
  <si>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</si>
  <si>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</si>
  <si>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</si>
  <si>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</si>
  <si>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</si>
  <si>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</si>
  <si>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</si>
  <si>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</si>
  <si>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</si>
  <si>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</si>
  <si>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</si>
  <si>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</si>
  <si>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</si>
  <si>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</si>
  <si>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</si>
  <si>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</si>
  <si>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</si>
  <si>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</si>
  <si>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</si>
  <si>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</si>
  <si>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</si>
  <si>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</si>
  <si>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</si>
  <si>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</si>
  <si>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</si>
  <si>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</si>
  <si>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</si>
  <si>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</si>
  <si>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</si>
  <si>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</si>
  <si>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</si>
  <si>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</si>
  <si>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</si>
  <si>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</si>
  <si>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</si>
  <si>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</si>
  <si>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</si>
  <si>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</si>
  <si>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</si>
  <si>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</si>
  <si>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</si>
  <si>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</si>
  <si>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</si>
  <si>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</si>
  <si>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</si>
  <si>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</si>
  <si>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</si>
  <si>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</si>
  <si>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</si>
  <si>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</si>
  <si>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</si>
  <si>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</si>
  <si>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</si>
  <si>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</si>
  <si>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</si>
  <si>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</si>
  <si>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</si>
  <si>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</si>
  <si>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</si>
  <si>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</si>
  <si>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</si>
  <si>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</si>
  <si>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</si>
  <si>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</si>
  <si>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</si>
  <si>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</si>
  <si>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</si>
  <si>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</si>
  <si>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</si>
  <si>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</si>
  <si>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</si>
  <si>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</si>
  <si>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</si>
  <si>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</si>
  <si>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</si>
  <si>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</si>
  <si>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</si>
  <si>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</si>
  <si>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</si>
  <si>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</si>
  <si>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</si>
  <si>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</si>
  <si>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</si>
  <si>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</si>
  <si>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</si>
  <si>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</si>
  <si>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</si>
  <si>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</si>
  <si>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</si>
  <si>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</si>
  <si>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</si>
  <si>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</si>
  <si>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</si>
  <si>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</si>
  <si>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</si>
  <si>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</si>
  <si>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</si>
  <si>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</si>
  <si>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</si>
  <si>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</si>
  <si>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</si>
  <si>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</si>
  <si>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</si>
  <si>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</si>
  <si>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</si>
  <si>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</si>
  <si>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</si>
  <si>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</si>
  <si>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</si>
  <si>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</si>
  <si>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</si>
  <si>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</si>
  <si>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</si>
  <si>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</si>
  <si>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</si>
  <si>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</si>
  <si>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</si>
  <si>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</si>
  <si>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</si>
  <si>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</si>
  <si>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</si>
  <si>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</si>
  <si>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</si>
  <si>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</si>
  <si>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</si>
  <si>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</si>
  <si>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</si>
  <si>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</si>
  <si>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</si>
  <si>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</si>
  <si>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</si>
  <si>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</si>
  <si>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</si>
  <si>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</si>
  <si>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</si>
  <si>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</si>
  <si>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</si>
  <si>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</si>
  <si>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</si>
  <si>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</si>
  <si>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</si>
  <si>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</si>
  <si>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</si>
  <si>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</si>
  <si>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</si>
  <si>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</si>
  <si>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</si>
  <si>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</si>
  <si>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</si>
  <si>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</si>
  <si>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</si>
  <si>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</si>
  <si>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</si>
  <si>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</si>
  <si>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</si>
  <si>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</si>
  <si>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</si>
  <si>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</si>
  <si>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</si>
  <si>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</si>
  <si>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</si>
  <si>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</si>
  <si>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</si>
  <si>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</si>
  <si>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</si>
  <si>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</si>
  <si>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</si>
  <si>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</si>
  <si>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</si>
  <si>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</si>
  <si>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</si>
  <si>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</si>
  <si>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</si>
  <si>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</si>
  <si>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</si>
  <si>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</si>
  <si>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</si>
  <si>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</si>
  <si>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</si>
  <si>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</si>
  <si>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</si>
  <si>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</si>
  <si>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</si>
  <si>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</si>
  <si>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</si>
  <si>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</si>
  <si>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</si>
  <si>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</si>
  <si>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</si>
  <si>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</si>
  <si>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</si>
  <si>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</si>
  <si>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</si>
  <si>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</si>
  <si>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</si>
  <si>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</si>
  <si>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</si>
  <si>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</si>
  <si>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</si>
  <si>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</si>
  <si>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</si>
  <si>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</si>
  <si>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</si>
  <si>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</si>
  <si>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</si>
  <si>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</si>
  <si>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</si>
  <si>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</si>
  <si>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</si>
  <si>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</si>
  <si>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</si>
  <si>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</si>
  <si>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</si>
  <si>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</si>
  <si>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</si>
  <si>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</si>
  <si>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</si>
  <si>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</si>
  <si>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</si>
  <si>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</si>
  <si>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</si>
  <si>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</si>
  <si>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</si>
  <si>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</si>
  <si>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</si>
  <si>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</si>
  <si>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</si>
  <si>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</si>
  <si>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</si>
  <si>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</si>
  <si>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</si>
  <si>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</si>
  <si>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</si>
  <si>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</si>
  <si>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</si>
  <si>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</si>
  <si>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</si>
  <si>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</si>
  <si>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</si>
  <si>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</si>
  <si>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</si>
  <si>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</si>
  <si>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</si>
  <si>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</si>
  <si>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</si>
  <si>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</si>
  <si>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</si>
  <si>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</si>
  <si>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</si>
  <si>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</si>
  <si>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</si>
  <si>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</si>
  <si>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</si>
  <si>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</si>
  <si>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</si>
  <si>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</si>
  <si>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</si>
  <si>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</si>
  <si>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</si>
  <si>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</si>
  <si>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</si>
  <si>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</si>
  <si>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</si>
  <si>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</si>
  <si>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</si>
  <si>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</si>
  <si>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</si>
  <si>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</si>
  <si>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</si>
  <si>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</si>
  <si>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</si>
  <si>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</si>
  <si>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</si>
  <si>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</si>
  <si>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</si>
  <si>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</si>
  <si>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</si>
  <si>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</si>
  <si>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</si>
  <si>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</si>
  <si>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</si>
  <si>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</si>
  <si>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</si>
  <si>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</si>
  <si>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</si>
  <si>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</si>
  <si>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</si>
  <si>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</si>
  <si>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</si>
  <si>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</si>
  <si>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</si>
  <si>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</si>
  <si>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</si>
  <si>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</si>
  <si>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</si>
  <si>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</si>
  <si>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</si>
  <si>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</si>
  <si>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</si>
  <si>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</si>
  <si>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</si>
  <si>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</si>
  <si>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</si>
  <si>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</si>
  <si>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</si>
  <si>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</si>
  <si>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</si>
  <si>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</si>
  <si>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</si>
  <si>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</si>
  <si>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</si>
  <si>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</si>
  <si>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</si>
  <si>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</si>
  <si>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</si>
  <si>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</si>
  <si>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</si>
  <si>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</si>
  <si>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</si>
  <si>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</si>
  <si>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</si>
  <si>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</si>
  <si>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</si>
  <si>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</si>
  <si>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</si>
  <si>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</si>
  <si>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</si>
  <si>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</si>
  <si>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</si>
  <si>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</si>
  <si>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</si>
  <si>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</si>
  <si>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</si>
  <si>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</si>
  <si>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</si>
  <si>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</si>
  <si>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</si>
  <si>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</si>
  <si>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</si>
  <si>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</si>
  <si>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</si>
  <si>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</si>
  <si>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</si>
  <si>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</si>
  <si>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</si>
  <si>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</si>
  <si>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</si>
  <si>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</si>
  <si>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</si>
  <si>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</si>
  <si>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</si>
  <si>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</si>
  <si>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</si>
  <si>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</si>
  <si>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</si>
  <si>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</si>
  <si>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</si>
  <si>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</si>
  <si>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</si>
  <si>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</si>
  <si>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</si>
  <si>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</si>
  <si>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</si>
  <si>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</si>
  <si>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</si>
  <si>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</si>
  <si>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</si>
  <si>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</si>
  <si>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</si>
  <si>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</si>
  <si>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</si>
  <si>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</si>
  <si>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</si>
  <si>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</si>
  <si>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</si>
  <si>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</si>
  <si>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</si>
  <si>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</si>
  <si>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</si>
  <si>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</si>
  <si>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</si>
  <si>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</si>
  <si>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</si>
  <si>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</si>
  <si>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</si>
  <si>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</si>
  <si>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</si>
  <si>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</si>
  <si>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</si>
  <si>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</si>
  <si>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</si>
  <si>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</si>
  <si>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</si>
  <si>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</si>
  <si>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</si>
  <si>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</si>
  <si>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</si>
  <si>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</si>
  <si>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</si>
  <si>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</si>
  <si>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</si>
  <si>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</si>
  <si>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</si>
  <si>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</si>
  <si>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</si>
  <si>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</si>
  <si>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</si>
  <si>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</si>
  <si>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</si>
  <si>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</si>
  <si>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</si>
  <si>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</si>
  <si>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</si>
  <si>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</si>
  <si>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</si>
  <si>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</si>
  <si>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</si>
  <si>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</si>
  <si>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</si>
  <si>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</si>
  <si>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</si>
  <si>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</si>
  <si>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</si>
  <si>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</si>
  <si>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</si>
  <si>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</si>
  <si>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</si>
  <si>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</si>
  <si>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</si>
  <si>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</si>
  <si>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</si>
  <si>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</si>
  <si>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</si>
  <si>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</si>
  <si>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</si>
  <si>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</si>
  <si>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</si>
  <si>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</si>
  <si>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</si>
  <si>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</si>
  <si>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</si>
  <si>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</si>
  <si>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</si>
  <si>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</si>
  <si>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</si>
  <si>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</si>
  <si>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</si>
  <si>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</si>
  <si>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</si>
  <si>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</si>
  <si>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</si>
  <si>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</si>
  <si>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</si>
  <si>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</si>
  <si>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</si>
  <si>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</si>
  <si>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</si>
  <si>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</si>
  <si>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</si>
  <si>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</si>
  <si>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</si>
  <si>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</si>
  <si>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</si>
  <si>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</si>
  <si>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</si>
  <si>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</si>
  <si>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</si>
  <si>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</si>
  <si>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</si>
  <si>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</si>
  <si>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</si>
  <si>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</si>
  <si>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</si>
  <si>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</si>
  <si>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</si>
  <si>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</si>
  <si>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</si>
  <si>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</si>
  <si>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</si>
  <si>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</si>
  <si>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</si>
  <si>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</si>
  <si>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</si>
  <si>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</si>
  <si>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</si>
  <si>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</si>
  <si>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</si>
  <si>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</si>
  <si>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</si>
  <si>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</si>
  <si>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</si>
  <si>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</si>
  <si>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</si>
  <si>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</si>
  <si>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</si>
  <si>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</si>
  <si>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</si>
  <si>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</si>
  <si>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</si>
  <si>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</si>
  <si>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</si>
  <si>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</si>
  <si>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</si>
  <si>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</si>
  <si>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</si>
  <si>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</si>
  <si>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</si>
  <si>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</si>
  <si>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</si>
  <si>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</si>
  <si>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</si>
  <si>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</si>
  <si>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</si>
  <si>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</si>
  <si>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</si>
  <si>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</si>
  <si>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</si>
  <si>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</si>
  <si>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</si>
  <si>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</si>
  <si>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</si>
  <si>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</si>
  <si>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</si>
  <si>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</si>
  <si>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</si>
  <si>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</si>
  <si>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</si>
  <si>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</si>
  <si>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</si>
  <si>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</si>
  <si>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</si>
  <si>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</si>
  <si>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</si>
  <si>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</si>
  <si>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</si>
  <si>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</si>
  <si>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</si>
  <si>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</si>
  <si>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</si>
  <si>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</si>
  <si>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</si>
  <si>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</si>
  <si>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</si>
  <si>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</si>
  <si>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</si>
  <si>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</si>
  <si>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</si>
  <si>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</si>
  <si>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</si>
  <si>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</si>
  <si>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</si>
  <si>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</si>
  <si>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</si>
  <si>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</si>
  <si>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</si>
  <si>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</si>
  <si>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</si>
  <si>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</si>
  <si>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</si>
  <si>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</si>
  <si>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</si>
  <si>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</si>
  <si>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</si>
  <si>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</si>
  <si>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</si>
  <si>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</si>
  <si>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</si>
  <si>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</si>
  <si>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</si>
  <si>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</si>
  <si>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</si>
  <si>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</si>
  <si>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</si>
  <si>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</si>
  <si>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</si>
  <si>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</si>
  <si>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</si>
  <si>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</si>
  <si>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</si>
  <si>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</si>
  <si>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</si>
  <si>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</si>
  <si>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</si>
  <si>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</si>
  <si>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</si>
  <si>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</si>
  <si>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</si>
  <si>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</si>
  <si>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</si>
  <si>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</si>
  <si>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</si>
  <si>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</si>
  <si>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</si>
  <si>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</si>
  <si>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</si>
  <si>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</si>
  <si>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</si>
  <si>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</si>
  <si>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</si>
  <si>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</si>
  <si>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</si>
  <si>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</si>
  <si>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</si>
  <si>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</si>
  <si>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</si>
  <si>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</si>
  <si>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</si>
  <si>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</si>
  <si>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</si>
  <si>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</si>
  <si>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</si>
  <si>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</si>
  <si>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</si>
  <si>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</si>
  <si>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</si>
  <si>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</si>
  <si>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</si>
  <si>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</si>
  <si>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</si>
  <si>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</si>
  <si>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</si>
  <si>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</si>
  <si>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</si>
  <si>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</si>
  <si>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</si>
  <si>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</si>
  <si>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</si>
  <si>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</si>
  <si>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</si>
  <si>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</si>
  <si>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</si>
  <si>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</si>
  <si>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</si>
  <si>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</si>
  <si>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</si>
  <si>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</si>
  <si>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</si>
  <si>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</si>
  <si>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</si>
  <si>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</si>
  <si>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</si>
  <si>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</si>
  <si>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</si>
  <si>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</si>
  <si>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</si>
  <si>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</si>
  <si>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</si>
  <si>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</si>
  <si>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</si>
  <si>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</si>
  <si>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</si>
  <si>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</si>
  <si>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</si>
  <si>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</si>
  <si>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</si>
  <si>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</si>
  <si>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</si>
  <si>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</si>
  <si>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</si>
  <si>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</si>
  <si>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</si>
  <si>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</si>
  <si>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</si>
  <si>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</si>
  <si>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</si>
  <si>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</si>
  <si>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</si>
  <si>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</si>
  <si>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</si>
  <si>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</si>
  <si>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</si>
  <si>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</si>
  <si>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</si>
  <si>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</si>
  <si>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</si>
  <si>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</si>
  <si>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</si>
  <si>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</si>
  <si>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</si>
  <si>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</si>
  <si>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</si>
  <si>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</si>
  <si>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</si>
  <si>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</si>
  <si>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</si>
  <si>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</si>
  <si>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</si>
  <si>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</si>
  <si>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</si>
  <si>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</si>
  <si>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</si>
  <si>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</si>
  <si>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</si>
  <si>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</si>
  <si>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</si>
  <si>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</si>
  <si>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</si>
  <si>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</si>
  <si>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</si>
  <si>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</si>
  <si>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</si>
  <si>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</si>
  <si>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</si>
  <si>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</si>
  <si>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</si>
  <si>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</si>
  <si>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</si>
  <si>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</si>
  <si>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</si>
  <si>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</si>
  <si>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</si>
  <si>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</si>
  <si>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</si>
  <si>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</si>
  <si>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</si>
  <si>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</si>
  <si>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</si>
  <si>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</si>
  <si>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</si>
  <si>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</si>
  <si>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</si>
  <si>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</si>
  <si>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</si>
  <si>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</si>
  <si>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</si>
  <si>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</si>
  <si>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</si>
  <si>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</si>
  <si>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</si>
  <si>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</si>
  <si>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</si>
  <si>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</si>
  <si>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</si>
  <si>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</si>
  <si>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</si>
  <si>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</si>
  <si>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</si>
  <si>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</si>
  <si>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</si>
  <si>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</si>
  <si>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</si>
  <si>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</si>
  <si>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</si>
  <si>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</si>
  <si>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</si>
  <si>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</si>
  <si>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</si>
  <si>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</si>
  <si>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</si>
  <si>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</si>
  <si>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</si>
  <si>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</si>
  <si>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</si>
  <si>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</si>
  <si>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</si>
  <si>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</si>
  <si>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</si>
  <si>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</si>
  <si>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</si>
  <si>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</si>
  <si>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</si>
  <si>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</si>
  <si>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</si>
  <si>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</si>
  <si>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</si>
  <si>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</si>
  <si>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</si>
  <si>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</si>
  <si>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</si>
  <si>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</si>
  <si>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</si>
  <si>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</si>
  <si>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</si>
  <si>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</si>
  <si>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</si>
  <si>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</si>
  <si>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</si>
  <si>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</si>
  <si>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</si>
  <si>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</si>
  <si>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</si>
  <si>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</si>
  <si>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</si>
  <si>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</si>
  <si>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</si>
  <si>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</si>
  <si>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</si>
  <si>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</si>
  <si>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</si>
  <si>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</si>
  <si>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</si>
  <si>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</si>
  <si>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</si>
  <si>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</si>
  <si>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</si>
  <si>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</si>
  <si>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</si>
  <si>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</si>
  <si>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</si>
  <si>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</si>
  <si>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</si>
  <si>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</si>
  <si>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</si>
  <si>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</si>
  <si>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</si>
  <si>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</si>
  <si>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</si>
  <si>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</si>
  <si>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</si>
  <si>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</si>
  <si>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</si>
  <si>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</si>
  <si>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</si>
  <si>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</si>
  <si>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</si>
  <si>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</si>
  <si>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</si>
  <si>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</si>
  <si>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</si>
  <si>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</si>
  <si>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</si>
  <si>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</si>
  <si>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</si>
  <si>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</si>
  <si>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</si>
  <si>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</si>
  <si>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</si>
  <si>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</si>
  <si>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</si>
  <si>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</si>
  <si>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</si>
  <si>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</si>
  <si>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</si>
  <si>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</si>
  <si>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</si>
  <si>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</si>
  <si>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</si>
  <si>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</si>
  <si>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</si>
  <si>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</si>
  <si>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</si>
  <si>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</si>
  <si>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</si>
  <si>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</si>
  <si>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</si>
  <si>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</si>
  <si>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</si>
  <si>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</si>
  <si>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</si>
  <si>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</si>
  <si>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</si>
  <si>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</si>
  <si>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</si>
  <si>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</si>
  <si>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</si>
  <si>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</si>
  <si>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</si>
  <si>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</si>
  <si>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</si>
  <si>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</si>
  <si>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</si>
  <si>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</si>
  <si>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</si>
  <si>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</si>
  <si>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</si>
  <si>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</si>
  <si>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</si>
  <si>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</si>
  <si>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</si>
  <si>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</si>
  <si>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</si>
  <si>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</si>
  <si>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</si>
  <si>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</si>
  <si>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</si>
  <si>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</si>
  <si>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</si>
  <si>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</si>
  <si>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</si>
  <si>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</si>
  <si>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</si>
  <si>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</si>
  <si>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</si>
  <si>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</si>
  <si>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</si>
  <si>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</si>
  <si>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</si>
  <si>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</si>
  <si>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</si>
  <si>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</si>
  <si>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</si>
  <si>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</si>
  <si>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</si>
  <si>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</si>
  <si>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</si>
  <si>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</si>
  <si>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</si>
  <si>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</si>
  <si>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</si>
  <si>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</si>
  <si>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</si>
  <si>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</si>
  <si>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</si>
  <si>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</si>
  <si>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</si>
  <si>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</si>
  <si>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</si>
  <si>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</si>
  <si>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</si>
  <si>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</si>
  <si>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</si>
  <si>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</si>
  <si>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</si>
  <si>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</si>
  <si>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</si>
  <si>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</si>
  <si>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</si>
  <si>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</si>
  <si>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</si>
  <si>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</si>
  <si>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</si>
  <si>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</si>
  <si>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</si>
  <si>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</si>
  <si>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</si>
  <si>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</si>
  <si>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</si>
  <si>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</si>
  <si>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</si>
  <si>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</si>
  <si>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</si>
  <si>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</si>
  <si>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</si>
  <si>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</si>
  <si>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</si>
  <si>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</si>
  <si>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</si>
  <si>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</si>
  <si>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</si>
  <si>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</si>
  <si>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</si>
  <si>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</si>
  <si>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</si>
  <si>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</si>
  <si>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</si>
  <si>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</si>
  <si>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</si>
  <si>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</si>
  <si>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</si>
  <si>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</si>
  <si>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</si>
  <si>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</si>
  <si>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</si>
  <si>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</si>
  <si>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</si>
  <si>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</si>
  <si>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</si>
  <si>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</si>
  <si>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</si>
  <si>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</si>
  <si>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</si>
  <si>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</si>
  <si>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</si>
  <si>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</si>
  <si>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</si>
  <si>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</si>
  <si>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</si>
  <si>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</si>
  <si>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</si>
  <si>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</si>
  <si>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</si>
  <si>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</si>
  <si>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</si>
  <si>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</si>
  <si>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</si>
  <si>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</si>
  <si>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</si>
  <si>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</si>
  <si>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</si>
  <si>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</si>
  <si>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</si>
  <si>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</si>
  <si>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</si>
  <si>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</si>
  <si>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</si>
  <si>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</si>
  <si>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</si>
  <si>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</si>
  <si>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</si>
  <si>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</si>
  <si>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</si>
  <si>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</si>
  <si>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</si>
  <si>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</si>
  <si>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</si>
  <si>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</si>
  <si>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</si>
  <si>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</si>
  <si>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</si>
  <si>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</si>
  <si>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</si>
  <si>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</si>
  <si>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</si>
  <si>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</si>
  <si>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</si>
  <si>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</si>
  <si>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</si>
  <si>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</si>
  <si>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</si>
  <si>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</si>
  <si>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</si>
  <si>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</si>
  <si>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</si>
  <si>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</si>
  <si>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</si>
  <si>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</si>
  <si>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</si>
  <si>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</si>
  <si>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</si>
  <si>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</si>
  <si>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</si>
  <si>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</si>
  <si>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</si>
  <si>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</si>
  <si>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</si>
  <si>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</si>
  <si>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</si>
  <si>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</si>
  <si>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</si>
  <si>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</si>
  <si>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</si>
  <si>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</si>
  <si>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</si>
  <si>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</si>
  <si>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</si>
  <si>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</si>
  <si>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</si>
  <si>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</si>
  <si>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</si>
  <si>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</si>
  <si>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</si>
  <si>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</si>
  <si>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</si>
  <si>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</si>
  <si>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</si>
  <si>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</si>
  <si>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</si>
  <si>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</si>
  <si>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</si>
  <si>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</si>
  <si>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</si>
  <si>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</si>
  <si>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</si>
  <si>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</si>
  <si>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</si>
  <si>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</si>
  <si>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</si>
  <si>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</si>
  <si>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</si>
  <si>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</si>
  <si>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</si>
  <si>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</si>
  <si>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</si>
  <si>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</si>
  <si>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</si>
  <si>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</si>
  <si>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</si>
  <si>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</si>
  <si>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</si>
  <si>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</si>
  <si>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</si>
  <si>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</si>
  <si>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</si>
  <si>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</si>
  <si>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</si>
  <si>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</si>
  <si>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</si>
  <si>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</si>
  <si>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</si>
  <si>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</si>
  <si>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</si>
  <si>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</si>
  <si>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</si>
  <si>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</si>
  <si>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</si>
  <si>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</si>
  <si>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</si>
  <si>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</si>
  <si>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</si>
  <si>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</si>
  <si>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</si>
  <si>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</si>
  <si>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</si>
  <si>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</si>
  <si>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</si>
  <si>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</si>
  <si>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</si>
  <si>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</si>
  <si>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</si>
  <si>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</si>
  <si>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</si>
  <si>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</si>
  <si>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</si>
  <si>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</si>
  <si>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</si>
  <si>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</si>
  <si>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</si>
  <si>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</si>
  <si>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</si>
  <si>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</si>
  <si>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</si>
  <si>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</si>
  <si>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</si>
  <si>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</si>
  <si>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</si>
  <si>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</si>
  <si>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</si>
  <si>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</si>
  <si>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</si>
  <si>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</si>
  <si>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</si>
  <si>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</si>
  <si>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</si>
  <si>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</si>
  <si>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</si>
  <si>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</si>
  <si>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</si>
  <si>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</si>
  <si>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</si>
  <si>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</si>
  <si>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</si>
  <si>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</si>
  <si>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</si>
  <si>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</si>
  <si>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</si>
  <si>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</si>
  <si>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</si>
  <si>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</si>
  <si>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</si>
  <si>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</si>
  <si>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</si>
  <si>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</si>
  <si>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</si>
  <si>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</si>
  <si>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</si>
  <si>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</si>
  <si>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</si>
  <si>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</si>
  <si>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</si>
  <si>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</si>
  <si>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</si>
  <si>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</si>
  <si>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</si>
  <si>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</si>
  <si>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</si>
  <si>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</si>
  <si>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</si>
  <si>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</si>
  <si>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</si>
  <si>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</si>
  <si>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</si>
  <si>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</si>
  <si>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</si>
  <si>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</si>
  <si>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</si>
  <si>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</si>
  <si>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</si>
  <si>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</si>
  <si>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</si>
  <si>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</si>
  <si>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</si>
  <si>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</si>
  <si>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</si>
  <si>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</si>
  <si>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</si>
  <si>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</si>
  <si>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</si>
  <si>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</si>
  <si>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</si>
  <si>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</si>
  <si>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</si>
  <si>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</si>
  <si>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</si>
  <si>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</si>
  <si>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</si>
  <si>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</si>
  <si>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</si>
  <si>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</si>
  <si>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</si>
  <si>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</si>
  <si>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</si>
  <si>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</si>
  <si>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</si>
  <si>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</si>
  <si>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</si>
  <si>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</si>
  <si>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</si>
  <si>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</si>
  <si>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</si>
  <si>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</si>
  <si>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</si>
  <si>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</si>
  <si>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</si>
  <si>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</si>
  <si>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</si>
  <si>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</si>
  <si>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</si>
  <si>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</si>
  <si>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</si>
  <si>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</si>
  <si>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</si>
  <si>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</si>
  <si>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</si>
  <si>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</si>
  <si>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</si>
  <si>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</si>
  <si>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</si>
  <si>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</si>
  <si>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</si>
  <si>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</si>
  <si>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</si>
  <si>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</si>
  <si>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</si>
  <si>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</si>
  <si>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</si>
  <si>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</si>
  <si>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</si>
  <si>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</si>
  <si>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</si>
  <si>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</si>
  <si>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</si>
  <si>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</si>
  <si>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</si>
  <si>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</si>
  <si>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</si>
  <si>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</si>
  <si>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</si>
  <si>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</si>
  <si>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</si>
  <si>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</si>
  <si>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</si>
  <si>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</si>
  <si>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</si>
  <si>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</si>
  <si>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</si>
  <si>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</si>
  <si>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</si>
  <si>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</si>
  <si>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</si>
  <si>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</si>
  <si>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</si>
  <si>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</si>
  <si>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</si>
  <si>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</si>
  <si>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</si>
  <si>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</si>
  <si>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</si>
  <si>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</si>
  <si>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</si>
  <si>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</si>
  <si>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</si>
  <si>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</si>
  <si>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</si>
  <si>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</si>
  <si>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</si>
  <si>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</si>
  <si>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</si>
  <si>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</si>
  <si>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</si>
  <si>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</si>
  <si>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</si>
  <si>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</si>
  <si>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</si>
  <si>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</si>
  <si>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</si>
  <si>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</si>
  <si>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</si>
  <si>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</si>
  <si>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</si>
  <si>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</si>
  <si>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</si>
  <si>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</si>
  <si>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</si>
  <si>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</si>
  <si>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</si>
  <si>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</si>
  <si>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</si>
  <si>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</si>
  <si>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</si>
  <si>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</si>
  <si>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</si>
  <si>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</si>
  <si>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</si>
  <si>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</si>
  <si>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</si>
  <si>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</si>
  <si>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</si>
  <si>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</si>
  <si>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</si>
  <si>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</si>
  <si>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</si>
  <si>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</si>
  <si>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</si>
  <si>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</si>
  <si>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</si>
  <si>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</si>
  <si>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</si>
  <si>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</si>
  <si>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</si>
  <si>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</si>
  <si>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</si>
  <si>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</si>
  <si>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</si>
  <si>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</si>
  <si>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</si>
  <si>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</si>
  <si>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</si>
  <si>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</si>
  <si>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</si>
  <si>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</si>
  <si>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</si>
  <si>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</si>
  <si>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</si>
  <si>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</si>
  <si>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</si>
  <si>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</si>
  <si>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</si>
  <si>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</si>
  <si>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</si>
  <si>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</si>
  <si>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</si>
  <si>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</si>
  <si>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</si>
  <si>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</si>
  <si>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</si>
  <si>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</si>
  <si>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</si>
  <si>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</si>
  <si>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</si>
  <si>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</si>
  <si>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</si>
  <si>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</si>
  <si>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</si>
  <si>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</si>
  <si>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</si>
  <si>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</si>
  <si>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</si>
  <si>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</si>
  <si>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</si>
  <si>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</si>
  <si>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</si>
  <si>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</si>
  <si>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</si>
  <si>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</si>
  <si>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</si>
  <si>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</si>
  <si>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</si>
  <si>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</si>
  <si>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</si>
  <si>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</si>
  <si>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</si>
  <si>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</si>
  <si>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</si>
  <si>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</si>
  <si>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</si>
  <si>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</si>
  <si>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</si>
  <si>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</si>
  <si>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</si>
  <si>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</si>
  <si>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</si>
  <si>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</si>
  <si>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</si>
  <si>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</si>
  <si>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</si>
  <si>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</si>
  <si>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</si>
  <si>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</si>
  <si>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</si>
  <si>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</si>
  <si>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</si>
  <si>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</si>
  <si>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</si>
  <si>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</si>
  <si>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</si>
  <si>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</si>
  <si>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</si>
  <si>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</si>
  <si>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</si>
  <si>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</si>
  <si>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</si>
  <si>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</si>
  <si>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</si>
  <si>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</si>
  <si>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</si>
  <si>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</si>
  <si>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</si>
  <si>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</si>
  <si>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</si>
  <si>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</si>
  <si>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</si>
  <si>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</si>
  <si>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</si>
  <si>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</si>
  <si>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</si>
  <si>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</si>
  <si>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</si>
  <si>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</si>
  <si>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</si>
  <si>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</si>
  <si>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</si>
  <si>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</si>
  <si>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</si>
  <si>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</si>
  <si>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</si>
  <si>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</si>
  <si>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</si>
  <si>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</si>
  <si>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</si>
  <si>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</si>
  <si>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</si>
  <si>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</si>
  <si>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</si>
  <si>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</si>
  <si>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</si>
  <si>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</si>
  <si>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</si>
  <si>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</si>
  <si>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</si>
  <si>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</si>
  <si>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</si>
  <si>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</si>
  <si>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</si>
  <si>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</si>
  <si>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</si>
  <si>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</si>
  <si>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</si>
  <si>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</si>
  <si>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</si>
  <si>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</si>
  <si>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</si>
  <si>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</si>
  <si>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</si>
  <si>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</si>
  <si>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</si>
  <si>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</si>
  <si>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</si>
  <si>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</si>
  <si>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</si>
  <si>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</si>
  <si>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</si>
  <si>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</si>
  <si>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</si>
  <si>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</si>
  <si>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</si>
  <si>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</si>
  <si>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</si>
  <si>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</si>
  <si>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</si>
  <si>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</si>
  <si>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</si>
  <si>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</si>
  <si>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</si>
  <si>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</si>
  <si>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</si>
  <si>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</si>
  <si>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</si>
  <si>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</si>
  <si>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</si>
  <si>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</si>
  <si>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</si>
  <si>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</si>
  <si>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</si>
  <si>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</si>
  <si>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</si>
  <si>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</si>
  <si>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</si>
  <si>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</si>
  <si>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</si>
  <si>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</si>
  <si>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</si>
  <si>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</si>
  <si>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</si>
  <si>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</si>
  <si>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</si>
  <si>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</si>
  <si>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</si>
  <si>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</si>
  <si>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</si>
  <si>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</si>
  <si>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</si>
  <si>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</si>
  <si>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</si>
  <si>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</si>
  <si>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</si>
  <si>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</si>
  <si>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</si>
  <si>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</si>
  <si>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</si>
  <si>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</si>
  <si>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</si>
  <si>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</si>
  <si>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</si>
  <si>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</si>
  <si>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</si>
  <si>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</si>
  <si>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</si>
  <si>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</si>
  <si>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</si>
  <si>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</si>
  <si>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</si>
  <si>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</si>
  <si>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</si>
  <si>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</si>
  <si>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</si>
  <si>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</si>
  <si>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</si>
  <si>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</si>
  <si>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</si>
  <si>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</si>
  <si>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</si>
  <si>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</si>
  <si>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</si>
  <si>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</si>
  <si>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</si>
  <si>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</si>
  <si>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</si>
  <si>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</si>
  <si>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</si>
  <si>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</si>
  <si>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</si>
  <si>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</si>
  <si>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</si>
  <si>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</si>
  <si>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</si>
  <si>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</si>
  <si>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</si>
  <si>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</si>
  <si>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</si>
  <si>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</si>
  <si>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</si>
  <si>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</si>
  <si>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</si>
  <si>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</si>
  <si>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</si>
  <si>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</si>
  <si>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</si>
  <si>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</si>
  <si>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</si>
  <si>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</si>
  <si>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</si>
  <si>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</si>
  <si>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</si>
  <si>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</si>
  <si>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</si>
  <si>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</si>
  <si>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</si>
  <si>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</si>
  <si>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</si>
  <si>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</si>
  <si>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</si>
  <si>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</si>
  <si>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</si>
  <si>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</si>
  <si>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</si>
  <si>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</si>
  <si>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</si>
  <si>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</si>
  <si>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</si>
  <si>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</si>
  <si>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</si>
  <si>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</si>
  <si>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</si>
  <si>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</si>
  <si>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</si>
  <si>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</si>
  <si>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</si>
  <si>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</si>
  <si>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</si>
  <si>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</si>
  <si>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</si>
  <si>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</si>
  <si>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</si>
  <si>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</si>
  <si>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</si>
  <si>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</si>
  <si>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</si>
  <si>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</si>
  <si>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</si>
  <si>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</si>
  <si>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</si>
  <si>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</si>
  <si>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</si>
  <si>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</si>
  <si>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</si>
  <si>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</si>
  <si>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</si>
  <si>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</si>
  <si>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</si>
  <si>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</si>
  <si>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</si>
  <si>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</si>
  <si>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</si>
  <si>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</si>
  <si>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</si>
  <si>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</si>
  <si>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</si>
  <si>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</si>
  <si>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</si>
  <si>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</si>
  <si>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</si>
  <si>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</si>
  <si>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</si>
  <si>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</si>
  <si>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</si>
  <si>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</si>
  <si>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</si>
  <si>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</si>
  <si>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</si>
  <si>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</si>
  <si>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</si>
  <si>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</si>
  <si>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</si>
  <si>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</si>
  <si>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</si>
  <si>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</si>
  <si>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</si>
  <si>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</si>
  <si>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</si>
  <si>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</si>
  <si>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</si>
  <si>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</si>
  <si>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</si>
  <si>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</si>
  <si>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</si>
  <si>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</si>
  <si>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</si>
  <si>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</si>
  <si>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</si>
  <si>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</si>
  <si>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</si>
  <si>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</si>
  <si>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</si>
  <si>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</si>
  <si>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</si>
  <si>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</si>
  <si>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</si>
  <si>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</si>
  <si>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</si>
  <si>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</si>
  <si>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</si>
  <si>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</si>
  <si>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</si>
  <si>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</si>
  <si>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</si>
  <si>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</si>
  <si>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</si>
  <si>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</si>
  <si>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</si>
  <si>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</si>
  <si>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</si>
  <si>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</si>
  <si>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</si>
  <si>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</si>
  <si>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</si>
  <si>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</si>
  <si>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</si>
  <si>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</si>
  <si>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</si>
  <si>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</si>
  <si>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</si>
  <si>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</si>
  <si>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</si>
  <si>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</si>
  <si>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</si>
  <si>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</si>
  <si>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</si>
  <si>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</si>
  <si>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</si>
  <si>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</si>
  <si>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</si>
  <si>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</si>
  <si>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</si>
  <si>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</si>
  <si>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</si>
  <si>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</si>
  <si>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</si>
  <si>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</si>
  <si>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</si>
  <si>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</si>
  <si>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</si>
  <si>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</si>
  <si>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</si>
  <si>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</si>
  <si>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</si>
  <si>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</si>
  <si>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</si>
  <si>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</si>
  <si>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</si>
  <si>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</si>
  <si>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</si>
  <si>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</si>
  <si>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</si>
  <si>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</si>
  <si>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</si>
  <si>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</si>
  <si>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</si>
  <si>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</si>
  <si>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</si>
  <si>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</si>
  <si>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</si>
  <si>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</si>
  <si>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</si>
  <si>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</si>
  <si>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</si>
  <si>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</si>
  <si>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</si>
  <si>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</si>
  <si>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</si>
  <si>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</si>
  <si>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</si>
  <si>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</si>
  <si>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</si>
  <si>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</si>
  <si>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</si>
  <si>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</si>
  <si>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</si>
  <si>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</si>
  <si>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</si>
  <si>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</si>
  <si>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</si>
  <si>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</si>
  <si>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</si>
  <si>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</si>
  <si>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</si>
  <si>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</si>
  <si>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</si>
  <si>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</si>
  <si>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</si>
  <si>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</si>
  <si>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</si>
  <si>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</si>
  <si>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</si>
  <si>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</si>
  <si>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</si>
  <si>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</si>
  <si>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</si>
  <si>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</si>
  <si>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</si>
  <si>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</si>
  <si>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</si>
  <si>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</si>
  <si>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</si>
  <si>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</si>
  <si>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</si>
  <si>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</si>
  <si>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</si>
  <si>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</si>
  <si>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</si>
  <si>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</si>
  <si>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</si>
  <si>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</si>
  <si>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</si>
  <si>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</si>
  <si>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</si>
  <si>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</si>
  <si>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</si>
  <si>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</si>
  <si>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</si>
  <si>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</si>
  <si>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</si>
  <si>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</si>
  <si>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</si>
  <si>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</si>
  <si>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</si>
  <si>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</si>
  <si>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</si>
  <si>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</si>
  <si>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</si>
  <si>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</si>
  <si>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</si>
  <si>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</si>
  <si>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</si>
  <si>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</si>
  <si>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</si>
  <si>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</si>
  <si>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</si>
  <si>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</si>
  <si>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</si>
  <si>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</si>
  <si>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</si>
  <si>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</si>
  <si>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</si>
  <si>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</si>
  <si>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</si>
  <si>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</si>
  <si>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</si>
  <si>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</si>
  <si>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</si>
  <si>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</si>
  <si>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</si>
  <si>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</si>
  <si>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</si>
  <si>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</si>
  <si>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</si>
  <si>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</si>
  <si>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</si>
  <si>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</si>
  <si>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</si>
  <si>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</si>
  <si>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</si>
  <si>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</si>
  <si>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</si>
  <si>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</si>
  <si>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</si>
  <si>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</si>
  <si>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</si>
  <si>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</si>
  <si>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</si>
  <si>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</si>
  <si>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</si>
  <si>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</si>
  <si>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</si>
  <si>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</si>
  <si>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</si>
  <si>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</si>
  <si>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</si>
  <si>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</si>
  <si>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</si>
  <si>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</si>
  <si>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</si>
  <si>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</si>
  <si>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</si>
  <si>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</si>
  <si>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</si>
  <si>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</si>
  <si>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</si>
  <si>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</si>
  <si>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</si>
  <si>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</si>
  <si>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</si>
  <si>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</si>
  <si>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</si>
  <si>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</si>
  <si>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</si>
  <si>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</si>
  <si>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</si>
  <si>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</si>
  <si>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</si>
  <si>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</si>
  <si>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</si>
  <si>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</si>
  <si>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</si>
  <si>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</si>
  <si>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</si>
  <si>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</si>
  <si>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</si>
  <si>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</si>
  <si>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</si>
  <si>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</si>
  <si>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</si>
  <si>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</si>
  <si>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</si>
  <si>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</si>
  <si>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</si>
  <si>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</si>
  <si>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</si>
  <si>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</si>
  <si>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</si>
  <si>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</si>
  <si>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</si>
  <si>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</si>
  <si>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</si>
  <si>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</si>
  <si>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</si>
  <si>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</si>
  <si>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</si>
  <si>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</si>
  <si>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</si>
  <si>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</si>
  <si>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</si>
  <si>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</si>
  <si>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</si>
  <si>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</si>
  <si>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</si>
  <si>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</si>
  <si>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</si>
  <si>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</si>
  <si>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</si>
  <si>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</si>
  <si>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</si>
  <si>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</si>
  <si>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</si>
  <si>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</si>
  <si>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</si>
  <si>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</si>
  <si>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</si>
  <si>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</si>
  <si>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</si>
  <si>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</si>
  <si>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</si>
  <si>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</si>
  <si>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</si>
  <si>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</si>
  <si>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</si>
  <si>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</si>
  <si>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</si>
  <si>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</si>
  <si>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</si>
  <si>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</si>
  <si>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</si>
  <si>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</si>
  <si>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</si>
  <si>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</si>
  <si>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</si>
  <si>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</si>
  <si>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</si>
  <si>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</si>
  <si>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</si>
  <si>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</si>
  <si>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</si>
  <si>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</si>
  <si>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</si>
  <si>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</si>
  <si>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</si>
  <si>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</si>
  <si>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</si>
  <si>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</si>
  <si>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</si>
  <si>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</si>
  <si>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</si>
  <si>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</si>
  <si>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</si>
  <si>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</si>
  <si>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</si>
  <si>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</si>
  <si>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</si>
  <si>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</si>
  <si>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</si>
  <si>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</si>
  <si>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</si>
  <si>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</si>
  <si>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</si>
  <si>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</si>
  <si>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</si>
  <si>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</si>
  <si>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</si>
  <si>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</si>
  <si>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</si>
  <si>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</si>
  <si>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</si>
  <si>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</si>
  <si>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</si>
  <si>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</si>
  <si>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</si>
  <si>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</si>
  <si>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</si>
  <si>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</si>
  <si>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</si>
  <si>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</si>
  <si>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</si>
  <si>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</si>
  <si>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</si>
  <si>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</si>
  <si>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</si>
  <si>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</si>
  <si>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</si>
  <si>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</si>
  <si>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</si>
  <si>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</si>
  <si>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</si>
  <si>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</si>
  <si>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</si>
  <si>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</si>
  <si>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</si>
  <si>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</si>
  <si>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</si>
  <si>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</si>
  <si>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</si>
  <si>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</si>
  <si>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</si>
  <si>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</si>
  <si>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</si>
  <si>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</si>
  <si>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</si>
  <si>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</si>
  <si>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</si>
  <si>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</si>
  <si>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</si>
  <si>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</si>
  <si>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</si>
  <si>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</si>
  <si>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</si>
  <si>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</si>
  <si>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</si>
  <si>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</si>
  <si>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</si>
  <si>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</si>
  <si>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</si>
  <si>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</si>
  <si>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</si>
  <si>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</si>
  <si>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</si>
  <si>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</si>
  <si>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</si>
  <si>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</si>
  <si>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</si>
  <si>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</si>
  <si>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</si>
  <si>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</si>
  <si>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</si>
  <si>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</si>
  <si>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</si>
  <si>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</si>
  <si>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</si>
  <si>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</si>
  <si>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</si>
  <si>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</si>
  <si>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</si>
  <si>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</si>
  <si>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</si>
  <si>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</si>
  <si>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</si>
  <si>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</si>
  <si>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</si>
  <si>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</si>
  <si>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</si>
  <si>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</si>
  <si>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</si>
  <si>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</si>
  <si>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</si>
  <si>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</si>
  <si>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</si>
  <si>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</si>
  <si>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</si>
  <si>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</si>
  <si>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</si>
  <si>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</si>
  <si>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</si>
  <si>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</si>
  <si>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</si>
  <si>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</si>
  <si>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</si>
  <si>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</si>
  <si>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</si>
  <si>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</si>
  <si>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</si>
  <si>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</si>
  <si>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</si>
  <si>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</si>
  <si>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</si>
  <si>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</si>
  <si>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</si>
  <si>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</si>
  <si>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</si>
  <si>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</si>
  <si>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</si>
  <si>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</si>
  <si>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</si>
  <si>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</si>
  <si>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</si>
  <si>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</si>
  <si>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</si>
  <si>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</si>
  <si>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</si>
  <si>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</si>
  <si>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</si>
  <si>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</si>
  <si>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</si>
  <si>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</si>
  <si>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</si>
  <si>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</si>
  <si>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</si>
  <si>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</si>
  <si>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</si>
  <si>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</si>
  <si>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</si>
  <si>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</si>
  <si>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</si>
  <si>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</si>
  <si>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</si>
  <si>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</si>
  <si>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</si>
  <si>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</si>
  <si>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</si>
  <si>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</si>
  <si>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</si>
  <si>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</si>
  <si>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</si>
  <si>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</si>
  <si>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</si>
  <si>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</si>
  <si>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</si>
  <si>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</si>
  <si>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</si>
  <si>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</si>
  <si>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</si>
  <si>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</si>
  <si>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</si>
  <si>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</si>
  <si>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</si>
  <si>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</si>
  <si>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</si>
  <si>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</si>
  <si>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</si>
  <si>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</si>
  <si>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</si>
  <si>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</si>
  <si>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</si>
  <si>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</si>
  <si>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</si>
  <si>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</si>
  <si>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</si>
  <si>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</si>
  <si>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</si>
  <si>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</si>
  <si>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</si>
  <si>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</si>
  <si>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</si>
  <si>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</si>
  <si>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</si>
  <si>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</si>
  <si>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</si>
  <si>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</si>
  <si>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</si>
  <si>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</si>
  <si>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</si>
  <si>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</si>
  <si>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</si>
  <si>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</si>
  <si>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</si>
  <si>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</si>
  <si>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</si>
  <si>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</si>
  <si>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</si>
  <si>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</si>
  <si>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</si>
  <si>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</si>
  <si>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</si>
  <si>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</si>
  <si>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</si>
  <si>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</si>
  <si>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</si>
  <si>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</si>
  <si>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</si>
  <si>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</si>
  <si>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</si>
  <si>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</si>
  <si>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</si>
  <si>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</si>
  <si>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</si>
  <si>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</si>
  <si>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</si>
  <si>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</si>
  <si>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</si>
  <si>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</si>
  <si>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</si>
  <si>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</si>
  <si>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</si>
  <si>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</si>
  <si>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</si>
  <si>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</si>
  <si>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</si>
  <si>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</si>
  <si>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</si>
  <si>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</si>
  <si>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</si>
  <si>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</si>
  <si>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</si>
  <si>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</si>
  <si>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</si>
  <si>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</si>
  <si>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</si>
  <si>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</si>
  <si>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</si>
  <si>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</si>
  <si>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</si>
  <si>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</si>
  <si>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</si>
  <si>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</si>
  <si>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</si>
  <si>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</si>
  <si>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</si>
  <si>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</si>
  <si>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</si>
  <si>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</si>
  <si>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</si>
  <si>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</si>
  <si>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</si>
  <si>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</si>
  <si>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</si>
  <si>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</si>
  <si>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</si>
  <si>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</si>
  <si>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</si>
  <si>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</si>
  <si>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</si>
  <si>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</si>
  <si>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</si>
  <si>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</si>
  <si>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</si>
  <si>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</si>
  <si>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</si>
  <si>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</si>
  <si>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</si>
  <si>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</si>
  <si>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</si>
  <si>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</si>
  <si>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</si>
  <si>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</si>
  <si>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</si>
  <si>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</si>
  <si>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</si>
  <si>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</si>
  <si>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</si>
  <si>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</si>
  <si>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</si>
  <si>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</si>
  <si>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</si>
  <si>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</si>
  <si>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</si>
  <si>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</si>
  <si>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</si>
  <si>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</si>
  <si>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</si>
  <si>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</si>
  <si>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</si>
  <si>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</si>
  <si>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</si>
  <si>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</si>
  <si>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</si>
  <si>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</si>
  <si>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</si>
  <si>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</si>
  <si>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</si>
  <si>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</si>
  <si>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</si>
  <si>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</si>
  <si>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</si>
  <si>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</si>
  <si>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</si>
  <si>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</si>
  <si>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</si>
  <si>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</si>
  <si>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</si>
  <si>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</si>
  <si>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</si>
  <si>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</si>
  <si>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</si>
  <si>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</si>
  <si>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</si>
  <si>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</si>
  <si>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</si>
  <si>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</si>
  <si>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</si>
  <si>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</si>
  <si>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</si>
  <si>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</si>
  <si>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</si>
  <si>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</si>
  <si>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</si>
  <si>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</si>
  <si>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</si>
  <si>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</si>
  <si>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</si>
  <si>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</si>
  <si>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</si>
  <si>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</si>
  <si>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</si>
  <si>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</si>
  <si>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</si>
  <si>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</si>
  <si>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</si>
  <si>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</si>
  <si>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</si>
  <si>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</si>
  <si>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</si>
  <si>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</si>
  <si>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</si>
  <si>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</si>
  <si>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</si>
  <si>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</si>
  <si>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</si>
  <si>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</si>
  <si>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</si>
  <si>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</si>
  <si>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</si>
  <si>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</si>
  <si>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</si>
  <si>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</si>
  <si>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</si>
  <si>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</si>
  <si>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</si>
  <si>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</si>
  <si>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</si>
  <si>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</si>
  <si>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</si>
  <si>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</si>
  <si>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</si>
  <si>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</si>
  <si>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</si>
  <si>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</si>
  <si>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</si>
  <si>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</si>
  <si>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</si>
  <si>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</si>
  <si>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</si>
  <si>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</si>
  <si>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</si>
  <si>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</si>
  <si>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</si>
  <si>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</si>
  <si>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</si>
  <si>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</si>
  <si>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</si>
  <si>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</si>
  <si>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</si>
  <si>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</si>
  <si>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</si>
  <si>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</si>
  <si>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</si>
  <si>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</si>
  <si>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</si>
  <si>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</si>
  <si>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</si>
  <si>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</si>
  <si>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</si>
  <si>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</si>
  <si>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</si>
  <si>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</si>
  <si>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</si>
  <si>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</si>
  <si>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</si>
  <si>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</si>
  <si>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</si>
  <si>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</si>
  <si>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</si>
  <si>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</si>
  <si>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</si>
  <si>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</si>
  <si>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</si>
  <si>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</si>
  <si>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</si>
  <si>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</si>
  <si>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</si>
  <si>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</si>
  <si>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</si>
  <si>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</si>
  <si>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</si>
  <si>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</si>
  <si>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</si>
  <si>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</si>
  <si>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</si>
  <si>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</si>
  <si>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</si>
  <si>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</si>
  <si>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</si>
  <si>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</si>
  <si>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</si>
  <si>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</si>
  <si>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</si>
  <si>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</si>
  <si>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</si>
  <si>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</si>
  <si>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</si>
  <si>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</si>
  <si>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</si>
  <si>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</si>
  <si>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</si>
  <si>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</si>
  <si>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</si>
  <si>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</si>
  <si>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</si>
  <si>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</si>
  <si>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</si>
  <si>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</si>
  <si>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</si>
  <si>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</si>
  <si>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</si>
  <si>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</si>
  <si>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</si>
  <si>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</si>
  <si>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</si>
  <si>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</si>
  <si>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</si>
  <si>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</si>
  <si>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</si>
  <si>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</si>
  <si>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</si>
  <si>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</si>
  <si>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</si>
  <si>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</si>
  <si>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</si>
  <si>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</si>
  <si>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</si>
  <si>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</si>
  <si>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</si>
  <si>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</si>
  <si>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</si>
  <si>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</si>
  <si>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</si>
  <si>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</si>
  <si>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</si>
  <si>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</si>
  <si>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</si>
  <si>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</si>
  <si>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</si>
  <si>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</si>
  <si>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</si>
  <si>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</si>
  <si>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</si>
  <si>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</si>
  <si>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</si>
  <si>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</si>
  <si>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</si>
  <si>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</si>
  <si>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</si>
  <si>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</si>
  <si>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</si>
  <si>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</si>
  <si>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</si>
  <si>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</si>
  <si>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</si>
  <si>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</si>
  <si>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</si>
  <si>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</si>
  <si>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</si>
  <si>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</si>
  <si>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</si>
  <si>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</si>
  <si>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</si>
  <si>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</si>
  <si>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</si>
  <si>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</si>
  <si>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</si>
  <si>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</si>
  <si>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</si>
  <si>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</si>
  <si>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</si>
  <si>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</si>
  <si>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</si>
  <si>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</si>
  <si>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</si>
  <si>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</si>
  <si>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</si>
  <si>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</si>
  <si>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</si>
  <si>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</si>
  <si>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</si>
  <si>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</si>
  <si>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</si>
  <si>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</si>
  <si>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</si>
  <si>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</si>
  <si>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</si>
  <si>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</si>
  <si>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</si>
  <si>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</si>
  <si>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</si>
  <si>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</si>
  <si>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</si>
  <si>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</si>
  <si>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</si>
  <si>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</si>
  <si>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</si>
  <si>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</si>
  <si>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</si>
  <si>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</si>
  <si>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</si>
  <si>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</si>
  <si>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</si>
  <si>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</si>
  <si>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</si>
  <si>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</si>
  <si>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</si>
  <si>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</si>
  <si>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</si>
  <si>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</si>
  <si>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</si>
  <si>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</si>
  <si>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</si>
  <si>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</si>
  <si>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</si>
  <si>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</si>
  <si>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</si>
  <si>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</si>
  <si>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</si>
  <si>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</si>
  <si>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</si>
  <si>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</si>
  <si>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</si>
  <si>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</si>
  <si>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</si>
  <si>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</si>
  <si>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</si>
  <si>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</si>
  <si>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</si>
  <si>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</si>
  <si>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</si>
  <si>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</si>
  <si>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</si>
  <si>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</si>
  <si>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</si>
  <si>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</si>
  <si>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</si>
  <si>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</si>
  <si>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</si>
  <si>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</si>
  <si>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</si>
  <si>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</si>
  <si>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</si>
  <si>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</si>
  <si>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</si>
  <si>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</si>
  <si>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</si>
  <si>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</si>
  <si>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</si>
  <si>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</si>
  <si>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</si>
  <si>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</si>
  <si>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</si>
  <si>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</si>
  <si>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</si>
  <si>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</si>
  <si>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</si>
  <si>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</si>
  <si>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</si>
  <si>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</si>
  <si>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</si>
  <si>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</si>
  <si>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</si>
  <si>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</si>
  <si>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</si>
  <si>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</si>
  <si>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</si>
  <si>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</si>
  <si>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</si>
  <si>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</si>
  <si>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</si>
  <si>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</si>
  <si>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</si>
  <si>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</si>
  <si>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</si>
  <si>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</si>
  <si>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</si>
  <si>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</si>
  <si>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</si>
  <si>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</si>
  <si>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</si>
  <si>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</si>
  <si>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</si>
  <si>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</si>
  <si>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</si>
  <si>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</si>
  <si>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</si>
  <si>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</si>
  <si>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</si>
  <si>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</si>
  <si>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</si>
  <si>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</si>
  <si>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</si>
  <si>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</si>
  <si>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</si>
  <si>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</si>
  <si>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</si>
  <si>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</si>
  <si>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</si>
  <si>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</si>
  <si>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</si>
  <si>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</si>
  <si>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</si>
  <si>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</si>
  <si>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</si>
  <si>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</si>
  <si>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</si>
  <si>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</si>
  <si>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</si>
  <si>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</si>
  <si>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</si>
  <si>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</si>
  <si>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</si>
  <si>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</si>
  <si>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</si>
  <si>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</si>
  <si>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</si>
  <si>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</si>
  <si>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</si>
  <si>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</si>
  <si>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</si>
  <si>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</si>
  <si>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</si>
  <si>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</si>
  <si>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</si>
  <si>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</si>
  <si>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</si>
  <si>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</si>
  <si>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</si>
  <si>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</si>
  <si>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</si>
  <si>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</si>
  <si>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</si>
  <si>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</si>
  <si>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</si>
  <si>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</si>
  <si>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</si>
  <si>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</si>
  <si>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</si>
  <si>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</si>
  <si>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</si>
  <si>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</si>
  <si>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</si>
  <si>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</si>
  <si>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</si>
  <si>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</si>
  <si>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</si>
  <si>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</si>
  <si>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</si>
  <si>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</si>
  <si>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</si>
  <si>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</si>
  <si>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</si>
  <si>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</si>
  <si>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</si>
  <si>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</si>
  <si>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</si>
  <si>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</si>
  <si>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</si>
  <si>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</si>
  <si>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</si>
  <si>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</si>
  <si>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</si>
  <si>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</si>
  <si>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</si>
  <si>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</si>
  <si>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</si>
  <si>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</si>
  <si>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</si>
  <si>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</si>
  <si>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</si>
  <si>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</si>
  <si>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</si>
  <si>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</si>
  <si>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</si>
  <si>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</si>
  <si>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</si>
  <si>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</si>
  <si>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</si>
  <si>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</si>
  <si>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</si>
  <si>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</si>
  <si>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</si>
  <si>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</si>
  <si>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</si>
  <si>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</si>
  <si>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</si>
  <si>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</si>
  <si>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</si>
  <si>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</si>
  <si>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</si>
  <si>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</si>
  <si>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</si>
  <si>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</si>
  <si>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</si>
  <si>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</si>
  <si>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</si>
  <si>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</si>
  <si>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</si>
  <si>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</si>
  <si>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</si>
  <si>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</si>
  <si>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</si>
  <si>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</si>
  <si>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</si>
  <si>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</si>
  <si>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</si>
  <si>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</si>
  <si>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</si>
  <si>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</si>
  <si>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</si>
  <si>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</si>
  <si>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</si>
  <si>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</si>
  <si>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</si>
  <si>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</si>
  <si>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</si>
  <si>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</si>
  <si>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</si>
  <si>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</si>
  <si>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</si>
  <si>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</si>
  <si>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</si>
  <si>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</si>
  <si>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</si>
  <si>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</si>
  <si>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</si>
  <si>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</si>
  <si>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</si>
  <si>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</si>
  <si>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</si>
  <si>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</si>
  <si>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</si>
  <si>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</si>
  <si>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</si>
  <si>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</si>
  <si>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</si>
  <si>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</si>
  <si>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</si>
  <si>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</si>
  <si>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</si>
  <si>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</si>
  <si>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</si>
  <si>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</si>
  <si>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</si>
  <si>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</si>
  <si>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</si>
  <si>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</si>
  <si>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</si>
  <si>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</si>
  <si>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</si>
  <si>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</si>
  <si>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</si>
  <si>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</si>
  <si>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</si>
  <si>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</si>
  <si>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</si>
  <si>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</si>
  <si>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</si>
  <si>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</si>
  <si>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</si>
  <si>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</si>
  <si>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</si>
  <si>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</si>
  <si>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</si>
  <si>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</si>
  <si>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</si>
  <si>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</si>
  <si>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</si>
  <si>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</si>
  <si>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</si>
  <si>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</si>
  <si>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</si>
  <si>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</si>
  <si>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</si>
  <si>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</si>
  <si>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</si>
  <si>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</si>
  <si>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</si>
  <si>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</si>
  <si>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</si>
  <si>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</si>
  <si>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</si>
  <si>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</si>
  <si>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</si>
  <si>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</si>
  <si>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</si>
  <si>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</si>
  <si>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</si>
  <si>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</si>
  <si>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</si>
  <si>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</si>
  <si>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</si>
  <si>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</si>
  <si>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</si>
  <si>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</si>
  <si>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</si>
  <si>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</si>
  <si>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</si>
  <si>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</si>
  <si>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</si>
  <si>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</si>
  <si>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</si>
  <si>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</si>
  <si>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</si>
  <si>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</si>
  <si>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</si>
  <si>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</si>
  <si>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</si>
  <si>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</si>
  <si>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</si>
  <si>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</si>
  <si>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</si>
  <si>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</si>
  <si>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</si>
  <si>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</si>
  <si>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</si>
  <si>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</si>
  <si>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</si>
  <si>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</si>
  <si>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</si>
  <si>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</si>
  <si>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</si>
  <si>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</si>
  <si>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</si>
  <si>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</si>
  <si>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</si>
  <si>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</si>
  <si>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</si>
  <si>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</si>
  <si>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</si>
  <si>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</si>
  <si>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</si>
  <si>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</si>
  <si>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</si>
  <si>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</si>
  <si>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</si>
  <si>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</si>
  <si>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</si>
  <si>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</si>
  <si>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</si>
  <si>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</si>
  <si>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</si>
  <si>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</si>
  <si>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</si>
  <si>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</si>
  <si>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</si>
  <si>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</si>
  <si>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</si>
  <si>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</si>
  <si>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</si>
  <si>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</si>
  <si>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</si>
  <si>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</si>
  <si>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</si>
  <si>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</si>
  <si>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</si>
  <si>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</si>
  <si>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</si>
  <si>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</si>
  <si>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</si>
  <si>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</si>
  <si>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</si>
  <si>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</si>
  <si>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</si>
  <si>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</si>
  <si>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</si>
  <si>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</si>
  <si>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</si>
  <si>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</si>
  <si>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</si>
  <si>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</si>
  <si>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</si>
  <si>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</si>
  <si>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</si>
  <si>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</si>
  <si>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</si>
  <si>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</si>
  <si>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</si>
  <si>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</si>
  <si>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</si>
  <si>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</si>
  <si>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</si>
  <si>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</si>
  <si>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</si>
  <si>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</si>
  <si>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</si>
  <si>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</si>
  <si>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</si>
  <si>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</si>
  <si>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</si>
  <si>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</si>
  <si>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</si>
  <si>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</si>
  <si>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</si>
  <si>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</si>
  <si>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</si>
  <si>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</si>
  <si>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</si>
  <si>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</si>
  <si>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</si>
  <si>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</si>
  <si>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</si>
  <si>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</si>
  <si>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</si>
  <si>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</si>
  <si>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</si>
  <si>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</si>
  <si>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</si>
  <si>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</si>
  <si>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</si>
  <si>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</si>
  <si>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</si>
  <si>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</si>
  <si>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</si>
  <si>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</si>
  <si>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</si>
  <si>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</si>
  <si>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</si>
  <si>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</si>
  <si>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</si>
  <si>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</si>
  <si>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</si>
  <si>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</si>
  <si>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</si>
  <si>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</si>
  <si>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</si>
  <si>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</si>
  <si>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</si>
  <si>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</si>
  <si>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</si>
  <si>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</si>
  <si>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</si>
  <si>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</si>
  <si>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</si>
  <si>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</si>
  <si>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</si>
  <si>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</si>
  <si>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</si>
  <si>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</si>
  <si>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</si>
  <si>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</si>
  <si>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</si>
  <si>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</si>
  <si>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</si>
  <si>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</si>
  <si>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</si>
  <si>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</si>
  <si>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</si>
  <si>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</si>
  <si>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</si>
  <si>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</si>
  <si>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</si>
  <si>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</si>
  <si>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</si>
  <si>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</si>
  <si>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</si>
  <si>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</si>
  <si>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</si>
  <si>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</si>
  <si>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</si>
  <si>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</si>
  <si>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</si>
  <si>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</si>
  <si>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</si>
  <si>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</si>
  <si>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</si>
  <si>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</si>
  <si>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</si>
  <si>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</si>
  <si>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</si>
  <si>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</si>
  <si>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</si>
  <si>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</si>
  <si>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</si>
  <si>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</si>
  <si>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</si>
  <si>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</si>
  <si>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</si>
  <si>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</si>
  <si>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</si>
  <si>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</si>
  <si>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</si>
  <si>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</si>
  <si>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</si>
  <si>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</si>
  <si>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</si>
  <si>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</si>
  <si>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</si>
  <si>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</si>
  <si>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</si>
  <si>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</si>
  <si>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</si>
  <si>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</si>
  <si>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</si>
  <si>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</si>
  <si>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</si>
  <si>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</si>
  <si>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</si>
  <si>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</si>
  <si>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</si>
  <si>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</si>
  <si>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</si>
  <si>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</si>
  <si>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</si>
  <si>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</si>
  <si>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</si>
  <si>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</si>
  <si>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</si>
  <si>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</si>
  <si>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</si>
  <si>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</si>
  <si>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</si>
  <si>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</si>
  <si>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</si>
  <si>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</si>
  <si>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</si>
  <si>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</si>
  <si>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</si>
  <si>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</si>
  <si>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</si>
  <si>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</si>
  <si>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</si>
  <si>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</si>
  <si>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</si>
  <si>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</si>
  <si>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</si>
  <si>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</si>
  <si>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</si>
  <si>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</si>
  <si>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</si>
  <si>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</si>
  <si>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</si>
  <si>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</si>
  <si>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</si>
  <si>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</si>
  <si>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</si>
  <si>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</si>
  <si>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</si>
  <si>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</si>
  <si>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</si>
  <si>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</si>
  <si>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</si>
  <si>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</si>
  <si>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</si>
  <si>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</si>
  <si>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</si>
  <si>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</si>
  <si>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</si>
  <si>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</si>
  <si>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</si>
  <si>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</si>
  <si>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</si>
  <si>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</si>
  <si>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</si>
  <si>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</si>
  <si>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</si>
  <si>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</si>
  <si>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</si>
  <si>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</si>
  <si>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</si>
  <si>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</si>
  <si>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</si>
  <si>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</si>
  <si>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</si>
  <si>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</si>
  <si>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</si>
  <si>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</si>
  <si>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</si>
  <si>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</si>
  <si>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</si>
  <si>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</si>
  <si>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</si>
  <si>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</si>
  <si>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</si>
  <si>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</si>
  <si>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</si>
  <si>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</si>
  <si>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</si>
  <si>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</si>
  <si>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</si>
  <si>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</si>
  <si>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</si>
  <si>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</si>
  <si>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</si>
  <si>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</si>
  <si>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</si>
  <si>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</si>
  <si>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</si>
  <si>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</si>
  <si>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</si>
  <si>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</si>
  <si>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</si>
  <si>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</si>
  <si>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</si>
  <si>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</si>
  <si>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</si>
  <si>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</si>
  <si>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</si>
  <si>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</si>
  <si>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</si>
  <si>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</si>
  <si>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</si>
  <si>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</si>
  <si>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</si>
  <si>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</si>
  <si>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</si>
  <si>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</si>
  <si>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</si>
  <si>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</si>
  <si>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</si>
  <si>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</si>
  <si>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</si>
  <si>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</si>
  <si>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</si>
  <si>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</si>
  <si>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</si>
  <si>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</si>
  <si>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</si>
  <si>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</si>
  <si>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</si>
  <si>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</si>
  <si>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</si>
  <si>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</si>
  <si>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</si>
  <si>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</si>
  <si>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</si>
  <si>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</si>
  <si>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</si>
  <si>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</si>
  <si>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</si>
  <si>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</si>
  <si>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</si>
  <si>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</si>
  <si>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</si>
  <si>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</si>
  <si>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</si>
  <si>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</si>
  <si>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</si>
  <si>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</si>
  <si>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</si>
  <si>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</si>
  <si>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</si>
  <si>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</si>
  <si>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</si>
  <si>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</si>
  <si>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</si>
  <si>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</si>
  <si>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</si>
  <si>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</si>
  <si>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</si>
  <si>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</si>
  <si>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</si>
  <si>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</si>
  <si>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</si>
  <si>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</si>
  <si>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</si>
  <si>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</si>
  <si>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</si>
  <si>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</si>
  <si>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</si>
  <si>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</si>
  <si>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</si>
  <si>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</si>
  <si>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</si>
  <si>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</si>
  <si>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</si>
  <si>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</si>
  <si>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</si>
  <si>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</si>
  <si>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</si>
  <si>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</si>
  <si>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</si>
  <si>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</si>
  <si>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</si>
  <si>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</si>
  <si>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</si>
  <si>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</si>
  <si>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</si>
  <si>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</si>
  <si>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</si>
  <si>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</si>
  <si>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</si>
  <si>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</si>
  <si>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</si>
  <si>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</si>
  <si>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</si>
  <si>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</si>
  <si>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</si>
  <si>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</si>
  <si>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</si>
  <si>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</si>
  <si>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</si>
  <si>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</si>
  <si>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</si>
  <si>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</si>
  <si>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</si>
  <si>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</si>
  <si>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</si>
  <si>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</si>
  <si>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</si>
  <si>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</si>
  <si>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</si>
  <si>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</si>
  <si>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</si>
  <si>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</si>
  <si>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</si>
  <si>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</si>
  <si>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</si>
  <si>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</si>
  <si>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</si>
  <si>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</si>
  <si>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</si>
  <si>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</si>
  <si>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</si>
  <si>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</si>
  <si>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</si>
  <si>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</si>
  <si>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</si>
  <si>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</si>
  <si>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</si>
  <si>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</si>
  <si>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</si>
  <si>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</si>
  <si>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</si>
  <si>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</si>
  <si>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</si>
  <si>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</si>
  <si>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</si>
  <si>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</si>
  <si>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</si>
  <si>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</si>
  <si>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</si>
  <si>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</si>
  <si>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</si>
  <si>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</si>
  <si>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</si>
  <si>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</si>
  <si>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</si>
  <si>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</si>
  <si>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</si>
  <si>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</si>
  <si>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</si>
  <si>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</si>
  <si>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</si>
  <si>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</si>
  <si>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</si>
  <si>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</si>
  <si>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</si>
  <si>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</si>
  <si>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</si>
  <si>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</si>
  <si>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</si>
  <si>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</si>
  <si>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</si>
  <si>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</si>
  <si>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</si>
  <si>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</si>
  <si>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</si>
  <si>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</si>
  <si>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</si>
  <si>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</si>
  <si>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</si>
  <si>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</si>
  <si>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</si>
  <si>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</si>
  <si>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</si>
  <si>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</si>
  <si>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</si>
  <si>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</si>
  <si>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</si>
  <si>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</si>
  <si>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</si>
  <si>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</si>
  <si>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</si>
  <si>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</si>
  <si>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</si>
  <si>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</si>
  <si>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</si>
  <si>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</si>
  <si>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</si>
  <si>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</si>
  <si>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</si>
  <si>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</si>
  <si>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</si>
  <si>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</si>
  <si>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</si>
  <si>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</si>
  <si>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</si>
  <si>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</si>
  <si>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</si>
  <si>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</si>
  <si>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</si>
  <si>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</si>
  <si>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</si>
  <si>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</si>
  <si>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</si>
  <si>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</si>
  <si>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</si>
  <si>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</si>
  <si>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</si>
  <si>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</si>
  <si>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</si>
  <si>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</si>
  <si>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</si>
  <si>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</si>
  <si>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</si>
  <si>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</si>
  <si>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</si>
  <si>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</si>
  <si>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</si>
  <si>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</si>
  <si>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</si>
  <si>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</si>
  <si>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</si>
  <si>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</si>
  <si>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</si>
  <si>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</si>
  <si>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</si>
  <si>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</si>
  <si>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</si>
  <si>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</si>
  <si>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</si>
  <si>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</si>
  <si>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</si>
  <si>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</si>
  <si>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</si>
  <si>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</si>
  <si>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</si>
  <si>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</si>
  <si>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</si>
  <si>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</si>
  <si>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</si>
  <si>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</si>
  <si>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</si>
  <si>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</si>
  <si>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</si>
  <si>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</si>
  <si>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</si>
  <si>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</si>
  <si>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</si>
  <si>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</si>
  <si>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</si>
  <si>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</si>
  <si>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</si>
  <si>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</si>
  <si>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</si>
  <si>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</si>
  <si>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</si>
  <si>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</si>
  <si>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</si>
  <si>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</si>
  <si>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</si>
  <si>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</si>
  <si>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</si>
  <si>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</si>
  <si>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</si>
  <si>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</si>
  <si>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</si>
  <si>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</si>
  <si>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</si>
  <si>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</si>
  <si>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</si>
  <si>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</si>
  <si>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</si>
  <si>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</si>
  <si>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</si>
  <si>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</si>
  <si>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</si>
  <si>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</si>
  <si>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</si>
  <si>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</si>
  <si>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</si>
  <si>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</si>
  <si>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</si>
  <si>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</si>
  <si>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</si>
  <si>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</si>
  <si>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</si>
  <si>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</si>
  <si>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</si>
  <si>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</si>
  <si>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</si>
  <si>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</si>
  <si>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</si>
  <si>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</si>
  <si>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</si>
  <si>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</si>
  <si>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</si>
  <si>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</si>
  <si>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</si>
  <si>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</si>
  <si>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</si>
  <si>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</si>
  <si>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</si>
  <si>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</si>
  <si>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</si>
  <si>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</si>
  <si>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</si>
  <si>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</si>
  <si>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</si>
  <si>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</si>
  <si>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</si>
  <si>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</si>
  <si>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</si>
  <si>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</si>
  <si>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</si>
  <si>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</si>
  <si>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</si>
  <si>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</si>
  <si>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</si>
  <si>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</si>
  <si>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</si>
  <si>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</si>
  <si>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</si>
  <si>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</si>
  <si>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</si>
  <si>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</si>
  <si>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</si>
  <si>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</si>
  <si>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</si>
  <si>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</si>
  <si>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</si>
  <si>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</si>
  <si>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</si>
  <si>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</si>
  <si>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</si>
  <si>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</si>
  <si>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</si>
  <si>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</si>
  <si>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</si>
  <si>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</si>
  <si>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</si>
  <si>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</si>
  <si>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</si>
  <si>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</si>
  <si>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</si>
  <si>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</si>
  <si>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</si>
  <si>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</si>
  <si>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</si>
  <si>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</si>
  <si>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</si>
  <si>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</si>
  <si>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</si>
  <si>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</si>
  <si>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</si>
  <si>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</si>
  <si>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</si>
  <si>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</si>
  <si>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</si>
  <si>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</si>
  <si>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</si>
  <si>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</si>
  <si>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</si>
  <si>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</si>
  <si>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</si>
  <si>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</si>
  <si>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</si>
  <si>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</si>
  <si>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</si>
  <si>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</si>
  <si>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</si>
  <si>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</si>
  <si>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</si>
  <si>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</si>
  <si>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</si>
  <si>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</si>
  <si>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</si>
  <si>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</si>
  <si>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</si>
  <si>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</si>
  <si>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</si>
  <si>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</si>
  <si>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</si>
  <si>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</si>
  <si>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</si>
  <si>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</si>
  <si>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</si>
  <si>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</si>
  <si>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</si>
  <si>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</si>
  <si>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</si>
  <si>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</si>
  <si>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</si>
  <si>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</si>
  <si>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</si>
  <si>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</si>
  <si>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</si>
  <si>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</si>
  <si>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</si>
  <si>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</si>
  <si>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</si>
  <si>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</si>
  <si>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</si>
  <si>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</si>
  <si>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</si>
  <si>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</si>
  <si>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</si>
  <si>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</si>
  <si>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</si>
  <si>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</si>
  <si>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</si>
  <si>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</si>
  <si>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</si>
  <si>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</si>
  <si>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</si>
  <si>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</si>
  <si>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</si>
  <si>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</si>
  <si>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</si>
  <si>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</si>
  <si>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</si>
  <si>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</si>
  <si>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</si>
  <si>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</si>
  <si>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</si>
  <si>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</si>
  <si>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</si>
  <si>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</si>
  <si>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</si>
  <si>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</si>
  <si>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</si>
  <si>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</si>
  <si>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</si>
  <si>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</si>
  <si>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</si>
  <si>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</si>
  <si>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</si>
  <si>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</si>
  <si>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</si>
  <si>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</si>
  <si>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</si>
  <si>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</si>
  <si>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</si>
  <si>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</si>
  <si>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</si>
  <si>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</si>
  <si>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</si>
  <si>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</si>
  <si>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</si>
  <si>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</si>
  <si>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</si>
  <si>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</si>
  <si>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</si>
  <si>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</si>
  <si>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</si>
  <si>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</si>
  <si>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</si>
  <si>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</si>
  <si>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</si>
  <si>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</si>
  <si>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</si>
  <si>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</si>
  <si>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</si>
  <si>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</si>
  <si>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</si>
  <si>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</si>
  <si>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</si>
  <si>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</si>
  <si>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</si>
  <si>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</si>
  <si>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</si>
  <si>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</si>
  <si>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</si>
  <si>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</si>
  <si>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</si>
  <si>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</si>
  <si>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</si>
  <si>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</si>
  <si>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</si>
  <si>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</si>
  <si>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</si>
  <si>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</si>
  <si>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</si>
  <si>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</si>
  <si>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</si>
  <si>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</si>
  <si>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</si>
  <si>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</si>
  <si>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</si>
  <si>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</si>
  <si>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</si>
  <si>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</si>
  <si>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</si>
  <si>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</si>
  <si>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</si>
  <si>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</si>
  <si>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</si>
  <si>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</si>
  <si>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</si>
  <si>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</si>
  <si>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</si>
  <si>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</si>
  <si>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</si>
  <si>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</si>
  <si>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</si>
  <si>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</si>
  <si>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</si>
  <si>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</si>
  <si>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</si>
  <si>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</si>
  <si>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</si>
  <si>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</si>
  <si>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</si>
  <si>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</si>
  <si>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</si>
  <si>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</si>
  <si>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</si>
  <si>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</si>
  <si>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</si>
  <si>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</si>
  <si>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</si>
  <si>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</si>
  <si>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</si>
  <si>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</si>
  <si>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</si>
  <si>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</si>
  <si>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</si>
  <si>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</si>
  <si>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</si>
  <si>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</si>
  <si>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</si>
  <si>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</si>
  <si>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</si>
  <si>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</si>
  <si>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</si>
  <si>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</si>
  <si>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</si>
  <si>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</si>
  <si>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</si>
  <si>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</si>
  <si>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</si>
  <si>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</si>
  <si>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</si>
  <si>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</si>
  <si>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</si>
  <si>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</si>
  <si>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</si>
  <si>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</si>
  <si>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</si>
  <si>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</si>
  <si>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</si>
  <si>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</si>
  <si>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</si>
  <si>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</si>
  <si>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</si>
  <si>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</si>
  <si>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</si>
  <si>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</si>
  <si>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</si>
  <si>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</si>
  <si>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</si>
  <si>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</si>
  <si>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</si>
  <si>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</si>
  <si>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</si>
  <si>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</si>
  <si>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</si>
  <si>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</si>
  <si>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</si>
  <si>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</si>
  <si>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</si>
  <si>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</si>
  <si>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</si>
  <si>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</si>
  <si>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</si>
  <si>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</si>
  <si>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</si>
  <si>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</si>
  <si>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</si>
  <si>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</si>
  <si>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</si>
  <si>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</si>
  <si>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</si>
  <si>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</si>
  <si>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</si>
  <si>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</si>
  <si>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</si>
  <si>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</si>
  <si>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</si>
  <si>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</si>
  <si>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</si>
  <si>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</si>
  <si>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</si>
  <si>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</si>
  <si>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</si>
  <si>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</si>
  <si>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</si>
  <si>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</si>
  <si>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</si>
  <si>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</si>
  <si>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</si>
  <si>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</si>
  <si>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</si>
  <si>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</si>
  <si>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</si>
  <si>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</si>
  <si>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</si>
  <si>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</si>
  <si>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</si>
  <si>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</si>
  <si>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</si>
  <si>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</si>
  <si>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</si>
  <si>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</si>
  <si>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</si>
  <si>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</si>
  <si>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</si>
  <si>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</si>
  <si>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</si>
  <si>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</si>
  <si>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</si>
  <si>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</si>
  <si>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</si>
  <si>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</si>
  <si>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</si>
  <si>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</si>
  <si>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</si>
  <si>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</si>
  <si>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</si>
  <si>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</si>
  <si>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</si>
  <si>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</si>
  <si>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</si>
  <si>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</si>
  <si>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</si>
  <si>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</si>
  <si>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</si>
  <si>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</si>
  <si>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</si>
  <si>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</si>
  <si>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</si>
  <si>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</si>
  <si>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</si>
  <si>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</si>
  <si>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</si>
  <si>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</si>
  <si>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</si>
  <si>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</si>
  <si>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</si>
  <si>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</si>
  <si>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</si>
  <si>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</si>
  <si>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</si>
  <si>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</si>
  <si>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</si>
  <si>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</si>
  <si>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</si>
  <si>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</si>
  <si>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</si>
  <si>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</si>
  <si>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</si>
  <si>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</si>
  <si>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</si>
  <si>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</si>
  <si>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</si>
  <si>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</si>
  <si>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</si>
  <si>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</si>
  <si>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</si>
  <si>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</si>
  <si>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</si>
  <si>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</si>
  <si>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</si>
  <si>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</si>
  <si>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</si>
  <si>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</si>
  <si>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</si>
  <si>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</si>
  <si>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</si>
  <si>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</si>
  <si>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</si>
  <si>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</si>
  <si>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</si>
  <si>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</si>
  <si>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</si>
  <si>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</si>
  <si>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</si>
  <si>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</si>
  <si>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</si>
  <si>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</si>
  <si>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</si>
  <si>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</si>
  <si>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</si>
  <si>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</si>
  <si>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</si>
  <si>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</si>
  <si>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</si>
  <si>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</si>
  <si>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</si>
  <si>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</si>
  <si>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</si>
  <si>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</si>
  <si>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</si>
  <si>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</si>
  <si>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</si>
  <si>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</si>
  <si>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</si>
  <si>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</si>
  <si>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</si>
  <si>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</si>
  <si>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</si>
  <si>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</si>
  <si>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</si>
  <si>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</si>
  <si>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</si>
  <si>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</si>
  <si>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</si>
  <si>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</si>
  <si>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</si>
  <si>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</si>
  <si>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</si>
  <si>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</si>
  <si>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</si>
  <si>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</si>
  <si>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</si>
  <si>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</si>
  <si>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</si>
  <si>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</si>
  <si>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</si>
  <si>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</si>
  <si>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</si>
  <si>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</si>
  <si>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</si>
  <si>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</si>
  <si>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</si>
  <si>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</si>
  <si>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</si>
  <si>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</si>
  <si>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</si>
  <si>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</si>
  <si>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</si>
  <si>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</si>
  <si>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</si>
  <si>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</si>
  <si>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</si>
  <si>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</si>
  <si>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</si>
  <si>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</si>
  <si>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</si>
  <si>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</si>
  <si>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</si>
  <si>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</si>
  <si>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</si>
  <si>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</si>
  <si>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</si>
  <si>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</si>
  <si>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</si>
  <si>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</si>
  <si>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</si>
  <si>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</si>
  <si>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</si>
  <si>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</si>
  <si>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</si>
  <si>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</si>
  <si>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</si>
  <si>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</si>
  <si>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</si>
  <si>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</si>
  <si>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</si>
  <si>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</si>
  <si>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</si>
  <si>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</si>
  <si>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</si>
  <si>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</si>
  <si>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</si>
  <si>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</si>
  <si>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</si>
  <si>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</si>
  <si>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</si>
  <si>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</si>
  <si>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</si>
  <si>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</si>
  <si>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</si>
  <si>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</si>
  <si>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</si>
  <si>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</si>
  <si>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</si>
  <si>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</si>
  <si>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</si>
  <si>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</si>
  <si>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</si>
  <si>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</si>
  <si>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</si>
  <si>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</si>
  <si>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</si>
  <si>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</si>
  <si>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</si>
  <si>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</si>
  <si>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</si>
  <si>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</si>
  <si>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</si>
  <si>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</si>
  <si>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</si>
  <si>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</si>
  <si>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</si>
  <si>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</si>
  <si>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</si>
  <si>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</si>
  <si>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</si>
  <si>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</si>
  <si>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</si>
  <si>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</si>
  <si>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</si>
  <si>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</si>
  <si>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</si>
  <si>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</si>
  <si>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</si>
  <si>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</si>
  <si>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</si>
  <si>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</si>
  <si>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</si>
  <si>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</si>
  <si>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</si>
  <si>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</si>
  <si>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</si>
  <si>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</si>
  <si>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</si>
  <si>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</si>
  <si>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</si>
  <si>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</si>
  <si>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</si>
  <si>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</si>
  <si>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</si>
  <si>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</si>
  <si>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</si>
  <si>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</si>
  <si>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</si>
  <si>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</si>
  <si>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</si>
  <si>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</si>
  <si>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</si>
  <si>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</si>
  <si>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</si>
  <si>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</si>
  <si>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</si>
  <si>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</si>
  <si>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</si>
  <si>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</si>
  <si>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</si>
  <si>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</si>
  <si>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</si>
  <si>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</si>
  <si>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</si>
  <si>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</si>
  <si>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</si>
  <si>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</si>
  <si>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</si>
  <si>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</si>
  <si>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</si>
  <si>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</si>
  <si>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</si>
  <si>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</si>
  <si>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</si>
  <si>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</si>
  <si>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</si>
  <si>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</si>
  <si>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</si>
  <si>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</si>
  <si>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</si>
  <si>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</si>
  <si>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</si>
  <si>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</si>
  <si>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</si>
  <si>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</si>
  <si>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</si>
  <si>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</si>
  <si>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</si>
  <si>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</si>
  <si>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</si>
  <si>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</si>
  <si>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</si>
  <si>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</si>
  <si>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</si>
  <si>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</si>
  <si>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</si>
  <si>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</si>
  <si>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</si>
  <si>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</si>
  <si>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</si>
  <si>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</si>
  <si>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</si>
  <si>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</si>
  <si>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</si>
  <si>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</si>
  <si>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</si>
  <si>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</si>
  <si>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</si>
  <si>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</si>
  <si>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</si>
  <si>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</si>
  <si>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</si>
  <si>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</si>
  <si>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</si>
  <si>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</si>
  <si>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</si>
  <si>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</si>
  <si>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</si>
  <si>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</si>
  <si>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</si>
  <si>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</si>
  <si>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</si>
  <si>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</si>
  <si>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</si>
  <si>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</si>
  <si>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</si>
  <si>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</si>
  <si>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</si>
  <si>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</si>
  <si>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</si>
  <si>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</si>
  <si>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</si>
  <si>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</si>
  <si>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</si>
  <si>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</si>
  <si>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</si>
  <si>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</si>
  <si>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</si>
  <si>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</si>
  <si>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</si>
  <si>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</si>
  <si>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</si>
  <si>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</si>
  <si>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</si>
  <si>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</si>
  <si>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</si>
  <si>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</si>
  <si>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</si>
  <si>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</si>
  <si>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</si>
  <si>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</si>
  <si>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</si>
  <si>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</si>
  <si>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</si>
  <si>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</si>
  <si>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</si>
  <si>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</si>
  <si>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</si>
  <si>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</si>
  <si>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</si>
  <si>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</si>
  <si>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</si>
  <si>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</si>
  <si>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</si>
  <si>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</si>
  <si>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</si>
  <si>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</si>
  <si>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</si>
  <si>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</si>
  <si>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</si>
  <si>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</si>
  <si>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</si>
  <si>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</si>
  <si>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</si>
  <si>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</si>
  <si>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</si>
  <si>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</si>
  <si>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</si>
  <si>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</si>
  <si>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</si>
  <si>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</si>
  <si>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</si>
  <si>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</si>
  <si>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</si>
  <si>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</si>
  <si>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</si>
  <si>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</si>
  <si>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</si>
  <si>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</si>
  <si>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</si>
  <si>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</si>
  <si>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</si>
  <si>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</si>
  <si>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</si>
  <si>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</si>
  <si>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</si>
  <si>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</si>
  <si>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</si>
  <si>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</si>
  <si>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</si>
  <si>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</si>
  <si>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</si>
  <si>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</si>
  <si>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</si>
  <si>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</si>
  <si>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</si>
  <si>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</si>
  <si>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</si>
  <si>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</si>
  <si>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</si>
  <si>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</si>
  <si>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</si>
  <si>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</si>
  <si>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</si>
  <si>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</si>
  <si>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</si>
  <si>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</si>
  <si>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</si>
  <si>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</si>
  <si>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</si>
  <si>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</si>
  <si>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</si>
  <si>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</si>
  <si>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</si>
  <si>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</si>
  <si>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</si>
  <si>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</si>
  <si>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</si>
  <si>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</si>
  <si>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</si>
  <si>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</si>
  <si>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</si>
  <si>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</si>
  <si>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</si>
  <si>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</si>
  <si>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</si>
  <si>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</si>
  <si>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</si>
  <si>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</si>
  <si>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</si>
  <si>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</si>
  <si>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</si>
  <si>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</si>
  <si>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</si>
  <si>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</si>
  <si>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</si>
  <si>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</si>
  <si>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</si>
  <si>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</si>
  <si>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</si>
  <si>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</si>
  <si>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</si>
  <si>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</si>
  <si>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</si>
  <si>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</si>
  <si>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</si>
  <si>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</si>
  <si>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</si>
  <si>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</si>
  <si>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</si>
  <si>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</si>
  <si>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</si>
  <si>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</si>
  <si>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</si>
  <si>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</si>
  <si>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</si>
  <si>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</si>
  <si>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</si>
  <si>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</si>
  <si>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</si>
  <si>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</si>
  <si>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</si>
  <si>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</si>
  <si>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</si>
  <si>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</si>
  <si>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</si>
  <si>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</si>
  <si>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</si>
  <si>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</si>
  <si>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</si>
  <si>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</si>
  <si>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</si>
  <si>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</si>
  <si>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</si>
  <si>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</si>
  <si>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</si>
  <si>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</si>
  <si>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</si>
  <si>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</si>
  <si>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</si>
  <si>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</si>
  <si>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</si>
  <si>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</si>
  <si>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</si>
  <si>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</si>
  <si>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</si>
  <si>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</si>
  <si>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</si>
  <si>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</si>
  <si>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</si>
  <si>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</si>
  <si>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</si>
  <si>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</si>
  <si>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</si>
  <si>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</si>
  <si>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</si>
  <si>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</si>
  <si>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</si>
  <si>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</si>
  <si>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</si>
  <si>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</si>
  <si>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</si>
  <si>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</si>
  <si>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</si>
  <si>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</si>
  <si>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</si>
  <si>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</si>
  <si>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</si>
  <si>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</si>
  <si>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</si>
  <si>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</si>
  <si>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</si>
  <si>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</si>
  <si>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</si>
  <si>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</si>
  <si>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</si>
  <si>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</si>
  <si>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</si>
  <si>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</si>
  <si>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</si>
  <si>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</si>
  <si>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</si>
  <si>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</si>
  <si>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</si>
  <si>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</si>
  <si>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</si>
  <si>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</si>
  <si>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</si>
  <si>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</si>
  <si>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</si>
  <si>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</si>
  <si>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</si>
  <si>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</si>
  <si>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</si>
  <si>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</si>
  <si>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</si>
  <si>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</si>
  <si>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</si>
  <si>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</si>
  <si>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</si>
  <si>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</si>
  <si>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</si>
  <si>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</si>
  <si>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</si>
  <si>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</si>
  <si>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</si>
  <si>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</si>
  <si>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</si>
  <si>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</si>
  <si>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</si>
  <si>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</si>
  <si>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</si>
  <si>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</si>
  <si>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</si>
  <si>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</si>
  <si>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</si>
  <si>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</si>
  <si>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</si>
  <si>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</si>
  <si>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</si>
  <si>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</si>
  <si>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</si>
  <si>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</si>
  <si>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</si>
  <si>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</si>
  <si>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</si>
  <si>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</si>
  <si>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</si>
  <si>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</si>
  <si>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</si>
  <si>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</si>
  <si>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</si>
  <si>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</si>
  <si>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</si>
  <si>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</si>
  <si>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</si>
  <si>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</si>
  <si>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</si>
  <si>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</si>
  <si>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</si>
  <si>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</si>
  <si>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</si>
  <si>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</si>
  <si>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</si>
  <si>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</si>
  <si>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</si>
  <si>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</si>
  <si>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</si>
  <si>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</si>
  <si>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</si>
  <si>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</si>
  <si>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</si>
  <si>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</si>
  <si>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</si>
  <si>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</si>
  <si>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</si>
  <si>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</si>
  <si>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</si>
  <si>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</si>
  <si>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</si>
  <si>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</si>
  <si>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</si>
  <si>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</si>
  <si>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</si>
  <si>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</si>
  <si>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</si>
  <si>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</si>
  <si>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</si>
  <si>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</si>
  <si>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</si>
  <si>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</si>
  <si>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</si>
  <si>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</si>
  <si>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</si>
  <si>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</si>
  <si>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</si>
  <si>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</si>
  <si>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</si>
  <si>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</si>
  <si>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</si>
  <si>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</si>
  <si>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</si>
  <si>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</si>
  <si>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</si>
  <si>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</si>
  <si>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</si>
  <si>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</si>
  <si>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</si>
  <si>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</si>
  <si>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</si>
  <si>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</si>
  <si>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</si>
  <si>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</si>
  <si>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</si>
  <si>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</si>
  <si>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</si>
  <si>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</si>
  <si>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</si>
  <si>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</si>
  <si>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</si>
  <si>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</si>
  <si>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</si>
  <si>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</si>
  <si>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</si>
  <si>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</si>
  <si>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</si>
  <si>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</si>
  <si>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</si>
  <si>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</si>
  <si>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</si>
  <si>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</si>
  <si>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</si>
  <si>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</si>
  <si>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</si>
  <si>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</si>
  <si>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</si>
  <si>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</si>
  <si>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</si>
  <si>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</si>
  <si>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</si>
  <si>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</si>
  <si>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</si>
  <si>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</si>
  <si>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</si>
  <si>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</si>
  <si>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</si>
  <si>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</si>
  <si>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</si>
  <si>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</si>
  <si>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</si>
  <si>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</si>
  <si>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</si>
  <si>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</si>
  <si>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</si>
  <si>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</si>
  <si>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</si>
  <si>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</si>
  <si>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</si>
  <si>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</si>
  <si>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</si>
  <si>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</si>
  <si>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</si>
  <si>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</si>
  <si>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</si>
  <si>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</si>
  <si>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</si>
  <si>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</si>
  <si>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</si>
  <si>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</si>
  <si>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</si>
  <si>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</si>
  <si>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</si>
  <si>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</si>
  <si>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</si>
  <si>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</si>
  <si>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</si>
  <si>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</si>
  <si>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</si>
  <si>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</si>
  <si>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</si>
  <si>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</si>
  <si>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</si>
  <si>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</si>
  <si>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</si>
  <si>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</si>
  <si>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</si>
  <si>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</si>
  <si>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</si>
  <si>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</si>
  <si>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</si>
  <si>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</si>
  <si>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</si>
  <si>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</si>
  <si>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</si>
  <si>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</si>
  <si>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</si>
  <si>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</si>
  <si>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</si>
  <si>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</si>
  <si>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</si>
  <si>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</si>
  <si>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</si>
  <si>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</si>
  <si>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</si>
  <si>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</si>
  <si>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</si>
  <si>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</si>
  <si>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</si>
  <si>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</si>
  <si>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</si>
  <si>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</si>
  <si>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</si>
  <si>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</si>
  <si>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</si>
  <si>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</si>
  <si>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</si>
  <si>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</si>
  <si>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</si>
  <si>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</si>
  <si>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</si>
  <si>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</si>
  <si>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</si>
  <si>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</si>
  <si>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</si>
  <si>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</si>
  <si>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</si>
  <si>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</si>
  <si>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</si>
  <si>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</si>
  <si>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</si>
  <si>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</si>
  <si>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</si>
  <si>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</si>
  <si>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</si>
  <si>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</si>
  <si>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</si>
  <si>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</si>
  <si>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</si>
  <si>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</si>
  <si>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</si>
  <si>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</si>
  <si>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</si>
  <si>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</si>
  <si>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</si>
  <si>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</si>
  <si>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</si>
  <si>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</si>
  <si>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</si>
  <si>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</si>
  <si>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</si>
  <si>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</si>
  <si>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</si>
  <si>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</si>
  <si>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</si>
  <si>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</si>
  <si>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</si>
  <si>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</si>
  <si>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</si>
  <si>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</si>
  <si>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</si>
  <si>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</si>
  <si>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</si>
  <si>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</si>
  <si>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</si>
  <si>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</si>
  <si>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</si>
  <si>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</si>
  <si>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</si>
  <si>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</si>
  <si>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</si>
  <si>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</si>
  <si>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</si>
  <si>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</si>
  <si>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</si>
  <si>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</si>
  <si>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</si>
  <si>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</si>
  <si>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</si>
  <si>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</si>
  <si>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</si>
  <si>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</si>
  <si>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</si>
  <si>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</si>
  <si>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</si>
  <si>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</si>
  <si>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</si>
  <si>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</si>
  <si>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</si>
  <si>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</si>
  <si>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</si>
  <si>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</si>
  <si>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</si>
  <si>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</si>
  <si>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</si>
  <si>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</si>
  <si>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</si>
  <si>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</si>
  <si>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</si>
  <si>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</si>
  <si>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</si>
  <si>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</si>
  <si>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</si>
  <si>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</si>
  <si>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</si>
  <si>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</si>
  <si>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</si>
  <si>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</si>
  <si>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</si>
  <si>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</si>
  <si>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</si>
  <si>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</si>
  <si>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</si>
  <si>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</si>
  <si>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</si>
  <si>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</si>
  <si>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</si>
  <si>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</si>
  <si>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</si>
  <si>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</si>
  <si>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</si>
  <si>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</si>
  <si>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</si>
  <si>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</si>
  <si>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</si>
  <si>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</si>
  <si>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</si>
  <si>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</si>
  <si>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</si>
  <si>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</si>
  <si>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</si>
  <si>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</si>
  <si>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</si>
  <si>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</si>
  <si>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</si>
  <si>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</si>
  <si>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</si>
  <si>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</si>
  <si>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</si>
  <si>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</si>
  <si>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</si>
  <si>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</si>
  <si>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</si>
  <si>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</si>
  <si>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</si>
  <si>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</si>
  <si>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</si>
  <si>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</si>
  <si>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</si>
  <si>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</si>
  <si>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</si>
  <si>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</si>
  <si>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</si>
  <si>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</si>
  <si>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</si>
  <si>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</si>
  <si>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</si>
  <si>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</si>
  <si>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</si>
  <si>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</si>
  <si>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</si>
  <si>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</si>
  <si>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</si>
  <si>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</si>
  <si>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</si>
  <si>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</si>
  <si>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</si>
  <si>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</si>
  <si>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</si>
  <si>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</si>
  <si>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</si>
  <si>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</si>
  <si>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</si>
  <si>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</si>
  <si>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</si>
  <si>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</si>
  <si>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</si>
  <si>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</si>
  <si>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</si>
  <si>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</si>
  <si>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</si>
  <si>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</si>
  <si>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</si>
  <si>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</si>
  <si>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</si>
  <si>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</si>
  <si>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</si>
  <si>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</si>
  <si>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</si>
  <si>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</si>
  <si>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</si>
  <si>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</si>
  <si>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</si>
  <si>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</si>
  <si>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</si>
  <si>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</si>
  <si>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</si>
  <si>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</si>
  <si>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</si>
  <si>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</si>
  <si>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</si>
  <si>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</si>
  <si>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</si>
  <si>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</si>
  <si>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</si>
  <si>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</si>
  <si>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</si>
  <si>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</si>
  <si>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</si>
  <si>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</si>
  <si>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</si>
  <si>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</si>
  <si>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</si>
  <si>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</si>
  <si>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</si>
  <si>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</si>
  <si>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</si>
  <si>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</si>
  <si>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</si>
  <si>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</si>
  <si>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</si>
  <si>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</si>
  <si>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</si>
  <si>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</si>
  <si>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</si>
  <si>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</si>
  <si>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</si>
  <si>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</si>
  <si>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</si>
  <si>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</si>
  <si>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</si>
  <si>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</si>
  <si>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</si>
  <si>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</si>
  <si>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</si>
  <si>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</si>
  <si>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</si>
  <si>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</si>
  <si>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</si>
  <si>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</si>
  <si>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</si>
  <si>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</si>
  <si>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</si>
  <si>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</si>
  <si>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</si>
  <si>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</si>
  <si>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</si>
  <si>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</si>
  <si>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</si>
  <si>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</si>
  <si>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</si>
  <si>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</si>
  <si>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</si>
  <si>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</si>
  <si>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</si>
  <si>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</si>
  <si>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</si>
  <si>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</si>
  <si>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</si>
  <si>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</si>
  <si>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</si>
  <si>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</si>
  <si>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</si>
  <si>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</si>
  <si>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</si>
  <si>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</si>
  <si>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</si>
  <si>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</si>
  <si>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</si>
  <si>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</si>
  <si>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</si>
  <si>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</si>
  <si>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</si>
  <si>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</si>
  <si>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</si>
  <si>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</si>
  <si>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</si>
  <si>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</si>
  <si>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</si>
  <si>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</si>
  <si>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</si>
  <si>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</si>
  <si>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</si>
  <si>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</si>
  <si>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</si>
  <si>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</si>
  <si>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</si>
  <si>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</si>
  <si>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</si>
  <si>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</si>
  <si>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</si>
  <si>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</si>
  <si>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</si>
  <si>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</si>
  <si>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</si>
  <si>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</si>
  <si>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</si>
  <si>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</si>
  <si>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</si>
  <si>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</si>
  <si>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</si>
  <si>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</si>
  <si>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</si>
  <si>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</si>
  <si>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</si>
  <si>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</si>
  <si>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</si>
  <si>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</si>
  <si>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</si>
  <si>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</si>
  <si>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</si>
  <si>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</si>
  <si>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</si>
  <si>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</si>
  <si>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</si>
  <si>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</si>
  <si>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</si>
  <si>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</si>
  <si>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</si>
  <si>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</si>
  <si>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</si>
  <si>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</si>
  <si>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</si>
  <si>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</si>
  <si>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</si>
  <si>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</si>
  <si>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</si>
  <si>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</si>
  <si>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</si>
  <si>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</si>
  <si>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</si>
  <si>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</si>
  <si>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</si>
  <si>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</si>
  <si>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</si>
  <si>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</si>
  <si>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</si>
  <si>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</si>
  <si>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</si>
  <si>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</si>
  <si>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</si>
  <si>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</si>
  <si>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</si>
  <si>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</si>
  <si>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</si>
  <si>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</si>
  <si>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</si>
  <si>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</si>
  <si>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</si>
  <si>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</si>
  <si>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</si>
  <si>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</si>
  <si>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</si>
  <si>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</si>
  <si>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</si>
  <si>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</si>
  <si>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</si>
  <si>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</si>
  <si>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</si>
  <si>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</si>
  <si>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</si>
  <si>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</si>
  <si>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</si>
  <si>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</si>
  <si>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</si>
  <si>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</si>
  <si>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</si>
  <si>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</si>
  <si>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</si>
  <si>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</si>
  <si>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</si>
  <si>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</si>
  <si>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</si>
  <si>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</si>
  <si>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</si>
  <si>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</si>
  <si>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</si>
  <si>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</si>
  <si>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</si>
  <si>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</si>
  <si>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</si>
  <si>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</si>
  <si>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</si>
  <si>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</si>
  <si>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</si>
  <si>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</si>
  <si>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</si>
  <si>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</si>
  <si>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</si>
  <si>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</si>
  <si>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</si>
  <si>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</si>
  <si>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</si>
  <si>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</si>
  <si>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</si>
  <si>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</si>
  <si>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</si>
  <si>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</si>
  <si>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</si>
  <si>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</si>
  <si>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</si>
  <si>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</si>
  <si>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</si>
  <si>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</si>
  <si>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</si>
  <si>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</si>
  <si>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</si>
  <si>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</si>
  <si>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</si>
  <si>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</si>
  <si>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</si>
  <si>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</si>
  <si>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</si>
  <si>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</si>
  <si>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</si>
  <si>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</si>
  <si>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</si>
  <si>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</si>
  <si>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</si>
  <si>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</si>
  <si>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</si>
  <si>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</si>
  <si>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</si>
  <si>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</si>
  <si>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</si>
  <si>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</si>
  <si>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</si>
  <si>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</si>
  <si>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</si>
  <si>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</si>
  <si>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</si>
  <si>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</si>
  <si>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</si>
  <si>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</si>
  <si>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</si>
  <si>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</si>
  <si>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</si>
  <si>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</si>
  <si>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</si>
  <si>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</si>
  <si>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</si>
  <si>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</si>
  <si>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</si>
  <si>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</si>
  <si>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</si>
  <si>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</si>
  <si>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</si>
  <si>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</si>
  <si>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</si>
  <si>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</si>
  <si>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</si>
  <si>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</si>
  <si>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</si>
  <si>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</si>
  <si>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</si>
  <si>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</si>
  <si>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</si>
  <si>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</si>
  <si>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</si>
  <si>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</si>
  <si>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</si>
  <si>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</si>
  <si>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</si>
  <si>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</si>
  <si>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</si>
  <si>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</si>
  <si>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</si>
  <si>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</si>
  <si>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</si>
  <si>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</si>
  <si>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</si>
  <si>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</si>
  <si>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</si>
  <si>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</si>
  <si>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</si>
  <si>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</si>
  <si>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</si>
  <si>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</si>
  <si>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</si>
  <si>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</si>
  <si>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</si>
  <si>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</si>
  <si>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</si>
  <si>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</si>
  <si>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</si>
  <si>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</si>
  <si>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</si>
  <si>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</si>
  <si>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</si>
  <si>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</si>
  <si>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</si>
  <si>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</si>
  <si>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</si>
  <si>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</si>
  <si>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</si>
  <si>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</si>
  <si>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</si>
  <si>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</si>
  <si>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</si>
  <si>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</si>
  <si>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</si>
  <si>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</si>
  <si>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</si>
  <si>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</si>
  <si>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</si>
  <si>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</si>
  <si>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</si>
  <si>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</si>
  <si>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</si>
  <si>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</si>
  <si>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</si>
  <si>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</si>
  <si>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</si>
  <si>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</si>
  <si>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</si>
  <si>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</si>
  <si>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</si>
  <si>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</si>
  <si>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</si>
  <si>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</si>
  <si>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</si>
  <si>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</si>
  <si>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</si>
  <si>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</si>
  <si>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</si>
  <si>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</si>
  <si>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</si>
  <si>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</si>
  <si>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</si>
  <si>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</si>
  <si>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</si>
  <si>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</si>
  <si>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</si>
  <si>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</si>
  <si>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</si>
  <si>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</si>
  <si>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</si>
  <si>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</si>
  <si>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</si>
  <si>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</si>
  <si>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</si>
  <si>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</si>
  <si>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</si>
  <si>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</si>
  <si>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</si>
  <si>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</si>
  <si>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</si>
  <si>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</si>
  <si>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</si>
  <si>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</si>
  <si>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</si>
  <si>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</si>
  <si>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</si>
  <si>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</si>
  <si>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</si>
  <si>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</si>
  <si>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</si>
  <si>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</si>
  <si>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</si>
  <si>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</si>
  <si>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</si>
  <si>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</si>
  <si>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</si>
  <si>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</si>
  <si>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</si>
  <si>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</si>
  <si>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</si>
  <si>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</si>
  <si>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</si>
  <si>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</si>
  <si>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</si>
  <si>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</si>
  <si>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</si>
  <si>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</si>
  <si>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</si>
  <si>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</si>
  <si>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</si>
  <si>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</si>
  <si>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</si>
  <si>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</si>
  <si>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</si>
  <si>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</si>
  <si>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</si>
  <si>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</si>
  <si>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</si>
  <si>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</si>
  <si>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</si>
  <si>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</si>
  <si>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</si>
  <si>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</si>
  <si>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</si>
  <si>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</si>
  <si>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</si>
  <si>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</si>
  <si>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</si>
  <si>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</si>
  <si>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</si>
  <si>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</si>
  <si>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</si>
  <si>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</si>
  <si>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</si>
  <si>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</si>
  <si>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</si>
  <si>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</si>
  <si>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</si>
  <si>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</si>
  <si>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</si>
  <si>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</si>
  <si>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</si>
  <si>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</si>
  <si>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</si>
  <si>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</si>
  <si>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</si>
  <si>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</si>
  <si>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</si>
  <si>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</si>
  <si>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</si>
  <si>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</si>
  <si>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</si>
  <si>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</si>
  <si>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</si>
  <si>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</si>
  <si>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</si>
  <si>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</si>
  <si>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</si>
  <si>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</si>
  <si>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</si>
  <si>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</si>
  <si>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</si>
  <si>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</si>
  <si>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</si>
  <si>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</si>
  <si>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</si>
  <si>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</si>
  <si>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</si>
  <si>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</si>
  <si>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</si>
  <si>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</si>
  <si>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</si>
  <si>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</si>
  <si>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</si>
  <si>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</si>
  <si>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</si>
  <si>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</si>
  <si>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</si>
  <si>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</si>
  <si>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</si>
  <si>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</si>
  <si>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</si>
  <si>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</si>
  <si>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</si>
  <si>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</si>
  <si>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</si>
  <si>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</si>
  <si>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</si>
  <si>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</si>
  <si>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</si>
  <si>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</si>
  <si>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</si>
  <si>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</si>
  <si>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</si>
  <si>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</si>
  <si>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</si>
  <si>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</si>
  <si>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</si>
  <si>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</si>
  <si>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</si>
  <si>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</si>
  <si>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</si>
  <si>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</si>
  <si>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</si>
  <si>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</si>
  <si>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</si>
  <si>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</si>
  <si>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</si>
  <si>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</si>
  <si>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</si>
  <si>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</si>
  <si>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</si>
  <si>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</si>
  <si>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</si>
  <si>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</si>
  <si>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</si>
  <si>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</si>
  <si>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</si>
  <si>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</si>
  <si>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</si>
  <si>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</si>
  <si>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</si>
  <si>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</si>
  <si>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</si>
  <si>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</si>
  <si>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</si>
  <si>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</si>
  <si>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</si>
  <si>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</si>
  <si>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</si>
  <si>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</si>
  <si>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</si>
  <si>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</si>
  <si>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</si>
  <si>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</si>
  <si>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</si>
  <si>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</si>
  <si>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</si>
  <si>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</si>
  <si>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</si>
  <si>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</si>
  <si>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</si>
  <si>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</si>
  <si>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</si>
  <si>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</si>
  <si>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</si>
  <si>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</si>
  <si>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</si>
  <si>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</si>
  <si>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</si>
  <si>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</si>
  <si>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</si>
  <si>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</si>
  <si>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</si>
  <si>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</si>
  <si>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</si>
  <si>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</si>
  <si>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</si>
  <si>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</si>
  <si>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</si>
  <si>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</si>
  <si>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</si>
  <si>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</si>
  <si>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</si>
  <si>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</si>
  <si>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</si>
  <si>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</si>
  <si>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</si>
  <si>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</si>
  <si>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</si>
  <si>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</si>
  <si>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</si>
  <si>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</si>
  <si>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</si>
  <si>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</si>
  <si>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</si>
  <si>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</si>
  <si>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</si>
  <si>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</si>
  <si>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</si>
  <si>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</si>
  <si>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</si>
  <si>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</si>
  <si>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</si>
  <si>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</si>
  <si>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</si>
  <si>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</si>
  <si>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</si>
  <si>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</si>
  <si>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</si>
  <si>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</si>
  <si>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</si>
  <si>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</si>
  <si>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</si>
  <si>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</si>
  <si>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</si>
  <si>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</si>
  <si>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</si>
  <si>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</si>
  <si>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</si>
  <si>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</si>
  <si>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</si>
  <si>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</si>
  <si>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</si>
  <si>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</si>
  <si>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</si>
  <si>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</si>
  <si>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</si>
  <si>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</si>
  <si>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</si>
  <si>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</si>
  <si>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</si>
  <si>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</si>
  <si>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</si>
  <si>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</si>
  <si>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</si>
  <si>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</si>
  <si>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</si>
  <si>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</si>
  <si>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</si>
  <si>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</si>
  <si>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</si>
  <si>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</si>
  <si>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</si>
  <si>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</si>
  <si>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</si>
  <si>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</si>
  <si>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</si>
  <si>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</si>
  <si>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</si>
  <si>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</si>
  <si>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</si>
  <si>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</si>
  <si>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</si>
  <si>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</si>
  <si>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</si>
  <si>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</si>
  <si>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</si>
  <si>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</si>
  <si>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</si>
  <si>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</si>
  <si>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</si>
  <si>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</si>
  <si>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</si>
  <si>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</si>
  <si>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</si>
  <si>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</si>
  <si>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</si>
  <si>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</si>
  <si>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</si>
  <si>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</si>
  <si>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</si>
  <si>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</si>
  <si>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</si>
  <si>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</si>
  <si>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</si>
  <si>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</si>
  <si>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</si>
  <si>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</si>
  <si>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</si>
  <si>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</si>
  <si>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</si>
  <si>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</si>
  <si>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</si>
  <si>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</si>
  <si>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</si>
  <si>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</si>
  <si>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</si>
  <si>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</si>
  <si>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</si>
  <si>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</si>
  <si>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</si>
  <si>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</si>
  <si>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</si>
  <si>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</si>
  <si>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</si>
  <si>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</si>
  <si>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</si>
  <si>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</si>
  <si>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</si>
  <si>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</si>
  <si>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</si>
  <si>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</si>
  <si>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</si>
  <si>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</si>
  <si>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</si>
  <si>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</si>
  <si>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</si>
  <si>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</si>
  <si>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</si>
  <si>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</si>
  <si>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</si>
  <si>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</si>
  <si>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</si>
  <si>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</si>
  <si>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</si>
  <si>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</si>
  <si>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</si>
  <si>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</si>
  <si>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</si>
  <si>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</si>
  <si>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</si>
  <si>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</si>
  <si>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</si>
  <si>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</si>
  <si>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</si>
  <si>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</si>
  <si>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</si>
  <si>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</si>
  <si>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</si>
  <si>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</si>
  <si>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</si>
  <si>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</si>
  <si>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</si>
  <si>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</si>
  <si>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</si>
  <si>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</si>
  <si>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</si>
  <si>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</si>
  <si>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</si>
  <si>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</si>
  <si>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</si>
  <si>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</si>
  <si>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</si>
  <si>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</si>
  <si>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</si>
  <si>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</si>
  <si>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</si>
  <si>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</si>
  <si>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</si>
  <si>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</si>
  <si>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</si>
  <si>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</si>
  <si>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</si>
  <si>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</si>
  <si>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</si>
  <si>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</si>
  <si>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</si>
  <si>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</si>
  <si>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</si>
  <si>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</si>
  <si>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</si>
  <si>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</si>
  <si>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</si>
  <si>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</si>
  <si>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</si>
  <si>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</si>
  <si>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</si>
  <si>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</si>
  <si>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</si>
  <si>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</si>
  <si>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</si>
  <si>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</si>
  <si>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</si>
  <si>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</si>
  <si>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</si>
  <si>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</si>
  <si>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</si>
  <si>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</si>
  <si>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</si>
  <si>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</si>
  <si>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</si>
  <si>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</si>
  <si>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</si>
  <si>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</si>
  <si>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</si>
  <si>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</si>
  <si>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</si>
  <si>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</si>
  <si>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</si>
  <si>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</si>
  <si>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</si>
  <si>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</si>
  <si>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</si>
  <si>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</si>
  <si>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</si>
  <si>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</si>
  <si>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</si>
  <si>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</si>
  <si>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</si>
  <si>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</si>
  <si>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</si>
  <si>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</si>
  <si>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</si>
  <si>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</si>
  <si>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</si>
  <si>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</si>
  <si>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</si>
  <si>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</si>
  <si>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</si>
  <si>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</si>
  <si>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</si>
  <si>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</si>
  <si>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</si>
  <si>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</si>
  <si>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</si>
  <si>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</si>
  <si>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</si>
  <si>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</si>
  <si>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</si>
  <si>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</si>
  <si>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</si>
  <si>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</si>
  <si>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</si>
  <si>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</si>
  <si>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</si>
  <si>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</si>
  <si>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</si>
  <si>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</si>
  <si>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</si>
  <si>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</si>
  <si>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</si>
  <si>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</si>
  <si>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</si>
  <si>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</si>
  <si>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</si>
  <si>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</si>
  <si>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</si>
  <si>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</si>
  <si>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</si>
  <si>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</si>
  <si>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</si>
  <si>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</si>
  <si>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</si>
  <si>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</si>
  <si>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</si>
  <si>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</si>
  <si>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</si>
  <si>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</si>
  <si>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</si>
  <si>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</si>
  <si>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</si>
  <si>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</si>
  <si>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</si>
  <si>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</si>
  <si>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</si>
  <si>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</si>
  <si>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</si>
  <si>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</si>
  <si>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</si>
  <si>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</si>
  <si>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</si>
  <si>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</si>
  <si>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</si>
  <si>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</si>
  <si>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</si>
  <si>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</si>
  <si>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</si>
  <si>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</si>
  <si>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</si>
  <si>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</si>
  <si>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</si>
  <si>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</si>
  <si>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</si>
  <si>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</si>
  <si>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</si>
  <si>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</si>
  <si>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</si>
  <si>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</si>
  <si>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</si>
  <si>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</si>
  <si>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</si>
  <si>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</si>
  <si>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</si>
  <si>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</si>
  <si>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</si>
  <si>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</si>
  <si>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</si>
  <si>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</si>
  <si>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</si>
  <si>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</si>
  <si>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</si>
  <si>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</si>
  <si>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</si>
  <si>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</si>
  <si>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</si>
  <si>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</si>
  <si>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</si>
  <si>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</si>
  <si>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</si>
  <si>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</si>
  <si>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</si>
  <si>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</si>
  <si>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</si>
  <si>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</si>
  <si>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</si>
  <si>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</si>
  <si>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</si>
  <si>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</si>
  <si>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</si>
  <si>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</si>
  <si>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</si>
  <si>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</si>
  <si>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</si>
  <si>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</si>
  <si>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</si>
  <si>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</si>
  <si>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</si>
  <si>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</si>
  <si>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</si>
  <si>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</si>
  <si>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</si>
  <si>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</si>
  <si>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</si>
  <si>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</si>
  <si>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</si>
  <si>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</si>
  <si>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</si>
  <si>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</si>
  <si>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</si>
  <si>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</si>
  <si>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</si>
  <si>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</si>
  <si>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</si>
  <si>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</si>
  <si>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</si>
  <si>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</si>
  <si>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</si>
  <si>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</si>
  <si>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</si>
  <si>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</si>
  <si>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</si>
  <si>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</si>
  <si>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</si>
  <si>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</si>
  <si>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</si>
  <si>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</si>
  <si>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</si>
  <si>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</si>
  <si>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</si>
  <si>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</si>
  <si>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</si>
  <si>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</si>
  <si>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</si>
  <si>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</si>
  <si>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</si>
  <si>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</si>
  <si>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</si>
  <si>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</si>
  <si>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</si>
  <si>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</si>
  <si>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</si>
  <si>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</si>
  <si>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</si>
  <si>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</si>
  <si>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</si>
  <si>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</si>
  <si>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</si>
  <si>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</si>
  <si>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</si>
  <si>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</si>
  <si>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</si>
  <si>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</si>
  <si>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</si>
  <si>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</si>
  <si>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</si>
  <si>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</si>
  <si>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</si>
  <si>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</si>
  <si>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</si>
  <si>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</si>
  <si>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</si>
  <si>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</si>
  <si>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</si>
  <si>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</si>
  <si>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</si>
  <si>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</si>
  <si>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</si>
  <si>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</si>
  <si>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</si>
  <si>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</si>
  <si>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</si>
  <si>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</si>
  <si>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</si>
  <si>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</si>
  <si>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</si>
  <si>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</si>
  <si>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</si>
  <si>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</si>
  <si>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</si>
  <si>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</si>
  <si>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</si>
  <si>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</si>
  <si>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</si>
  <si>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</si>
  <si>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</si>
  <si>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</si>
  <si>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</si>
  <si>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</si>
  <si>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</si>
  <si>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</si>
  <si>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</si>
  <si>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</si>
  <si>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</si>
  <si>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</si>
  <si>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</si>
  <si>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</si>
  <si>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</si>
  <si>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</si>
  <si>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</si>
  <si>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</si>
  <si>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</si>
  <si>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</si>
  <si>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</si>
  <si>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</si>
  <si>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</si>
  <si>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</si>
  <si>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</si>
  <si>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</si>
  <si>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</si>
  <si>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</si>
  <si>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</si>
  <si>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</si>
  <si>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</si>
  <si>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</si>
  <si>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</si>
  <si>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</si>
  <si>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</si>
  <si>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</si>
  <si>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</si>
  <si>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</si>
  <si>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</si>
  <si>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</si>
  <si>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</si>
  <si>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</si>
  <si>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</si>
  <si>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</si>
  <si>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</si>
  <si>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</si>
  <si>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</si>
  <si>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</si>
  <si>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</si>
  <si>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</si>
  <si>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</si>
  <si>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</si>
  <si>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</si>
  <si>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</si>
  <si>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</si>
  <si>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</si>
  <si>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</si>
  <si>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</si>
  <si>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</si>
  <si>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</si>
  <si>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</si>
  <si>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</si>
  <si>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</si>
  <si>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</si>
  <si>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</si>
  <si>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</si>
  <si>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</si>
  <si>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</si>
  <si>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</si>
  <si>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</si>
  <si>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</si>
  <si>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</si>
  <si>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</si>
  <si>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</si>
  <si>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</si>
  <si>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</si>
  <si>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</si>
  <si>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</si>
  <si>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</si>
  <si>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</si>
  <si>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</si>
  <si>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</si>
  <si>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</si>
  <si>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</si>
  <si>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</si>
  <si>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</si>
  <si>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</si>
  <si>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</si>
  <si>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</si>
  <si>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</si>
  <si>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</si>
  <si>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</si>
  <si>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</si>
  <si>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US Theatre </t>
  </si>
  <si>
    <t>US Animation</t>
  </si>
  <si>
    <t>US Tabletop Games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</si>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</sst>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1" applyFont="1"/>
    <xf numFmtId="171" fontId="0" fillId="0" borderId="0" xfId="0" applyNumberFormat="1"/>
    <xf numFmtId="0" fontId="0" fillId="0" borderId="0" xfId="0" applyBorder="1"/>
    <xf numFmtId="171" fontId="0" fillId="0" borderId="0" xfId="0" applyNumberFormat="1" applyBorder="1"/>
    <xf numFmtId="171" fontId="0" fillId="0" borderId="0" xfId="1" applyNumberFormat="1" applyFont="1" applyBorder="1"/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171" fontId="3" fillId="0" borderId="0" xfId="0" applyNumberFormat="1" applyFont="1" applyBorder="1"/>
    <xf numFmtId="0" fontId="0" fillId="0" borderId="0" xfId="0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6-EB4E-8B5B-243DFC1C17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66-EB4E-8B5B-243DFC1C17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66-EB4E-8B5B-243DFC1C17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66-EB4E-8B5B-243DFC1C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0020800"/>
        <c:axId val="450853232"/>
      </c:barChart>
      <c:catAx>
        <c:axId val="45002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53232"/>
        <c:crosses val="autoZero"/>
        <c:auto val="1"/>
        <c:lblAlgn val="ctr"/>
        <c:lblOffset val="100"/>
        <c:noMultiLvlLbl val="0"/>
      </c:catAx>
      <c:valAx>
        <c:axId val="4508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4-3548-99A9-6C4412789D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A4-3548-99A9-6C4412789D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2A4-3548-99A9-6C4412789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768528"/>
        <c:axId val="467844096"/>
      </c:barChart>
      <c:catAx>
        <c:axId val="50676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44096"/>
        <c:crosses val="autoZero"/>
        <c:auto val="1"/>
        <c:lblAlgn val="ctr"/>
        <c:lblOffset val="100"/>
        <c:noMultiLvlLbl val="0"/>
      </c:catAx>
      <c:valAx>
        <c:axId val="4678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6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C-9247-9DAD-6D2620E0E6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C-9247-9DAD-6D2620E0E6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C-9247-9DAD-6D2620E0E6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1C-9247-9DAD-6D2620E0E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60048"/>
        <c:axId val="507161696"/>
      </c:lineChart>
      <c:catAx>
        <c:axId val="5071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61696"/>
        <c:crosses val="autoZero"/>
        <c:auto val="1"/>
        <c:lblAlgn val="ctr"/>
        <c:lblOffset val="100"/>
        <c:noMultiLvlLbl val="0"/>
      </c:catAx>
      <c:valAx>
        <c:axId val="5071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6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Musicals Distribution Comparison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Distribution Comparison</a:t>
          </a:r>
        </a:p>
      </cx:txPr>
    </cx:title>
    <cx:plotArea>
      <cx:plotAreaRegion>
        <cx:series layoutId="boxWhisker" uniqueId="{9DC884FA-E3B2-1E4D-A572-841EFAEB2D7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8629D0-9458-5747-8159-9EFA7878EB0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DBFF48-90BF-304C-9B02-357AC7B32CCE}">
  <sheetPr/>
  <sheetViews>
    <sheetView zoomScale="1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13</xdr:col>
      <xdr:colOff>342900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19C9E-BCFD-0C29-B6E7-821436B9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14</xdr:col>
      <xdr:colOff>444500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F4F26-526C-0C68-3FF6-E6C79499A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3</xdr:row>
      <xdr:rowOff>12700</xdr:rowOff>
    </xdr:from>
    <xdr:to>
      <xdr:col>12</xdr:col>
      <xdr:colOff>241300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52C72-31D7-91F4-62BC-0FD1EB06A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189" cy="62950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9083AA-F454-2D4B-11C9-E7224F30E4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CD4CD4-ED86-23D4-02C3-B7130FAE2F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89" cy="62950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2.64346712963" createdVersion="8" refreshedVersion="8" minRefreshableVersion="3" recordCount="4114" xr:uid="{9CC6EC74-1536-4D40-9CBE-0F4375575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2.656172685187" createdVersion="8" refreshedVersion="8" minRefreshableVersion="3" recordCount="4114" xr:uid="{51D324E1-54F7-664F-A3AF-4FA25B8F6D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06285-FD7E-E841-A153-2A608F6AC5E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23178-35CE-5347-B089-DED72B3BB88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70F57-58D2-9B41-8890-66A9DAA174AE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0" zoomScaleNormal="11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/>
  <conditionalFormatting sqref="O1:O1048576 P1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3E10-7F7B-3445-A798-543930DDF539}">
  <dimension ref="A1:F6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B7BF7-019C-D743-9BC8-3E122BF4A032}">
  <dimension ref="A1:E7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F29DB-CB13-6440-8D73-E4C0191FBE32}">
  <dimension ref="A1:F18"/>
  <sheetViews>
    <sheetView workbookViewId="0">
      <selection activeCell="O6" sqref="O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70DC-C1C1-DE4B-B0C6-39F412081B50}">
  <dimension ref="A1:F6"/>
  <sheetViews>
    <sheetView workbookViewId="0">
      <selection activeCell="H11" sqref="H11"/>
    </sheetView>
  </sheetViews>
  <sheetFormatPr baseColWidth="10" defaultRowHeight="15" x14ac:dyDescent="0.2"/>
  <cols>
    <col min="1" max="1" width="28.6640625" bestFit="1" customWidth="1"/>
    <col min="2" max="2" width="43.5" style="3" customWidth="1"/>
    <col min="5" max="5" width="14.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 s="17">
        <f>VLOOKUP(A2,Kickstarter!$B:$E,3,FALSE)</f>
        <v>2000</v>
      </c>
      <c r="D2" s="17">
        <f>VLOOKUP(A2,Kickstarter!$B:$E,4,FALSE)</f>
        <v>2020</v>
      </c>
      <c r="E2" s="17">
        <f>VLOOKUP(A2,Kickstarter!$B:$P,15,FALSE)</f>
        <v>51.79</v>
      </c>
      <c r="F2">
        <f>VLOOKUP(A2,Kickstarter!$B:$P,11,FALSE)</f>
        <v>39</v>
      </c>
    </row>
    <row r="3" spans="1:6" ht="48" x14ac:dyDescent="0.2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 s="17">
        <f>VLOOKUP(A3,Kickstarter!$B:$E,3,FALSE)</f>
        <v>2000</v>
      </c>
      <c r="D3" s="17">
        <f>VLOOKUP(A3,Kickstarter!$B:$E,4,FALSE)</f>
        <v>2020</v>
      </c>
      <c r="E3" s="17">
        <f>VLOOKUP(A3,Kickstarter!$B:$P,15,FALSE)</f>
        <v>36.07</v>
      </c>
      <c r="F3">
        <f>VLOOKUP(A3,Kickstarter!$B:$P,11,FALSE)</f>
        <v>56</v>
      </c>
    </row>
    <row r="4" spans="1:6" ht="48" x14ac:dyDescent="0.2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 s="17">
        <f>VLOOKUP(A4,Kickstarter!$B:$E,3,FALSE)</f>
        <v>1500</v>
      </c>
      <c r="D4" s="17">
        <f>VLOOKUP(A4,Kickstarter!$B:$E,4,FALSE)</f>
        <v>2576</v>
      </c>
      <c r="E4" s="17">
        <f>VLOOKUP(A4,Kickstarter!$B:$P,15,FALSE)</f>
        <v>33.03</v>
      </c>
      <c r="F4">
        <f>VLOOKUP(A4,Kickstarter!$B:$P,11,FALSE)</f>
        <v>78</v>
      </c>
    </row>
    <row r="5" spans="1:6" ht="48" x14ac:dyDescent="0.2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 s="17">
        <f>VLOOKUP(A5,Kickstarter!$B:$E,3,FALSE)</f>
        <v>1000</v>
      </c>
      <c r="D5" s="17">
        <f>VLOOKUP(A5,Kickstarter!$B:$E,4,FALSE)</f>
        <v>1168</v>
      </c>
      <c r="E5" s="17">
        <f>VLOOKUP(A5,Kickstarter!$B:$P,15,FALSE)</f>
        <v>44.92</v>
      </c>
      <c r="F5">
        <f>VLOOKUP(A5,Kickstarter!$B:$P,11,FALSE)</f>
        <v>26</v>
      </c>
    </row>
    <row r="6" spans="1:6" ht="48" x14ac:dyDescent="0.2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 s="17">
        <f>VLOOKUP(A6,Kickstarter!$B:$E,3,FALSE)</f>
        <v>4000</v>
      </c>
      <c r="D6" s="17">
        <f>VLOOKUP(A6,Kickstarter!$B:$E,4,FALSE)</f>
        <v>4137</v>
      </c>
      <c r="E6" s="17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17F6-AC7F-ED4C-B03E-B0469DDC7B80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4">
        <v>42171.317442129628</v>
      </c>
      <c r="T275" s="14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O1:P1 O2:O413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F139-312F-E941-B1BE-FE1D5AA6336F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4">
        <v>41811.555462962962</v>
      </c>
      <c r="T172" s="14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4">
        <v>41831.742962962962</v>
      </c>
      <c r="T174" s="14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41789.893599537041</v>
      </c>
      <c r="T206" s="14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42103.024398148147</v>
      </c>
      <c r="T223" s="14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42534.866875</v>
      </c>
      <c r="T236" s="14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O1:P1 O2:O251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03856-13C7-2D4A-B44B-B6FAC45E4F6B}">
  <dimension ref="A1:T79"/>
  <sheetViews>
    <sheetView workbookViewId="0">
      <selection activeCell="E9" sqref="E9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160" x14ac:dyDescent="0.2">
      <c r="A2">
        <v>515</v>
      </c>
      <c r="B2" s="3" t="s">
        <v>516</v>
      </c>
      <c r="C2" s="3" t="s">
        <v>4625</v>
      </c>
      <c r="D2" s="6">
        <v>97000</v>
      </c>
      <c r="E2" s="8">
        <v>24651</v>
      </c>
      <c r="F2" t="s">
        <v>8220</v>
      </c>
      <c r="G2" t="s">
        <v>8223</v>
      </c>
      <c r="H2" t="s">
        <v>8245</v>
      </c>
      <c r="I2">
        <v>1451389601</v>
      </c>
      <c r="J2">
        <v>1447933601</v>
      </c>
      <c r="K2" t="b">
        <v>0</v>
      </c>
      <c r="L2">
        <v>34</v>
      </c>
      <c r="M2" t="b">
        <v>0</v>
      </c>
      <c r="N2" t="s">
        <v>8268</v>
      </c>
      <c r="O2">
        <v>25</v>
      </c>
      <c r="P2">
        <v>725.03</v>
      </c>
      <c r="Q2" s="10" t="s">
        <v>8321</v>
      </c>
      <c r="R2" t="s">
        <v>8339</v>
      </c>
      <c r="S2" s="14">
        <v>42327.490752314814</v>
      </c>
      <c r="T2" s="14">
        <v>42367.490752314814</v>
      </c>
    </row>
    <row r="3" spans="1:20" ht="208" x14ac:dyDescent="0.2">
      <c r="A3">
        <v>480</v>
      </c>
      <c r="B3" s="3" t="s">
        <v>481</v>
      </c>
      <c r="C3" s="3" t="s">
        <v>4590</v>
      </c>
      <c r="D3" s="6">
        <v>40000</v>
      </c>
      <c r="E3" s="8">
        <v>7764</v>
      </c>
      <c r="F3" t="s">
        <v>8220</v>
      </c>
      <c r="G3" t="s">
        <v>8223</v>
      </c>
      <c r="H3" t="s">
        <v>8245</v>
      </c>
      <c r="I3">
        <v>1376049615</v>
      </c>
      <c r="J3">
        <v>1373457615</v>
      </c>
      <c r="K3" t="b">
        <v>0</v>
      </c>
      <c r="L3">
        <v>140</v>
      </c>
      <c r="M3" t="b">
        <v>0</v>
      </c>
      <c r="N3" t="s">
        <v>8268</v>
      </c>
      <c r="O3">
        <v>19</v>
      </c>
      <c r="P3">
        <v>55.46</v>
      </c>
      <c r="Q3" s="10" t="s">
        <v>8321</v>
      </c>
      <c r="R3" t="s">
        <v>8339</v>
      </c>
      <c r="S3" s="14">
        <v>41465.500173611108</v>
      </c>
      <c r="T3" s="14">
        <v>41495.500173611108</v>
      </c>
    </row>
    <row r="4" spans="1:20" ht="144" x14ac:dyDescent="0.2">
      <c r="A4">
        <v>513</v>
      </c>
      <c r="B4" s="3" t="s">
        <v>514</v>
      </c>
      <c r="C4" s="3" t="s">
        <v>4623</v>
      </c>
      <c r="D4" s="6">
        <v>50000</v>
      </c>
      <c r="E4" s="8">
        <v>6962</v>
      </c>
      <c r="F4" t="s">
        <v>8220</v>
      </c>
      <c r="G4" t="s">
        <v>8223</v>
      </c>
      <c r="H4" t="s">
        <v>8245</v>
      </c>
      <c r="I4">
        <v>1471244400</v>
      </c>
      <c r="J4">
        <v>1467387705</v>
      </c>
      <c r="K4" t="b">
        <v>0</v>
      </c>
      <c r="L4">
        <v>68</v>
      </c>
      <c r="M4" t="b">
        <v>0</v>
      </c>
      <c r="N4" t="s">
        <v>8268</v>
      </c>
      <c r="O4">
        <v>14</v>
      </c>
      <c r="P4">
        <v>102.38</v>
      </c>
      <c r="Q4" s="10" t="s">
        <v>8321</v>
      </c>
      <c r="R4" t="s">
        <v>8339</v>
      </c>
      <c r="S4" s="14">
        <v>42552.653993055559</v>
      </c>
      <c r="T4" s="14">
        <v>42597.291666666672</v>
      </c>
    </row>
    <row r="5" spans="1:20" ht="48" x14ac:dyDescent="0.2">
      <c r="A5">
        <v>442</v>
      </c>
      <c r="B5" s="3" t="s">
        <v>443</v>
      </c>
      <c r="C5" s="3" t="s">
        <v>4552</v>
      </c>
      <c r="D5" s="6">
        <v>17000</v>
      </c>
      <c r="E5" s="8">
        <v>6691</v>
      </c>
      <c r="F5" t="s">
        <v>8220</v>
      </c>
      <c r="G5" t="s">
        <v>8223</v>
      </c>
      <c r="H5" t="s">
        <v>8245</v>
      </c>
      <c r="I5">
        <v>1424380783</v>
      </c>
      <c r="J5">
        <v>1421788783</v>
      </c>
      <c r="K5" t="b">
        <v>0</v>
      </c>
      <c r="L5">
        <v>17</v>
      </c>
      <c r="M5" t="b">
        <v>0</v>
      </c>
      <c r="N5" t="s">
        <v>8268</v>
      </c>
      <c r="O5">
        <v>39</v>
      </c>
      <c r="P5">
        <v>393.59</v>
      </c>
      <c r="Q5" s="10" t="s">
        <v>8321</v>
      </c>
      <c r="R5" t="s">
        <v>8339</v>
      </c>
      <c r="S5" s="14">
        <v>42024.888692129629</v>
      </c>
      <c r="T5" s="14">
        <v>42054.888692129629</v>
      </c>
    </row>
    <row r="6" spans="1:20" ht="192" x14ac:dyDescent="0.2">
      <c r="A6">
        <v>471</v>
      </c>
      <c r="B6" s="3" t="s">
        <v>472</v>
      </c>
      <c r="C6" s="3" t="s">
        <v>4581</v>
      </c>
      <c r="D6" s="6">
        <v>55000</v>
      </c>
      <c r="E6" s="8">
        <v>6541</v>
      </c>
      <c r="F6" t="s">
        <v>8220</v>
      </c>
      <c r="G6" t="s">
        <v>8223</v>
      </c>
      <c r="H6" t="s">
        <v>8245</v>
      </c>
      <c r="I6">
        <v>1397924379</v>
      </c>
      <c r="J6">
        <v>1394039979</v>
      </c>
      <c r="K6" t="b">
        <v>0</v>
      </c>
      <c r="L6">
        <v>170</v>
      </c>
      <c r="M6" t="b">
        <v>0</v>
      </c>
      <c r="N6" t="s">
        <v>8268</v>
      </c>
      <c r="O6">
        <v>12</v>
      </c>
      <c r="P6">
        <v>38.479999999999997</v>
      </c>
      <c r="Q6" s="10" t="s">
        <v>8321</v>
      </c>
      <c r="R6" t="s">
        <v>8339</v>
      </c>
      <c r="S6" s="14">
        <v>41703.721979166665</v>
      </c>
      <c r="T6" s="14">
        <v>41748.680312500001</v>
      </c>
    </row>
    <row r="7" spans="1:20" ht="80" x14ac:dyDescent="0.2">
      <c r="A7">
        <v>476</v>
      </c>
      <c r="B7" s="3" t="s">
        <v>477</v>
      </c>
      <c r="C7" s="3" t="s">
        <v>4586</v>
      </c>
      <c r="D7" s="6">
        <v>220000</v>
      </c>
      <c r="E7" s="8">
        <v>4906.59</v>
      </c>
      <c r="F7" t="s">
        <v>8220</v>
      </c>
      <c r="G7" t="s">
        <v>8223</v>
      </c>
      <c r="H7" t="s">
        <v>8245</v>
      </c>
      <c r="I7">
        <v>1401767940</v>
      </c>
      <c r="J7">
        <v>1398727441</v>
      </c>
      <c r="K7" t="b">
        <v>0</v>
      </c>
      <c r="L7">
        <v>124</v>
      </c>
      <c r="M7" t="b">
        <v>0</v>
      </c>
      <c r="N7" t="s">
        <v>8268</v>
      </c>
      <c r="O7">
        <v>2</v>
      </c>
      <c r="P7">
        <v>39.57</v>
      </c>
      <c r="Q7" s="10" t="s">
        <v>8321</v>
      </c>
      <c r="R7" t="s">
        <v>8339</v>
      </c>
      <c r="S7" s="14">
        <v>41757.975011574075</v>
      </c>
      <c r="T7" s="14">
        <v>41793.165972222225</v>
      </c>
    </row>
    <row r="8" spans="1:20" ht="176" x14ac:dyDescent="0.2">
      <c r="A8">
        <v>479</v>
      </c>
      <c r="B8" s="3" t="s">
        <v>480</v>
      </c>
      <c r="C8" s="3" t="s">
        <v>4589</v>
      </c>
      <c r="D8" s="6">
        <v>15000</v>
      </c>
      <c r="E8" s="8">
        <v>4884</v>
      </c>
      <c r="F8" t="s">
        <v>8220</v>
      </c>
      <c r="G8" t="s">
        <v>8223</v>
      </c>
      <c r="H8" t="s">
        <v>8245</v>
      </c>
      <c r="I8">
        <v>1416566835</v>
      </c>
      <c r="J8">
        <v>1411379235</v>
      </c>
      <c r="K8" t="b">
        <v>0</v>
      </c>
      <c r="L8">
        <v>55</v>
      </c>
      <c r="M8" t="b">
        <v>0</v>
      </c>
      <c r="N8" t="s">
        <v>8268</v>
      </c>
      <c r="O8">
        <v>33</v>
      </c>
      <c r="P8">
        <v>88.8</v>
      </c>
      <c r="Q8" s="10" t="s">
        <v>8321</v>
      </c>
      <c r="R8" t="s">
        <v>8339</v>
      </c>
      <c r="S8" s="14">
        <v>41904.407812500001</v>
      </c>
      <c r="T8" s="14">
        <v>41964.449479166666</v>
      </c>
    </row>
    <row r="9" spans="1:20" ht="208" x14ac:dyDescent="0.2">
      <c r="A9">
        <v>467</v>
      </c>
      <c r="B9" s="3" t="s">
        <v>468</v>
      </c>
      <c r="C9" s="3" t="s">
        <v>4577</v>
      </c>
      <c r="D9" s="6">
        <v>20000</v>
      </c>
      <c r="E9" s="8">
        <v>4315</v>
      </c>
      <c r="F9" t="s">
        <v>8220</v>
      </c>
      <c r="G9" t="s">
        <v>8223</v>
      </c>
      <c r="H9" t="s">
        <v>8245</v>
      </c>
      <c r="I9">
        <v>1348849134</v>
      </c>
      <c r="J9">
        <v>1344961134</v>
      </c>
      <c r="K9" t="b">
        <v>0</v>
      </c>
      <c r="L9">
        <v>39</v>
      </c>
      <c r="M9" t="b">
        <v>0</v>
      </c>
      <c r="N9" t="s">
        <v>8268</v>
      </c>
      <c r="O9">
        <v>22</v>
      </c>
      <c r="P9">
        <v>110.64</v>
      </c>
      <c r="Q9" s="10" t="s">
        <v>8321</v>
      </c>
      <c r="R9" t="s">
        <v>8339</v>
      </c>
      <c r="S9" s="14">
        <v>41135.679791666669</v>
      </c>
      <c r="T9" s="14">
        <v>41180.679791666669</v>
      </c>
    </row>
    <row r="10" spans="1:20" ht="192" x14ac:dyDescent="0.2">
      <c r="A10">
        <v>498</v>
      </c>
      <c r="B10" s="3" t="s">
        <v>499</v>
      </c>
      <c r="C10" s="3" t="s">
        <v>4608</v>
      </c>
      <c r="D10" s="6">
        <v>65108</v>
      </c>
      <c r="E10" s="8">
        <v>2994</v>
      </c>
      <c r="F10" t="s">
        <v>8220</v>
      </c>
      <c r="G10" t="s">
        <v>8223</v>
      </c>
      <c r="H10" t="s">
        <v>8245</v>
      </c>
      <c r="I10">
        <v>1324664249</v>
      </c>
      <c r="J10">
        <v>1321035449</v>
      </c>
      <c r="K10" t="b">
        <v>0</v>
      </c>
      <c r="L10">
        <v>22</v>
      </c>
      <c r="M10" t="b">
        <v>0</v>
      </c>
      <c r="N10" t="s">
        <v>8268</v>
      </c>
      <c r="O10">
        <v>5</v>
      </c>
      <c r="P10">
        <v>136.09</v>
      </c>
      <c r="Q10" s="10" t="s">
        <v>8321</v>
      </c>
      <c r="R10" t="s">
        <v>8339</v>
      </c>
      <c r="S10" s="14">
        <v>40858.762141203704</v>
      </c>
      <c r="T10" s="14">
        <v>40900.762141203704</v>
      </c>
    </row>
    <row r="11" spans="1:20" ht="176" x14ac:dyDescent="0.2">
      <c r="A11">
        <v>519</v>
      </c>
      <c r="B11" s="3" t="s">
        <v>520</v>
      </c>
      <c r="C11" s="3" t="s">
        <v>4629</v>
      </c>
      <c r="D11" s="6">
        <v>12001</v>
      </c>
      <c r="E11" s="8">
        <v>2746</v>
      </c>
      <c r="F11" t="s">
        <v>8220</v>
      </c>
      <c r="G11" t="s">
        <v>8223</v>
      </c>
      <c r="H11" t="s">
        <v>8245</v>
      </c>
      <c r="I11">
        <v>1354699421</v>
      </c>
      <c r="J11">
        <v>1352107421</v>
      </c>
      <c r="K11" t="b">
        <v>0</v>
      </c>
      <c r="L11">
        <v>70</v>
      </c>
      <c r="M11" t="b">
        <v>0</v>
      </c>
      <c r="N11" t="s">
        <v>8268</v>
      </c>
      <c r="O11">
        <v>23</v>
      </c>
      <c r="P11">
        <v>39.229999999999997</v>
      </c>
      <c r="Q11" s="10" t="s">
        <v>8321</v>
      </c>
      <c r="R11" t="s">
        <v>8339</v>
      </c>
      <c r="S11" s="14">
        <v>41218.391446759262</v>
      </c>
      <c r="T11" s="14">
        <v>41248.391446759262</v>
      </c>
    </row>
    <row r="12" spans="1:20" ht="224" x14ac:dyDescent="0.2">
      <c r="A12">
        <v>499</v>
      </c>
      <c r="B12" s="3" t="s">
        <v>500</v>
      </c>
      <c r="C12" s="3" t="s">
        <v>4609</v>
      </c>
      <c r="D12" s="6">
        <v>20000</v>
      </c>
      <c r="E12" s="8">
        <v>1910</v>
      </c>
      <c r="F12" t="s">
        <v>8220</v>
      </c>
      <c r="G12" t="s">
        <v>8223</v>
      </c>
      <c r="H12" t="s">
        <v>8245</v>
      </c>
      <c r="I12">
        <v>1255381140</v>
      </c>
      <c r="J12">
        <v>1250630968</v>
      </c>
      <c r="K12" t="b">
        <v>0</v>
      </c>
      <c r="L12">
        <v>26</v>
      </c>
      <c r="M12" t="b">
        <v>0</v>
      </c>
      <c r="N12" t="s">
        <v>8268</v>
      </c>
      <c r="O12">
        <v>10</v>
      </c>
      <c r="P12">
        <v>73.459999999999994</v>
      </c>
      <c r="Q12" s="10" t="s">
        <v>8321</v>
      </c>
      <c r="R12" t="s">
        <v>8339</v>
      </c>
      <c r="S12" s="14">
        <v>40043.895462962959</v>
      </c>
      <c r="T12" s="14">
        <v>40098.874305555553</v>
      </c>
    </row>
    <row r="13" spans="1:20" ht="176" x14ac:dyDescent="0.2">
      <c r="A13">
        <v>438</v>
      </c>
      <c r="B13" s="3" t="s">
        <v>439</v>
      </c>
      <c r="C13" s="3" t="s">
        <v>4548</v>
      </c>
      <c r="D13" s="6">
        <v>20000</v>
      </c>
      <c r="E13" s="8">
        <v>1876</v>
      </c>
      <c r="F13" t="s">
        <v>8220</v>
      </c>
      <c r="G13" t="s">
        <v>8223</v>
      </c>
      <c r="H13" t="s">
        <v>8245</v>
      </c>
      <c r="I13">
        <v>1447830958</v>
      </c>
      <c r="J13">
        <v>1445235358</v>
      </c>
      <c r="K13" t="b">
        <v>0</v>
      </c>
      <c r="L13">
        <v>11</v>
      </c>
      <c r="M13" t="b">
        <v>0</v>
      </c>
      <c r="N13" t="s">
        <v>8268</v>
      </c>
      <c r="O13">
        <v>9</v>
      </c>
      <c r="P13">
        <v>170.55</v>
      </c>
      <c r="Q13" s="10" t="s">
        <v>8321</v>
      </c>
      <c r="R13" t="s">
        <v>8339</v>
      </c>
      <c r="S13" s="14">
        <v>42296.261087962965</v>
      </c>
      <c r="T13" s="14">
        <v>42326.302754629629</v>
      </c>
    </row>
    <row r="14" spans="1:20" ht="208" x14ac:dyDescent="0.2">
      <c r="A14">
        <v>481</v>
      </c>
      <c r="B14" s="3" t="s">
        <v>482</v>
      </c>
      <c r="C14" s="3" t="s">
        <v>4591</v>
      </c>
      <c r="D14" s="6">
        <v>30000</v>
      </c>
      <c r="E14" s="8">
        <v>1830</v>
      </c>
      <c r="F14" t="s">
        <v>8220</v>
      </c>
      <c r="G14" t="s">
        <v>8223</v>
      </c>
      <c r="H14" t="s">
        <v>8245</v>
      </c>
      <c r="I14">
        <v>1349885289</v>
      </c>
      <c r="J14">
        <v>1347293289</v>
      </c>
      <c r="K14" t="b">
        <v>0</v>
      </c>
      <c r="L14">
        <v>21</v>
      </c>
      <c r="M14" t="b">
        <v>0</v>
      </c>
      <c r="N14" t="s">
        <v>8268</v>
      </c>
      <c r="O14">
        <v>6</v>
      </c>
      <c r="P14">
        <v>87.14</v>
      </c>
      <c r="Q14" s="10" t="s">
        <v>8321</v>
      </c>
      <c r="R14" t="s">
        <v>8339</v>
      </c>
      <c r="S14" s="14">
        <v>41162.672326388885</v>
      </c>
      <c r="T14" s="14">
        <v>41192.672326388885</v>
      </c>
    </row>
    <row r="15" spans="1:20" ht="208" x14ac:dyDescent="0.2">
      <c r="A15">
        <v>463</v>
      </c>
      <c r="B15" s="3" t="s">
        <v>464</v>
      </c>
      <c r="C15" s="3" t="s">
        <v>4573</v>
      </c>
      <c r="D15" s="6">
        <v>55000</v>
      </c>
      <c r="E15" s="8">
        <v>1250</v>
      </c>
      <c r="F15" t="s">
        <v>8220</v>
      </c>
      <c r="G15" t="s">
        <v>8223</v>
      </c>
      <c r="H15" t="s">
        <v>8245</v>
      </c>
      <c r="I15">
        <v>1316883753</v>
      </c>
      <c r="J15">
        <v>1311699753</v>
      </c>
      <c r="K15" t="b">
        <v>0</v>
      </c>
      <c r="L15">
        <v>11</v>
      </c>
      <c r="M15" t="b">
        <v>0</v>
      </c>
      <c r="N15" t="s">
        <v>8268</v>
      </c>
      <c r="O15">
        <v>2</v>
      </c>
      <c r="P15">
        <v>113.64</v>
      </c>
      <c r="Q15" s="10" t="s">
        <v>8321</v>
      </c>
      <c r="R15" t="s">
        <v>8339</v>
      </c>
      <c r="S15" s="14">
        <v>40750.710104166668</v>
      </c>
      <c r="T15" s="14">
        <v>40810.710104166668</v>
      </c>
    </row>
    <row r="16" spans="1:20" ht="192" x14ac:dyDescent="0.2">
      <c r="A16">
        <v>473</v>
      </c>
      <c r="B16" s="3" t="s">
        <v>474</v>
      </c>
      <c r="C16" s="3" t="s">
        <v>4583</v>
      </c>
      <c r="D16" s="6">
        <v>30000</v>
      </c>
      <c r="E16" s="8">
        <v>861</v>
      </c>
      <c r="F16" t="s">
        <v>8220</v>
      </c>
      <c r="G16" t="s">
        <v>8223</v>
      </c>
      <c r="H16" t="s">
        <v>8245</v>
      </c>
      <c r="I16">
        <v>1410972319</v>
      </c>
      <c r="J16">
        <v>1408380319</v>
      </c>
      <c r="K16" t="b">
        <v>0</v>
      </c>
      <c r="L16">
        <v>14</v>
      </c>
      <c r="M16" t="b">
        <v>0</v>
      </c>
      <c r="N16" t="s">
        <v>8268</v>
      </c>
      <c r="O16">
        <v>3</v>
      </c>
      <c r="P16">
        <v>61.5</v>
      </c>
      <c r="Q16" s="10" t="s">
        <v>8321</v>
      </c>
      <c r="R16" t="s">
        <v>8339</v>
      </c>
      <c r="S16" s="14">
        <v>41869.698136574072</v>
      </c>
      <c r="T16" s="14">
        <v>41899.698136574072</v>
      </c>
    </row>
    <row r="17" spans="1:20" ht="208" x14ac:dyDescent="0.2">
      <c r="A17">
        <v>446</v>
      </c>
      <c r="B17" s="3" t="s">
        <v>447</v>
      </c>
      <c r="C17" s="3" t="s">
        <v>4556</v>
      </c>
      <c r="D17" s="6">
        <v>10500</v>
      </c>
      <c r="E17" s="8">
        <v>766</v>
      </c>
      <c r="F17" t="s">
        <v>8220</v>
      </c>
      <c r="G17" t="s">
        <v>8223</v>
      </c>
      <c r="H17" t="s">
        <v>8245</v>
      </c>
      <c r="I17">
        <v>1425434420</v>
      </c>
      <c r="J17">
        <v>1422842420</v>
      </c>
      <c r="K17" t="b">
        <v>0</v>
      </c>
      <c r="L17">
        <v>16</v>
      </c>
      <c r="M17" t="b">
        <v>0</v>
      </c>
      <c r="N17" t="s">
        <v>8268</v>
      </c>
      <c r="O17">
        <v>7</v>
      </c>
      <c r="P17">
        <v>47.88</v>
      </c>
      <c r="Q17" s="10" t="s">
        <v>8321</v>
      </c>
      <c r="R17" t="s">
        <v>8339</v>
      </c>
      <c r="S17" s="14">
        <v>42037.083564814813</v>
      </c>
      <c r="T17" s="14">
        <v>42067.083564814813</v>
      </c>
    </row>
    <row r="18" spans="1:20" ht="96" x14ac:dyDescent="0.2">
      <c r="A18">
        <v>428</v>
      </c>
      <c r="B18" s="3" t="s">
        <v>429</v>
      </c>
      <c r="C18" s="3" t="s">
        <v>4538</v>
      </c>
      <c r="D18" s="6">
        <v>12000</v>
      </c>
      <c r="E18" s="8">
        <v>676</v>
      </c>
      <c r="F18" t="s">
        <v>8220</v>
      </c>
      <c r="G18" t="s">
        <v>8223</v>
      </c>
      <c r="H18" t="s">
        <v>8245</v>
      </c>
      <c r="I18">
        <v>1402956000</v>
      </c>
      <c r="J18">
        <v>1400523845</v>
      </c>
      <c r="K18" t="b">
        <v>0</v>
      </c>
      <c r="L18">
        <v>13</v>
      </c>
      <c r="M18" t="b">
        <v>0</v>
      </c>
      <c r="N18" t="s">
        <v>8268</v>
      </c>
      <c r="O18">
        <v>6</v>
      </c>
      <c r="P18">
        <v>52</v>
      </c>
      <c r="Q18" s="10" t="s">
        <v>8321</v>
      </c>
      <c r="R18" t="s">
        <v>8339</v>
      </c>
      <c r="S18" s="14">
        <v>41778.766724537039</v>
      </c>
      <c r="T18" s="14">
        <v>41806.916666666664</v>
      </c>
    </row>
    <row r="19" spans="1:20" ht="208" x14ac:dyDescent="0.2">
      <c r="A19">
        <v>507</v>
      </c>
      <c r="B19" s="3" t="s">
        <v>508</v>
      </c>
      <c r="C19" s="3" t="s">
        <v>4617</v>
      </c>
      <c r="D19" s="6">
        <v>20000</v>
      </c>
      <c r="E19" s="8">
        <v>640</v>
      </c>
      <c r="F19" t="s">
        <v>8220</v>
      </c>
      <c r="G19" t="s">
        <v>8223</v>
      </c>
      <c r="H19" t="s">
        <v>8245</v>
      </c>
      <c r="I19">
        <v>1350687657</v>
      </c>
      <c r="J19">
        <v>1346799657</v>
      </c>
      <c r="K19" t="b">
        <v>0</v>
      </c>
      <c r="L19">
        <v>10</v>
      </c>
      <c r="M19" t="b">
        <v>0</v>
      </c>
      <c r="N19" t="s">
        <v>8268</v>
      </c>
      <c r="O19">
        <v>3</v>
      </c>
      <c r="P19">
        <v>64</v>
      </c>
      <c r="Q19" s="10" t="s">
        <v>8321</v>
      </c>
      <c r="R19" t="s">
        <v>8339</v>
      </c>
      <c r="S19" s="14">
        <v>41156.958993055552</v>
      </c>
      <c r="T19" s="14">
        <v>41201.958993055552</v>
      </c>
    </row>
    <row r="20" spans="1:20" ht="208" x14ac:dyDescent="0.2">
      <c r="A20">
        <v>432</v>
      </c>
      <c r="B20" s="3" t="s">
        <v>433</v>
      </c>
      <c r="C20" s="3" t="s">
        <v>4542</v>
      </c>
      <c r="D20" s="6">
        <v>6000</v>
      </c>
      <c r="E20" s="8">
        <v>570</v>
      </c>
      <c r="F20" t="s">
        <v>8220</v>
      </c>
      <c r="G20" t="s">
        <v>8223</v>
      </c>
      <c r="H20" t="s">
        <v>8245</v>
      </c>
      <c r="I20">
        <v>1445448381</v>
      </c>
      <c r="J20">
        <v>1440264381</v>
      </c>
      <c r="K20" t="b">
        <v>0</v>
      </c>
      <c r="L20">
        <v>8</v>
      </c>
      <c r="M20" t="b">
        <v>0</v>
      </c>
      <c r="N20" t="s">
        <v>8268</v>
      </c>
      <c r="O20">
        <v>10</v>
      </c>
      <c r="P20">
        <v>71.25</v>
      </c>
      <c r="Q20" s="10" t="s">
        <v>8321</v>
      </c>
      <c r="R20" t="s">
        <v>8339</v>
      </c>
      <c r="S20" s="14">
        <v>42238.726631944446</v>
      </c>
      <c r="T20" s="14">
        <v>42298.726631944446</v>
      </c>
    </row>
    <row r="21" spans="1:20" ht="128" x14ac:dyDescent="0.2">
      <c r="A21">
        <v>452</v>
      </c>
      <c r="B21" s="3" t="s">
        <v>453</v>
      </c>
      <c r="C21" s="3" t="s">
        <v>4562</v>
      </c>
      <c r="D21" s="6">
        <v>750</v>
      </c>
      <c r="E21" s="8">
        <v>480</v>
      </c>
      <c r="F21" t="s">
        <v>8220</v>
      </c>
      <c r="G21" t="s">
        <v>8223</v>
      </c>
      <c r="H21" t="s">
        <v>8245</v>
      </c>
      <c r="I21">
        <v>1431536015</v>
      </c>
      <c r="J21">
        <v>1428944015</v>
      </c>
      <c r="K21" t="b">
        <v>0</v>
      </c>
      <c r="L21">
        <v>12</v>
      </c>
      <c r="M21" t="b">
        <v>0</v>
      </c>
      <c r="N21" t="s">
        <v>8268</v>
      </c>
      <c r="O21">
        <v>64</v>
      </c>
      <c r="P21">
        <v>40</v>
      </c>
      <c r="Q21" s="10" t="s">
        <v>8321</v>
      </c>
      <c r="R21" t="s">
        <v>8339</v>
      </c>
      <c r="S21" s="14">
        <v>42107.703877314809</v>
      </c>
      <c r="T21" s="14">
        <v>42137.703877314809</v>
      </c>
    </row>
    <row r="22" spans="1:20" ht="208" x14ac:dyDescent="0.2">
      <c r="A22">
        <v>422</v>
      </c>
      <c r="B22" s="3" t="s">
        <v>423</v>
      </c>
      <c r="C22" s="3" t="s">
        <v>4532</v>
      </c>
      <c r="D22" s="6">
        <v>40000</v>
      </c>
      <c r="E22" s="8">
        <v>430</v>
      </c>
      <c r="F22" t="s">
        <v>8220</v>
      </c>
      <c r="G22" t="s">
        <v>8223</v>
      </c>
      <c r="H22" t="s">
        <v>8245</v>
      </c>
      <c r="I22">
        <v>1410416097</v>
      </c>
      <c r="J22">
        <v>1407824097</v>
      </c>
      <c r="K22" t="b">
        <v>0</v>
      </c>
      <c r="L22">
        <v>12</v>
      </c>
      <c r="M22" t="b">
        <v>0</v>
      </c>
      <c r="N22" t="s">
        <v>8268</v>
      </c>
      <c r="O22">
        <v>1</v>
      </c>
      <c r="P22">
        <v>35.83</v>
      </c>
      <c r="Q22" s="10" t="s">
        <v>8321</v>
      </c>
      <c r="R22" t="s">
        <v>8339</v>
      </c>
      <c r="S22" s="14">
        <v>41863.260381944441</v>
      </c>
      <c r="T22" s="14">
        <v>41893.260381944441</v>
      </c>
    </row>
    <row r="23" spans="1:20" ht="224" x14ac:dyDescent="0.2">
      <c r="A23">
        <v>508</v>
      </c>
      <c r="B23" s="3" t="s">
        <v>509</v>
      </c>
      <c r="C23" s="3" t="s">
        <v>4618</v>
      </c>
      <c r="D23" s="6">
        <v>50000</v>
      </c>
      <c r="E23" s="8">
        <v>400</v>
      </c>
      <c r="F23" t="s">
        <v>8220</v>
      </c>
      <c r="G23" t="s">
        <v>8223</v>
      </c>
      <c r="H23" t="s">
        <v>8245</v>
      </c>
      <c r="I23">
        <v>1337955240</v>
      </c>
      <c r="J23">
        <v>1332808501</v>
      </c>
      <c r="K23" t="b">
        <v>0</v>
      </c>
      <c r="L23">
        <v>3</v>
      </c>
      <c r="M23" t="b">
        <v>0</v>
      </c>
      <c r="N23" t="s">
        <v>8268</v>
      </c>
      <c r="O23">
        <v>1</v>
      </c>
      <c r="P23">
        <v>133.33000000000001</v>
      </c>
      <c r="Q23" s="10" t="s">
        <v>8321</v>
      </c>
      <c r="R23" t="s">
        <v>8339</v>
      </c>
      <c r="S23" s="14">
        <v>40995.024317129632</v>
      </c>
      <c r="T23" s="14">
        <v>41054.593055555553</v>
      </c>
    </row>
    <row r="24" spans="1:20" ht="208" x14ac:dyDescent="0.2">
      <c r="A24">
        <v>450</v>
      </c>
      <c r="B24" s="3" t="s">
        <v>451</v>
      </c>
      <c r="C24" s="3" t="s">
        <v>4560</v>
      </c>
      <c r="D24" s="6">
        <v>50000</v>
      </c>
      <c r="E24" s="8">
        <v>396</v>
      </c>
      <c r="F24" t="s">
        <v>8220</v>
      </c>
      <c r="G24" t="s">
        <v>8223</v>
      </c>
      <c r="H24" t="s">
        <v>8245</v>
      </c>
      <c r="I24">
        <v>1392417800</v>
      </c>
      <c r="J24">
        <v>1389825800</v>
      </c>
      <c r="K24" t="b">
        <v>0</v>
      </c>
      <c r="L24">
        <v>7</v>
      </c>
      <c r="M24" t="b">
        <v>0</v>
      </c>
      <c r="N24" t="s">
        <v>8268</v>
      </c>
      <c r="O24">
        <v>1</v>
      </c>
      <c r="P24">
        <v>56.57</v>
      </c>
      <c r="Q24" s="10" t="s">
        <v>8321</v>
      </c>
      <c r="R24" t="s">
        <v>8339</v>
      </c>
      <c r="S24" s="14">
        <v>41654.946759259255</v>
      </c>
      <c r="T24" s="14">
        <v>41684.946759259255</v>
      </c>
    </row>
    <row r="25" spans="1:20" ht="224" x14ac:dyDescent="0.2">
      <c r="A25">
        <v>504</v>
      </c>
      <c r="B25" s="3" t="s">
        <v>505</v>
      </c>
      <c r="C25" s="3" t="s">
        <v>4614</v>
      </c>
      <c r="D25" s="6">
        <v>24500</v>
      </c>
      <c r="E25" s="8">
        <v>335</v>
      </c>
      <c r="F25" t="s">
        <v>8220</v>
      </c>
      <c r="G25" t="s">
        <v>8223</v>
      </c>
      <c r="H25" t="s">
        <v>8245</v>
      </c>
      <c r="I25">
        <v>1334097387</v>
      </c>
      <c r="J25">
        <v>1328916987</v>
      </c>
      <c r="K25" t="b">
        <v>0</v>
      </c>
      <c r="L25">
        <v>5</v>
      </c>
      <c r="M25" t="b">
        <v>0</v>
      </c>
      <c r="N25" t="s">
        <v>8268</v>
      </c>
      <c r="O25">
        <v>1</v>
      </c>
      <c r="P25">
        <v>67</v>
      </c>
      <c r="Q25" s="10" t="s">
        <v>8321</v>
      </c>
      <c r="R25" t="s">
        <v>8339</v>
      </c>
      <c r="S25" s="14">
        <v>40949.98364583333</v>
      </c>
      <c r="T25" s="14">
        <v>41009.941979166666</v>
      </c>
    </row>
    <row r="26" spans="1:20" ht="208" x14ac:dyDescent="0.2">
      <c r="A26">
        <v>421</v>
      </c>
      <c r="B26" s="3" t="s">
        <v>422</v>
      </c>
      <c r="C26" s="3" t="s">
        <v>4531</v>
      </c>
      <c r="D26" s="6">
        <v>15000</v>
      </c>
      <c r="E26" s="8">
        <v>301</v>
      </c>
      <c r="F26" t="s">
        <v>8220</v>
      </c>
      <c r="G26" t="s">
        <v>8223</v>
      </c>
      <c r="H26" t="s">
        <v>8245</v>
      </c>
      <c r="I26">
        <v>1440157656</v>
      </c>
      <c r="J26">
        <v>1434973656</v>
      </c>
      <c r="K26" t="b">
        <v>0</v>
      </c>
      <c r="L26">
        <v>6</v>
      </c>
      <c r="M26" t="b">
        <v>0</v>
      </c>
      <c r="N26" t="s">
        <v>8268</v>
      </c>
      <c r="O26">
        <v>2</v>
      </c>
      <c r="P26">
        <v>50.17</v>
      </c>
      <c r="Q26" s="10" t="s">
        <v>8321</v>
      </c>
      <c r="R26" t="s">
        <v>8339</v>
      </c>
      <c r="S26" s="14">
        <v>42177.491388888884</v>
      </c>
      <c r="T26" s="14">
        <v>42237.491388888884</v>
      </c>
    </row>
    <row r="27" spans="1:20" ht="176" x14ac:dyDescent="0.2">
      <c r="A27">
        <v>506</v>
      </c>
      <c r="B27" s="3" t="s">
        <v>507</v>
      </c>
      <c r="C27" s="3" t="s">
        <v>4616</v>
      </c>
      <c r="D27" s="6">
        <v>200000</v>
      </c>
      <c r="E27" s="8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250</v>
      </c>
      <c r="Q27" s="10" t="s">
        <v>8321</v>
      </c>
      <c r="R27" t="s">
        <v>8339</v>
      </c>
      <c r="S27" s="14">
        <v>41466.552314814813</v>
      </c>
      <c r="T27" s="14">
        <v>41496.552314814813</v>
      </c>
    </row>
    <row r="28" spans="1:20" ht="240" x14ac:dyDescent="0.2">
      <c r="A28">
        <v>502</v>
      </c>
      <c r="B28" s="3" t="s">
        <v>503</v>
      </c>
      <c r="C28" s="3" t="s">
        <v>4612</v>
      </c>
      <c r="D28" s="6">
        <v>20000</v>
      </c>
      <c r="E28" s="8">
        <v>230</v>
      </c>
      <c r="F28" t="s">
        <v>8220</v>
      </c>
      <c r="G28" t="s">
        <v>8223</v>
      </c>
      <c r="H28" t="s">
        <v>8245</v>
      </c>
      <c r="I28">
        <v>1332073025</v>
      </c>
      <c r="J28">
        <v>1329484625</v>
      </c>
      <c r="K28" t="b">
        <v>0</v>
      </c>
      <c r="L28">
        <v>4</v>
      </c>
      <c r="M28" t="b">
        <v>0</v>
      </c>
      <c r="N28" t="s">
        <v>8268</v>
      </c>
      <c r="O28">
        <v>1</v>
      </c>
      <c r="P28">
        <v>57.5</v>
      </c>
      <c r="Q28" s="10" t="s">
        <v>8321</v>
      </c>
      <c r="R28" t="s">
        <v>8339</v>
      </c>
      <c r="S28" s="14">
        <v>40956.553530092591</v>
      </c>
      <c r="T28" s="14">
        <v>40986.511863425927</v>
      </c>
    </row>
    <row r="29" spans="1:20" ht="192" x14ac:dyDescent="0.2">
      <c r="A29">
        <v>489</v>
      </c>
      <c r="B29" s="3" t="s">
        <v>490</v>
      </c>
      <c r="C29" s="3" t="s">
        <v>4599</v>
      </c>
      <c r="D29" s="6">
        <v>74997</v>
      </c>
      <c r="E29" s="8">
        <v>215</v>
      </c>
      <c r="F29" t="s">
        <v>8220</v>
      </c>
      <c r="G29" t="s">
        <v>8223</v>
      </c>
      <c r="H29" t="s">
        <v>8245</v>
      </c>
      <c r="I29">
        <v>1325763180</v>
      </c>
      <c r="J29">
        <v>1323084816</v>
      </c>
      <c r="K29" t="b">
        <v>0</v>
      </c>
      <c r="L29">
        <v>3</v>
      </c>
      <c r="M29" t="b">
        <v>0</v>
      </c>
      <c r="N29" t="s">
        <v>8268</v>
      </c>
      <c r="O29">
        <v>0</v>
      </c>
      <c r="P29">
        <v>71.67</v>
      </c>
      <c r="Q29" s="10" t="s">
        <v>8321</v>
      </c>
      <c r="R29" t="s">
        <v>8339</v>
      </c>
      <c r="S29" s="14">
        <v>40882.481666666667</v>
      </c>
      <c r="T29" s="14">
        <v>40913.481249999997</v>
      </c>
    </row>
    <row r="30" spans="1:20" ht="256" x14ac:dyDescent="0.2">
      <c r="A30">
        <v>500</v>
      </c>
      <c r="B30" s="3" t="s">
        <v>501</v>
      </c>
      <c r="C30" s="3" t="s">
        <v>4610</v>
      </c>
      <c r="D30" s="6">
        <v>6500</v>
      </c>
      <c r="E30" s="8">
        <v>215</v>
      </c>
      <c r="F30" t="s">
        <v>8220</v>
      </c>
      <c r="G30" t="s">
        <v>8223</v>
      </c>
      <c r="H30" t="s">
        <v>8245</v>
      </c>
      <c r="I30">
        <v>1273356960</v>
      </c>
      <c r="J30">
        <v>1268255751</v>
      </c>
      <c r="K30" t="b">
        <v>0</v>
      </c>
      <c r="L30">
        <v>4</v>
      </c>
      <c r="M30" t="b">
        <v>0</v>
      </c>
      <c r="N30" t="s">
        <v>8268</v>
      </c>
      <c r="O30">
        <v>3</v>
      </c>
      <c r="P30">
        <v>53.75</v>
      </c>
      <c r="Q30" s="10" t="s">
        <v>8321</v>
      </c>
      <c r="R30" t="s">
        <v>8339</v>
      </c>
      <c r="S30" s="14">
        <v>40247.886006944449</v>
      </c>
      <c r="T30" s="14">
        <v>40306.927777777775</v>
      </c>
    </row>
    <row r="31" spans="1:20" ht="192" x14ac:dyDescent="0.2">
      <c r="A31">
        <v>517</v>
      </c>
      <c r="B31" s="3" t="s">
        <v>518</v>
      </c>
      <c r="C31" s="3" t="s">
        <v>4627</v>
      </c>
      <c r="D31" s="6">
        <v>15000</v>
      </c>
      <c r="E31" s="8">
        <v>205</v>
      </c>
      <c r="F31" t="s">
        <v>8220</v>
      </c>
      <c r="G31" t="s">
        <v>8223</v>
      </c>
      <c r="H31" t="s">
        <v>8245</v>
      </c>
      <c r="I31">
        <v>1486046761</v>
      </c>
      <c r="J31">
        <v>1483454761</v>
      </c>
      <c r="K31" t="b">
        <v>0</v>
      </c>
      <c r="L31">
        <v>3</v>
      </c>
      <c r="M31" t="b">
        <v>0</v>
      </c>
      <c r="N31" t="s">
        <v>8268</v>
      </c>
      <c r="O31">
        <v>1</v>
      </c>
      <c r="P31">
        <v>68.33</v>
      </c>
      <c r="Q31" s="10" t="s">
        <v>8321</v>
      </c>
      <c r="R31" t="s">
        <v>8339</v>
      </c>
      <c r="S31" s="14">
        <v>42738.615289351852</v>
      </c>
      <c r="T31" s="14">
        <v>42768.615289351852</v>
      </c>
    </row>
    <row r="32" spans="1:20" ht="192" x14ac:dyDescent="0.2">
      <c r="A32">
        <v>424</v>
      </c>
      <c r="B32" s="3" t="s">
        <v>425</v>
      </c>
      <c r="C32" s="3" t="s">
        <v>4534</v>
      </c>
      <c r="D32" s="6">
        <v>3000</v>
      </c>
      <c r="E32" s="8">
        <v>203.9</v>
      </c>
      <c r="F32" t="s">
        <v>8220</v>
      </c>
      <c r="G32" t="s">
        <v>8223</v>
      </c>
      <c r="H32" t="s">
        <v>8245</v>
      </c>
      <c r="I32">
        <v>1332748899</v>
      </c>
      <c r="J32">
        <v>1327568499</v>
      </c>
      <c r="K32" t="b">
        <v>0</v>
      </c>
      <c r="L32">
        <v>5</v>
      </c>
      <c r="M32" t="b">
        <v>0</v>
      </c>
      <c r="N32" t="s">
        <v>8268</v>
      </c>
      <c r="O32">
        <v>7</v>
      </c>
      <c r="P32">
        <v>40.78</v>
      </c>
      <c r="Q32" s="10" t="s">
        <v>8321</v>
      </c>
      <c r="R32" t="s">
        <v>8339</v>
      </c>
      <c r="S32" s="14">
        <v>40934.376145833332</v>
      </c>
      <c r="T32" s="14">
        <v>40994.334479166668</v>
      </c>
    </row>
    <row r="33" spans="1:20" ht="208" x14ac:dyDescent="0.2">
      <c r="A33">
        <v>423</v>
      </c>
      <c r="B33" s="3" t="s">
        <v>424</v>
      </c>
      <c r="C33" s="3" t="s">
        <v>4533</v>
      </c>
      <c r="D33" s="6">
        <v>20000</v>
      </c>
      <c r="E33" s="8">
        <v>153</v>
      </c>
      <c r="F33" t="s">
        <v>8220</v>
      </c>
      <c r="G33" t="s">
        <v>8223</v>
      </c>
      <c r="H33" t="s">
        <v>8245</v>
      </c>
      <c r="I33">
        <v>1370470430</v>
      </c>
      <c r="J33">
        <v>1367878430</v>
      </c>
      <c r="K33" t="b">
        <v>0</v>
      </c>
      <c r="L33">
        <v>13</v>
      </c>
      <c r="M33" t="b">
        <v>0</v>
      </c>
      <c r="N33" t="s">
        <v>8268</v>
      </c>
      <c r="O33">
        <v>1</v>
      </c>
      <c r="P33">
        <v>11.77</v>
      </c>
      <c r="Q33" s="10" t="s">
        <v>8321</v>
      </c>
      <c r="R33" t="s">
        <v>8339</v>
      </c>
      <c r="S33" s="14">
        <v>41400.92627314815</v>
      </c>
      <c r="T33" s="14">
        <v>41430.92627314815</v>
      </c>
    </row>
    <row r="34" spans="1:20" ht="192" x14ac:dyDescent="0.2">
      <c r="A34">
        <v>511</v>
      </c>
      <c r="B34" s="3" t="s">
        <v>512</v>
      </c>
      <c r="C34" s="3" t="s">
        <v>4621</v>
      </c>
      <c r="D34" s="6">
        <v>5000</v>
      </c>
      <c r="E34" s="8">
        <v>150</v>
      </c>
      <c r="F34" t="s">
        <v>8220</v>
      </c>
      <c r="G34" t="s">
        <v>8223</v>
      </c>
      <c r="H34" t="s">
        <v>8245</v>
      </c>
      <c r="I34">
        <v>1365228982</v>
      </c>
      <c r="J34">
        <v>1362640582</v>
      </c>
      <c r="K34" t="b">
        <v>0</v>
      </c>
      <c r="L34">
        <v>5</v>
      </c>
      <c r="M34" t="b">
        <v>0</v>
      </c>
      <c r="N34" t="s">
        <v>8268</v>
      </c>
      <c r="O34">
        <v>3</v>
      </c>
      <c r="P34">
        <v>30</v>
      </c>
      <c r="Q34" s="10" t="s">
        <v>8321</v>
      </c>
      <c r="R34" t="s">
        <v>8339</v>
      </c>
      <c r="S34" s="14">
        <v>41340.303032407406</v>
      </c>
      <c r="T34" s="14">
        <v>41370.261365740742</v>
      </c>
    </row>
    <row r="35" spans="1:20" ht="208" x14ac:dyDescent="0.2">
      <c r="A35">
        <v>472</v>
      </c>
      <c r="B35" s="3" t="s">
        <v>473</v>
      </c>
      <c r="C35" s="3" t="s">
        <v>4582</v>
      </c>
      <c r="D35" s="6">
        <v>800</v>
      </c>
      <c r="E35" s="8">
        <v>141</v>
      </c>
      <c r="F35" t="s">
        <v>8220</v>
      </c>
      <c r="G35" t="s">
        <v>8223</v>
      </c>
      <c r="H35" t="s">
        <v>8245</v>
      </c>
      <c r="I35">
        <v>1408831718</v>
      </c>
      <c r="J35">
        <v>1406239718</v>
      </c>
      <c r="K35" t="b">
        <v>0</v>
      </c>
      <c r="L35">
        <v>5</v>
      </c>
      <c r="M35" t="b">
        <v>0</v>
      </c>
      <c r="N35" t="s">
        <v>8268</v>
      </c>
      <c r="O35">
        <v>18</v>
      </c>
      <c r="P35">
        <v>28.2</v>
      </c>
      <c r="Q35" s="10" t="s">
        <v>8321</v>
      </c>
      <c r="R35" t="s">
        <v>8339</v>
      </c>
      <c r="S35" s="14">
        <v>41844.922662037039</v>
      </c>
      <c r="T35" s="14">
        <v>41874.922662037039</v>
      </c>
    </row>
    <row r="36" spans="1:20" ht="80" x14ac:dyDescent="0.2">
      <c r="A36">
        <v>465</v>
      </c>
      <c r="B36" s="3" t="s">
        <v>466</v>
      </c>
      <c r="C36" s="3" t="s">
        <v>4575</v>
      </c>
      <c r="D36" s="6">
        <v>512</v>
      </c>
      <c r="E36" s="8">
        <v>138</v>
      </c>
      <c r="F36" t="s">
        <v>8220</v>
      </c>
      <c r="G36" t="s">
        <v>8223</v>
      </c>
      <c r="H36" t="s">
        <v>8245</v>
      </c>
      <c r="I36">
        <v>1403837574</v>
      </c>
      <c r="J36">
        <v>1402455174</v>
      </c>
      <c r="K36" t="b">
        <v>0</v>
      </c>
      <c r="L36">
        <v>8</v>
      </c>
      <c r="M36" t="b">
        <v>0</v>
      </c>
      <c r="N36" t="s">
        <v>8268</v>
      </c>
      <c r="O36">
        <v>27</v>
      </c>
      <c r="P36">
        <v>17.25</v>
      </c>
      <c r="Q36" s="10" t="s">
        <v>8321</v>
      </c>
      <c r="R36" t="s">
        <v>8339</v>
      </c>
      <c r="S36" s="14">
        <v>41801.120069444441</v>
      </c>
      <c r="T36" s="14">
        <v>41817.120069444441</v>
      </c>
    </row>
    <row r="37" spans="1:20" ht="192" x14ac:dyDescent="0.2">
      <c r="A37">
        <v>426</v>
      </c>
      <c r="B37" s="3" t="s">
        <v>427</v>
      </c>
      <c r="C37" s="3" t="s">
        <v>4536</v>
      </c>
      <c r="D37" s="6">
        <v>10000</v>
      </c>
      <c r="E37" s="8">
        <v>133</v>
      </c>
      <c r="F37" t="s">
        <v>8220</v>
      </c>
      <c r="G37" t="s">
        <v>8223</v>
      </c>
      <c r="H37" t="s">
        <v>8245</v>
      </c>
      <c r="I37">
        <v>1456851914</v>
      </c>
      <c r="J37">
        <v>1454259914</v>
      </c>
      <c r="K37" t="b">
        <v>0</v>
      </c>
      <c r="L37">
        <v>8</v>
      </c>
      <c r="M37" t="b">
        <v>0</v>
      </c>
      <c r="N37" t="s">
        <v>8268</v>
      </c>
      <c r="O37">
        <v>1</v>
      </c>
      <c r="P37">
        <v>16.63</v>
      </c>
      <c r="Q37" s="10" t="s">
        <v>8321</v>
      </c>
      <c r="R37" t="s">
        <v>8339</v>
      </c>
      <c r="S37" s="14">
        <v>42400.711967592593</v>
      </c>
      <c r="T37" s="14">
        <v>42430.711967592593</v>
      </c>
    </row>
    <row r="38" spans="1:20" ht="208" x14ac:dyDescent="0.2">
      <c r="A38">
        <v>434</v>
      </c>
      <c r="B38" s="3" t="s">
        <v>435</v>
      </c>
      <c r="C38" s="3" t="s">
        <v>4544</v>
      </c>
      <c r="D38" s="6">
        <v>2500</v>
      </c>
      <c r="E38" s="8">
        <v>125</v>
      </c>
      <c r="F38" t="s">
        <v>8220</v>
      </c>
      <c r="G38" t="s">
        <v>8223</v>
      </c>
      <c r="H38" t="s">
        <v>8245</v>
      </c>
      <c r="I38">
        <v>1385931702</v>
      </c>
      <c r="J38">
        <v>1383076902</v>
      </c>
      <c r="K38" t="b">
        <v>0</v>
      </c>
      <c r="L38">
        <v>2</v>
      </c>
      <c r="M38" t="b">
        <v>0</v>
      </c>
      <c r="N38" t="s">
        <v>8268</v>
      </c>
      <c r="O38">
        <v>5</v>
      </c>
      <c r="P38">
        <v>62.5</v>
      </c>
      <c r="Q38" s="10" t="s">
        <v>8321</v>
      </c>
      <c r="R38" t="s">
        <v>8339</v>
      </c>
      <c r="S38" s="14">
        <v>41576.834513888891</v>
      </c>
      <c r="T38" s="14">
        <v>41609.876180555555</v>
      </c>
    </row>
    <row r="39" spans="1:20" ht="224" x14ac:dyDescent="0.2">
      <c r="A39">
        <v>448</v>
      </c>
      <c r="B39" s="3" t="s">
        <v>449</v>
      </c>
      <c r="C39" s="3" t="s">
        <v>4558</v>
      </c>
      <c r="D39" s="6">
        <v>2500</v>
      </c>
      <c r="E39" s="8">
        <v>82.01</v>
      </c>
      <c r="F39" t="s">
        <v>8220</v>
      </c>
      <c r="G39" t="s">
        <v>8223</v>
      </c>
      <c r="H39" t="s">
        <v>8245</v>
      </c>
      <c r="I39">
        <v>1400091095</v>
      </c>
      <c r="J39">
        <v>1398363095</v>
      </c>
      <c r="K39" t="b">
        <v>0</v>
      </c>
      <c r="L39">
        <v>4</v>
      </c>
      <c r="M39" t="b">
        <v>0</v>
      </c>
      <c r="N39" t="s">
        <v>8268</v>
      </c>
      <c r="O39">
        <v>3</v>
      </c>
      <c r="P39">
        <v>20.5</v>
      </c>
      <c r="Q39" s="10" t="s">
        <v>8321</v>
      </c>
      <c r="R39" t="s">
        <v>8339</v>
      </c>
      <c r="S39" s="14">
        <v>41753.758043981477</v>
      </c>
      <c r="T39" s="14">
        <v>41773.758043981477</v>
      </c>
    </row>
    <row r="40" spans="1:20" ht="192" x14ac:dyDescent="0.2">
      <c r="A40">
        <v>454</v>
      </c>
      <c r="B40" s="3" t="s">
        <v>455</v>
      </c>
      <c r="C40" s="3" t="s">
        <v>4564</v>
      </c>
      <c r="D40" s="6">
        <v>10000</v>
      </c>
      <c r="E40" s="8">
        <v>82</v>
      </c>
      <c r="F40" t="s">
        <v>8220</v>
      </c>
      <c r="G40" t="s">
        <v>8223</v>
      </c>
      <c r="H40" t="s">
        <v>8245</v>
      </c>
      <c r="I40">
        <v>1417007640</v>
      </c>
      <c r="J40">
        <v>1414343571</v>
      </c>
      <c r="K40" t="b">
        <v>0</v>
      </c>
      <c r="L40">
        <v>5</v>
      </c>
      <c r="M40" t="b">
        <v>0</v>
      </c>
      <c r="N40" t="s">
        <v>8268</v>
      </c>
      <c r="O40">
        <v>1</v>
      </c>
      <c r="P40">
        <v>16.399999999999999</v>
      </c>
      <c r="Q40" s="10" t="s">
        <v>8321</v>
      </c>
      <c r="R40" t="s">
        <v>8339</v>
      </c>
      <c r="S40" s="14">
        <v>41938.717256944445</v>
      </c>
      <c r="T40" s="14">
        <v>41969.551388888889</v>
      </c>
    </row>
    <row r="41" spans="1:20" ht="192" x14ac:dyDescent="0.2">
      <c r="A41">
        <v>466</v>
      </c>
      <c r="B41" s="3" t="s">
        <v>467</v>
      </c>
      <c r="C41" s="3" t="s">
        <v>4576</v>
      </c>
      <c r="D41" s="6">
        <v>10000</v>
      </c>
      <c r="E41" s="8">
        <v>76</v>
      </c>
      <c r="F41" t="s">
        <v>8220</v>
      </c>
      <c r="G41" t="s">
        <v>8223</v>
      </c>
      <c r="H41" t="s">
        <v>8245</v>
      </c>
      <c r="I41">
        <v>1347057464</v>
      </c>
      <c r="J41">
        <v>1344465464</v>
      </c>
      <c r="K41" t="b">
        <v>0</v>
      </c>
      <c r="L41">
        <v>5</v>
      </c>
      <c r="M41" t="b">
        <v>0</v>
      </c>
      <c r="N41" t="s">
        <v>8268</v>
      </c>
      <c r="O41">
        <v>1</v>
      </c>
      <c r="P41">
        <v>15.2</v>
      </c>
      <c r="Q41" s="10" t="s">
        <v>8321</v>
      </c>
      <c r="R41" t="s">
        <v>8339</v>
      </c>
      <c r="S41" s="14">
        <v>41129.942870370374</v>
      </c>
      <c r="T41" s="14">
        <v>41159.942870370374</v>
      </c>
    </row>
    <row r="42" spans="1:20" ht="240" x14ac:dyDescent="0.2">
      <c r="A42">
        <v>456</v>
      </c>
      <c r="B42" s="3" t="s">
        <v>457</v>
      </c>
      <c r="C42" s="3" t="s">
        <v>4566</v>
      </c>
      <c r="D42" s="6">
        <v>8888</v>
      </c>
      <c r="E42" s="8">
        <v>61</v>
      </c>
      <c r="F42" t="s">
        <v>8220</v>
      </c>
      <c r="G42" t="s">
        <v>8223</v>
      </c>
      <c r="H42" t="s">
        <v>8245</v>
      </c>
      <c r="I42">
        <v>1382414340</v>
      </c>
      <c r="J42">
        <v>1380559201</v>
      </c>
      <c r="K42" t="b">
        <v>0</v>
      </c>
      <c r="L42">
        <v>3</v>
      </c>
      <c r="M42" t="b">
        <v>0</v>
      </c>
      <c r="N42" t="s">
        <v>8268</v>
      </c>
      <c r="O42">
        <v>1</v>
      </c>
      <c r="P42">
        <v>20.329999999999998</v>
      </c>
      <c r="Q42" s="10" t="s">
        <v>8321</v>
      </c>
      <c r="R42" t="s">
        <v>8339</v>
      </c>
      <c r="S42" s="14">
        <v>41547.694456018515</v>
      </c>
      <c r="T42" s="14">
        <v>41569.165972222225</v>
      </c>
    </row>
    <row r="43" spans="1:20" ht="208" x14ac:dyDescent="0.2">
      <c r="A43">
        <v>505</v>
      </c>
      <c r="B43" s="3" t="s">
        <v>506</v>
      </c>
      <c r="C43" s="3" t="s">
        <v>4615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1451010086</v>
      </c>
      <c r="J43">
        <v>1447122086</v>
      </c>
      <c r="K43" t="b">
        <v>0</v>
      </c>
      <c r="L43">
        <v>14</v>
      </c>
      <c r="M43" t="b">
        <v>0</v>
      </c>
      <c r="N43" t="s">
        <v>8268</v>
      </c>
      <c r="O43">
        <v>0</v>
      </c>
      <c r="P43">
        <v>3.71</v>
      </c>
      <c r="Q43" s="10" t="s">
        <v>8321</v>
      </c>
      <c r="R43" t="s">
        <v>8339</v>
      </c>
      <c r="S43" s="14">
        <v>42318.098217592589</v>
      </c>
      <c r="T43" s="14">
        <v>42363.098217592589</v>
      </c>
    </row>
    <row r="44" spans="1:20" ht="208" x14ac:dyDescent="0.2">
      <c r="A44">
        <v>470</v>
      </c>
      <c r="B44" s="3" t="s">
        <v>471</v>
      </c>
      <c r="C44" s="3" t="s">
        <v>4580</v>
      </c>
      <c r="D44" s="6">
        <v>5000</v>
      </c>
      <c r="E44" s="8">
        <v>51</v>
      </c>
      <c r="F44" t="s">
        <v>8220</v>
      </c>
      <c r="G44" t="s">
        <v>8223</v>
      </c>
      <c r="H44" t="s">
        <v>8245</v>
      </c>
      <c r="I44">
        <v>1389844800</v>
      </c>
      <c r="J44">
        <v>1385524889</v>
      </c>
      <c r="K44" t="b">
        <v>0</v>
      </c>
      <c r="L44">
        <v>2</v>
      </c>
      <c r="M44" t="b">
        <v>0</v>
      </c>
      <c r="N44" t="s">
        <v>8268</v>
      </c>
      <c r="O44">
        <v>1</v>
      </c>
      <c r="P44">
        <v>25.5</v>
      </c>
      <c r="Q44" s="10" t="s">
        <v>8321</v>
      </c>
      <c r="R44" t="s">
        <v>8339</v>
      </c>
      <c r="S44" s="14">
        <v>41605.167696759258</v>
      </c>
      <c r="T44" s="14">
        <v>41655.166666666664</v>
      </c>
    </row>
    <row r="45" spans="1:20" ht="192" x14ac:dyDescent="0.2">
      <c r="A45">
        <v>444</v>
      </c>
      <c r="B45" s="3" t="s">
        <v>445</v>
      </c>
      <c r="C45" s="3" t="s">
        <v>4554</v>
      </c>
      <c r="D45" s="6">
        <v>1000</v>
      </c>
      <c r="E45" s="8">
        <v>50</v>
      </c>
      <c r="F45" t="s">
        <v>8220</v>
      </c>
      <c r="G45" t="s">
        <v>8223</v>
      </c>
      <c r="H45" t="s">
        <v>8245</v>
      </c>
      <c r="I45">
        <v>1329342361</v>
      </c>
      <c r="J45">
        <v>1324158361</v>
      </c>
      <c r="K45" t="b">
        <v>0</v>
      </c>
      <c r="L45">
        <v>1</v>
      </c>
      <c r="M45" t="b">
        <v>0</v>
      </c>
      <c r="N45" t="s">
        <v>8268</v>
      </c>
      <c r="O45">
        <v>5</v>
      </c>
      <c r="P45">
        <v>50</v>
      </c>
      <c r="Q45" s="10" t="s">
        <v>8321</v>
      </c>
      <c r="R45" t="s">
        <v>8339</v>
      </c>
      <c r="S45" s="14">
        <v>40894.906956018516</v>
      </c>
      <c r="T45" s="14">
        <v>40954.906956018516</v>
      </c>
    </row>
    <row r="46" spans="1:20" ht="224" x14ac:dyDescent="0.2">
      <c r="A46">
        <v>455</v>
      </c>
      <c r="B46" s="3" t="s">
        <v>456</v>
      </c>
      <c r="C46" s="3" t="s">
        <v>4565</v>
      </c>
      <c r="D46" s="6">
        <v>65000</v>
      </c>
      <c r="E46" s="8">
        <v>45</v>
      </c>
      <c r="F46" t="s">
        <v>8220</v>
      </c>
      <c r="G46" t="s">
        <v>8223</v>
      </c>
      <c r="H46" t="s">
        <v>8245</v>
      </c>
      <c r="I46">
        <v>1334622660</v>
      </c>
      <c r="J46">
        <v>1330733022</v>
      </c>
      <c r="K46" t="b">
        <v>0</v>
      </c>
      <c r="L46">
        <v>2</v>
      </c>
      <c r="M46" t="b">
        <v>0</v>
      </c>
      <c r="N46" t="s">
        <v>8268</v>
      </c>
      <c r="O46">
        <v>0</v>
      </c>
      <c r="P46">
        <v>22.5</v>
      </c>
      <c r="Q46" s="10" t="s">
        <v>8321</v>
      </c>
      <c r="R46" t="s">
        <v>8339</v>
      </c>
      <c r="S46" s="14">
        <v>40971.002569444441</v>
      </c>
      <c r="T46" s="14">
        <v>41016.021527777775</v>
      </c>
    </row>
    <row r="47" spans="1:20" ht="224" x14ac:dyDescent="0.2">
      <c r="A47">
        <v>494</v>
      </c>
      <c r="B47" s="3" t="s">
        <v>495</v>
      </c>
      <c r="C47" s="3" t="s">
        <v>4604</v>
      </c>
      <c r="D47" s="6">
        <v>20000</v>
      </c>
      <c r="E47" s="8">
        <v>31</v>
      </c>
      <c r="F47" t="s">
        <v>8220</v>
      </c>
      <c r="G47" t="s">
        <v>8223</v>
      </c>
      <c r="H47" t="s">
        <v>8245</v>
      </c>
      <c r="I47">
        <v>1404356400</v>
      </c>
      <c r="J47">
        <v>1402343765</v>
      </c>
      <c r="K47" t="b">
        <v>0</v>
      </c>
      <c r="L47">
        <v>3</v>
      </c>
      <c r="M47" t="b">
        <v>0</v>
      </c>
      <c r="N47" t="s">
        <v>8268</v>
      </c>
      <c r="O47">
        <v>0</v>
      </c>
      <c r="P47">
        <v>10.33</v>
      </c>
      <c r="Q47" s="10" t="s">
        <v>8321</v>
      </c>
      <c r="R47" t="s">
        <v>8339</v>
      </c>
      <c r="S47" s="14">
        <v>41799.830613425926</v>
      </c>
      <c r="T47" s="14">
        <v>41823.125</v>
      </c>
    </row>
    <row r="48" spans="1:20" ht="64" x14ac:dyDescent="0.2">
      <c r="A48">
        <v>497</v>
      </c>
      <c r="B48" s="3" t="s">
        <v>498</v>
      </c>
      <c r="C48" s="3" t="s">
        <v>4607</v>
      </c>
      <c r="D48" s="6">
        <v>4480</v>
      </c>
      <c r="E48" s="8">
        <v>30</v>
      </c>
      <c r="F48" t="s">
        <v>8220</v>
      </c>
      <c r="G48" t="s">
        <v>8223</v>
      </c>
      <c r="H48" t="s">
        <v>8245</v>
      </c>
      <c r="I48">
        <v>1419483600</v>
      </c>
      <c r="J48">
        <v>1414889665</v>
      </c>
      <c r="K48" t="b">
        <v>0</v>
      </c>
      <c r="L48">
        <v>3</v>
      </c>
      <c r="M48" t="b">
        <v>0</v>
      </c>
      <c r="N48" t="s">
        <v>8268</v>
      </c>
      <c r="O48">
        <v>1</v>
      </c>
      <c r="P48">
        <v>10</v>
      </c>
      <c r="Q48" s="10" t="s">
        <v>8321</v>
      </c>
      <c r="R48" t="s">
        <v>8339</v>
      </c>
      <c r="S48" s="14">
        <v>41945.037789351853</v>
      </c>
      <c r="T48" s="14">
        <v>41998.208333333328</v>
      </c>
    </row>
    <row r="49" spans="1:20" ht="192" x14ac:dyDescent="0.2">
      <c r="A49">
        <v>453</v>
      </c>
      <c r="B49" s="3" t="s">
        <v>454</v>
      </c>
      <c r="C49" s="3" t="s">
        <v>4563</v>
      </c>
      <c r="D49" s="6">
        <v>94875</v>
      </c>
      <c r="E49" s="8">
        <v>26</v>
      </c>
      <c r="F49" t="s">
        <v>8220</v>
      </c>
      <c r="G49" t="s">
        <v>8223</v>
      </c>
      <c r="H49" t="s">
        <v>8245</v>
      </c>
      <c r="I49">
        <v>1424375279</v>
      </c>
      <c r="J49">
        <v>1422992879</v>
      </c>
      <c r="K49" t="b">
        <v>0</v>
      </c>
      <c r="L49">
        <v>2</v>
      </c>
      <c r="M49" t="b">
        <v>0</v>
      </c>
      <c r="N49" t="s">
        <v>8268</v>
      </c>
      <c r="O49">
        <v>0</v>
      </c>
      <c r="P49">
        <v>13</v>
      </c>
      <c r="Q49" s="10" t="s">
        <v>8321</v>
      </c>
      <c r="R49" t="s">
        <v>8339</v>
      </c>
      <c r="S49" s="14">
        <v>42038.824988425928</v>
      </c>
      <c r="T49" s="14">
        <v>42054.824988425928</v>
      </c>
    </row>
    <row r="50" spans="1:20" ht="208" x14ac:dyDescent="0.2">
      <c r="A50">
        <v>459</v>
      </c>
      <c r="B50" s="3" t="s">
        <v>460</v>
      </c>
      <c r="C50" s="3" t="s">
        <v>4569</v>
      </c>
      <c r="D50" s="6">
        <v>39000</v>
      </c>
      <c r="E50" s="8">
        <v>25</v>
      </c>
      <c r="F50" t="s">
        <v>8220</v>
      </c>
      <c r="G50" t="s">
        <v>8223</v>
      </c>
      <c r="H50" t="s">
        <v>8245</v>
      </c>
      <c r="I50">
        <v>1321201327</v>
      </c>
      <c r="J50">
        <v>1316013727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s="10" t="s">
        <v>8321</v>
      </c>
      <c r="R50" t="s">
        <v>8339</v>
      </c>
      <c r="S50" s="14">
        <v>40800.6403587963</v>
      </c>
      <c r="T50" s="14">
        <v>40860.682025462964</v>
      </c>
    </row>
    <row r="51" spans="1:20" ht="112" x14ac:dyDescent="0.2">
      <c r="A51">
        <v>460</v>
      </c>
      <c r="B51" s="3" t="s">
        <v>461</v>
      </c>
      <c r="C51" s="3" t="s">
        <v>4570</v>
      </c>
      <c r="D51" s="6">
        <v>8500</v>
      </c>
      <c r="E51" s="8">
        <v>25</v>
      </c>
      <c r="F51" t="s">
        <v>8220</v>
      </c>
      <c r="G51" t="s">
        <v>8223</v>
      </c>
      <c r="H51" t="s">
        <v>8245</v>
      </c>
      <c r="I51">
        <v>1401595200</v>
      </c>
      <c r="J51">
        <v>1398862875</v>
      </c>
      <c r="K51" t="b">
        <v>0</v>
      </c>
      <c r="L51">
        <v>2</v>
      </c>
      <c r="M51" t="b">
        <v>0</v>
      </c>
      <c r="N51" t="s">
        <v>8268</v>
      </c>
      <c r="O51">
        <v>0</v>
      </c>
      <c r="P51">
        <v>12.5</v>
      </c>
      <c r="Q51" s="10" t="s">
        <v>8321</v>
      </c>
      <c r="R51" t="s">
        <v>8339</v>
      </c>
      <c r="S51" s="14">
        <v>41759.542534722219</v>
      </c>
      <c r="T51" s="14">
        <v>41791.166666666664</v>
      </c>
    </row>
    <row r="52" spans="1:20" ht="144" x14ac:dyDescent="0.2">
      <c r="A52">
        <v>430</v>
      </c>
      <c r="B52" s="3" t="s">
        <v>431</v>
      </c>
      <c r="C52" s="3" t="s">
        <v>4540</v>
      </c>
      <c r="D52" s="6">
        <v>1000</v>
      </c>
      <c r="E52" s="8">
        <v>24</v>
      </c>
      <c r="F52" t="s">
        <v>8220</v>
      </c>
      <c r="G52" t="s">
        <v>8223</v>
      </c>
      <c r="H52" t="s">
        <v>8245</v>
      </c>
      <c r="I52">
        <v>1378866867</v>
      </c>
      <c r="J52">
        <v>1377570867</v>
      </c>
      <c r="K52" t="b">
        <v>0</v>
      </c>
      <c r="L52">
        <v>5</v>
      </c>
      <c r="M52" t="b">
        <v>0</v>
      </c>
      <c r="N52" t="s">
        <v>8268</v>
      </c>
      <c r="O52">
        <v>2</v>
      </c>
      <c r="P52">
        <v>4.8</v>
      </c>
      <c r="Q52" s="10" t="s">
        <v>8321</v>
      </c>
      <c r="R52" t="s">
        <v>8339</v>
      </c>
      <c r="S52" s="14">
        <v>41513.107256944444</v>
      </c>
      <c r="T52" s="14">
        <v>41528.107256944444</v>
      </c>
    </row>
    <row r="53" spans="1:20" ht="208" x14ac:dyDescent="0.2">
      <c r="A53">
        <v>420</v>
      </c>
      <c r="B53" s="3" t="s">
        <v>421</v>
      </c>
      <c r="C53" s="3" t="s">
        <v>4530</v>
      </c>
      <c r="D53" s="6">
        <v>3300</v>
      </c>
      <c r="E53" s="8">
        <v>14.5</v>
      </c>
      <c r="F53" t="s">
        <v>8220</v>
      </c>
      <c r="G53" t="s">
        <v>8223</v>
      </c>
      <c r="H53" t="s">
        <v>8245</v>
      </c>
      <c r="I53">
        <v>1394772031</v>
      </c>
      <c r="J53">
        <v>1392183631</v>
      </c>
      <c r="K53" t="b">
        <v>0</v>
      </c>
      <c r="L53">
        <v>3</v>
      </c>
      <c r="M53" t="b">
        <v>0</v>
      </c>
      <c r="N53" t="s">
        <v>8268</v>
      </c>
      <c r="O53">
        <v>0</v>
      </c>
      <c r="P53">
        <v>4.83</v>
      </c>
      <c r="Q53" s="10" t="s">
        <v>8321</v>
      </c>
      <c r="R53" t="s">
        <v>8339</v>
      </c>
      <c r="S53" s="14">
        <v>41682.23646990741</v>
      </c>
      <c r="T53" s="14">
        <v>41712.194803240738</v>
      </c>
    </row>
    <row r="54" spans="1:20" ht="224" x14ac:dyDescent="0.2">
      <c r="A54">
        <v>512</v>
      </c>
      <c r="B54" s="3" t="s">
        <v>513</v>
      </c>
      <c r="C54" s="3" t="s">
        <v>4622</v>
      </c>
      <c r="D54" s="6">
        <v>8000</v>
      </c>
      <c r="E54" s="8">
        <v>11</v>
      </c>
      <c r="F54" t="s">
        <v>8220</v>
      </c>
      <c r="G54" t="s">
        <v>8223</v>
      </c>
      <c r="H54" t="s">
        <v>8245</v>
      </c>
      <c r="I54">
        <v>1479667727</v>
      </c>
      <c r="J54">
        <v>1475776127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5.5</v>
      </c>
      <c r="Q54" s="10" t="s">
        <v>8321</v>
      </c>
      <c r="R54" t="s">
        <v>8339</v>
      </c>
      <c r="S54" s="14">
        <v>42649.742210648154</v>
      </c>
      <c r="T54" s="14">
        <v>42694.783877314811</v>
      </c>
    </row>
    <row r="55" spans="1:20" ht="176" x14ac:dyDescent="0.2">
      <c r="A55">
        <v>482</v>
      </c>
      <c r="B55" s="3" t="s">
        <v>483</v>
      </c>
      <c r="C55" s="3" t="s">
        <v>4592</v>
      </c>
      <c r="D55" s="6">
        <v>10000</v>
      </c>
      <c r="E55" s="8">
        <v>10</v>
      </c>
      <c r="F55" t="s">
        <v>8220</v>
      </c>
      <c r="G55" t="s">
        <v>8223</v>
      </c>
      <c r="H55" t="s">
        <v>8245</v>
      </c>
      <c r="I55">
        <v>1460644440</v>
      </c>
      <c r="J55">
        <v>1458336690</v>
      </c>
      <c r="K55" t="b">
        <v>0</v>
      </c>
      <c r="L55">
        <v>1</v>
      </c>
      <c r="M55" t="b">
        <v>0</v>
      </c>
      <c r="N55" t="s">
        <v>8268</v>
      </c>
      <c r="O55">
        <v>0</v>
      </c>
      <c r="P55">
        <v>10</v>
      </c>
      <c r="Q55" s="10" t="s">
        <v>8321</v>
      </c>
      <c r="R55" t="s">
        <v>8339</v>
      </c>
      <c r="S55" s="14">
        <v>42447.896875000006</v>
      </c>
      <c r="T55" s="14">
        <v>42474.606944444444</v>
      </c>
    </row>
    <row r="56" spans="1:20" ht="192" x14ac:dyDescent="0.2">
      <c r="A56">
        <v>425</v>
      </c>
      <c r="B56" s="3" t="s">
        <v>426</v>
      </c>
      <c r="C56" s="3" t="s">
        <v>4535</v>
      </c>
      <c r="D56" s="6">
        <v>50000</v>
      </c>
      <c r="E56" s="8">
        <v>6</v>
      </c>
      <c r="F56" t="s">
        <v>8220</v>
      </c>
      <c r="G56" t="s">
        <v>8223</v>
      </c>
      <c r="H56" t="s">
        <v>8245</v>
      </c>
      <c r="I56">
        <v>1448660404</v>
      </c>
      <c r="J56">
        <v>1443472804</v>
      </c>
      <c r="K56" t="b">
        <v>0</v>
      </c>
      <c r="L56">
        <v>2</v>
      </c>
      <c r="M56" t="b">
        <v>0</v>
      </c>
      <c r="N56" t="s">
        <v>8268</v>
      </c>
      <c r="O56">
        <v>0</v>
      </c>
      <c r="P56">
        <v>3</v>
      </c>
      <c r="Q56" s="10" t="s">
        <v>8321</v>
      </c>
      <c r="R56" t="s">
        <v>8339</v>
      </c>
      <c r="S56" s="14">
        <v>42275.861157407402</v>
      </c>
      <c r="T56" s="14">
        <v>42335.902824074074</v>
      </c>
    </row>
    <row r="57" spans="1:20" ht="176" x14ac:dyDescent="0.2">
      <c r="A57">
        <v>440</v>
      </c>
      <c r="B57" s="3" t="s">
        <v>441</v>
      </c>
      <c r="C57" s="3" t="s">
        <v>4550</v>
      </c>
      <c r="D57" s="6">
        <v>5000</v>
      </c>
      <c r="E57" s="8">
        <v>5</v>
      </c>
      <c r="F57" t="s">
        <v>8220</v>
      </c>
      <c r="G57" t="s">
        <v>8223</v>
      </c>
      <c r="H57" t="s">
        <v>8245</v>
      </c>
      <c r="I57">
        <v>1458859153</v>
      </c>
      <c r="J57">
        <v>1456270753</v>
      </c>
      <c r="K57" t="b">
        <v>0</v>
      </c>
      <c r="L57">
        <v>1</v>
      </c>
      <c r="M57" t="b">
        <v>0</v>
      </c>
      <c r="N57" t="s">
        <v>8268</v>
      </c>
      <c r="O57">
        <v>0</v>
      </c>
      <c r="P57">
        <v>5</v>
      </c>
      <c r="Q57" s="10" t="s">
        <v>8321</v>
      </c>
      <c r="R57" t="s">
        <v>8339</v>
      </c>
      <c r="S57" s="14">
        <v>42423.985567129625</v>
      </c>
      <c r="T57" s="14">
        <v>42453.943900462968</v>
      </c>
    </row>
    <row r="58" spans="1:20" ht="208" x14ac:dyDescent="0.2">
      <c r="A58">
        <v>435</v>
      </c>
      <c r="B58" s="3" t="s">
        <v>436</v>
      </c>
      <c r="C58" s="3" t="s">
        <v>4545</v>
      </c>
      <c r="D58" s="6">
        <v>110000</v>
      </c>
      <c r="E58" s="8">
        <v>3</v>
      </c>
      <c r="F58" t="s">
        <v>8220</v>
      </c>
      <c r="G58" t="s">
        <v>8223</v>
      </c>
      <c r="H58" t="s">
        <v>8245</v>
      </c>
      <c r="I58">
        <v>1379094980</v>
      </c>
      <c r="J58">
        <v>1376502980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</v>
      </c>
      <c r="Q58" s="10" t="s">
        <v>8321</v>
      </c>
      <c r="R58" t="s">
        <v>8339</v>
      </c>
      <c r="S58" s="14">
        <v>41500.747453703705</v>
      </c>
      <c r="T58" s="14">
        <v>41530.747453703705</v>
      </c>
    </row>
    <row r="59" spans="1:20" ht="176" x14ac:dyDescent="0.2">
      <c r="A59">
        <v>445</v>
      </c>
      <c r="B59" s="3" t="s">
        <v>446</v>
      </c>
      <c r="C59" s="3" t="s">
        <v>4555</v>
      </c>
      <c r="D59" s="6">
        <v>60000</v>
      </c>
      <c r="E59" s="8">
        <v>2</v>
      </c>
      <c r="F59" t="s">
        <v>8220</v>
      </c>
      <c r="G59" t="s">
        <v>8223</v>
      </c>
      <c r="H59" t="s">
        <v>8245</v>
      </c>
      <c r="I59">
        <v>1432195375</v>
      </c>
      <c r="J59">
        <v>1430899375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s="10" t="s">
        <v>8321</v>
      </c>
      <c r="R59" t="s">
        <v>8339</v>
      </c>
      <c r="S59" s="14">
        <v>42130.335358796292</v>
      </c>
      <c r="T59" s="14">
        <v>42145.335358796292</v>
      </c>
    </row>
    <row r="60" spans="1:20" ht="192" x14ac:dyDescent="0.2">
      <c r="A60">
        <v>474</v>
      </c>
      <c r="B60" s="3" t="s">
        <v>475</v>
      </c>
      <c r="C60" s="3" t="s">
        <v>4584</v>
      </c>
      <c r="D60" s="6">
        <v>3300</v>
      </c>
      <c r="E60" s="8">
        <v>1</v>
      </c>
      <c r="F60" t="s">
        <v>8220</v>
      </c>
      <c r="G60" t="s">
        <v>8223</v>
      </c>
      <c r="H60" t="s">
        <v>8245</v>
      </c>
      <c r="I60">
        <v>1487318029</v>
      </c>
      <c r="J60">
        <v>1484726029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0" t="s">
        <v>8321</v>
      </c>
      <c r="R60" t="s">
        <v>8339</v>
      </c>
      <c r="S60" s="14">
        <v>42753.329039351855</v>
      </c>
      <c r="T60" s="14">
        <v>42783.329039351855</v>
      </c>
    </row>
    <row r="61" spans="1:20" ht="128" x14ac:dyDescent="0.2">
      <c r="A61">
        <v>496</v>
      </c>
      <c r="B61" s="3" t="s">
        <v>497</v>
      </c>
      <c r="C61" s="3" t="s">
        <v>4606</v>
      </c>
      <c r="D61" s="6">
        <v>60000</v>
      </c>
      <c r="E61" s="8">
        <v>1</v>
      </c>
      <c r="F61" t="s">
        <v>8220</v>
      </c>
      <c r="G61" t="s">
        <v>8223</v>
      </c>
      <c r="H61" t="s">
        <v>8245</v>
      </c>
      <c r="I61">
        <v>1392070874</v>
      </c>
      <c r="J61">
        <v>1386886874</v>
      </c>
      <c r="K61" t="b">
        <v>0</v>
      </c>
      <c r="L61">
        <v>1</v>
      </c>
      <c r="M61" t="b">
        <v>0</v>
      </c>
      <c r="N61" t="s">
        <v>8268</v>
      </c>
      <c r="O61">
        <v>0</v>
      </c>
      <c r="P61">
        <v>1</v>
      </c>
      <c r="Q61" s="10" t="s">
        <v>8321</v>
      </c>
      <c r="R61" t="s">
        <v>8339</v>
      </c>
      <c r="S61" s="14">
        <v>41620.93141203704</v>
      </c>
      <c r="T61" s="14">
        <v>41680.93141203704</v>
      </c>
    </row>
    <row r="62" spans="1:20" ht="208" x14ac:dyDescent="0.2">
      <c r="A62">
        <v>427</v>
      </c>
      <c r="B62" s="3" t="s">
        <v>428</v>
      </c>
      <c r="C62" s="3" t="s">
        <v>4537</v>
      </c>
      <c r="D62" s="6">
        <v>6500</v>
      </c>
      <c r="E62" s="8">
        <v>0</v>
      </c>
      <c r="F62" t="s">
        <v>8220</v>
      </c>
      <c r="G62" t="s">
        <v>8223</v>
      </c>
      <c r="H62" t="s">
        <v>8245</v>
      </c>
      <c r="I62">
        <v>1445540340</v>
      </c>
      <c r="J62">
        <v>1444340940</v>
      </c>
      <c r="K62" t="b">
        <v>0</v>
      </c>
      <c r="L62">
        <v>0</v>
      </c>
      <c r="M62" t="b">
        <v>0</v>
      </c>
      <c r="N62" t="s">
        <v>8268</v>
      </c>
      <c r="O62">
        <v>0</v>
      </c>
      <c r="P62">
        <v>0</v>
      </c>
      <c r="Q62" s="10" t="s">
        <v>8321</v>
      </c>
      <c r="R62" t="s">
        <v>8339</v>
      </c>
      <c r="S62" s="14">
        <v>42285.909027777772</v>
      </c>
      <c r="T62" s="14">
        <v>42299.790972222225</v>
      </c>
    </row>
    <row r="63" spans="1:20" ht="224" x14ac:dyDescent="0.2">
      <c r="A63">
        <v>429</v>
      </c>
      <c r="B63" s="3" t="s">
        <v>430</v>
      </c>
      <c r="C63" s="3" t="s">
        <v>4539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v>0</v>
      </c>
      <c r="Q63" s="10" t="s">
        <v>8321</v>
      </c>
      <c r="R63" t="s">
        <v>8339</v>
      </c>
      <c r="S63" s="14">
        <v>40070.901412037041</v>
      </c>
      <c r="T63" s="14">
        <v>40144.207638888889</v>
      </c>
    </row>
    <row r="64" spans="1:20" ht="224" x14ac:dyDescent="0.2">
      <c r="A64">
        <v>433</v>
      </c>
      <c r="B64" s="3" t="s">
        <v>434</v>
      </c>
      <c r="C64" s="3" t="s">
        <v>4543</v>
      </c>
      <c r="D64" s="6">
        <v>3000</v>
      </c>
      <c r="E64" s="8">
        <v>0</v>
      </c>
      <c r="F64" t="s">
        <v>8220</v>
      </c>
      <c r="G64" t="s">
        <v>8223</v>
      </c>
      <c r="H64" t="s">
        <v>8245</v>
      </c>
      <c r="I64">
        <v>1444576022</v>
      </c>
      <c r="J64">
        <v>1439392022</v>
      </c>
      <c r="K64" t="b">
        <v>0</v>
      </c>
      <c r="L64">
        <v>0</v>
      </c>
      <c r="M64" t="b">
        <v>0</v>
      </c>
      <c r="N64" t="s">
        <v>8268</v>
      </c>
      <c r="O64">
        <v>0</v>
      </c>
      <c r="P64">
        <v>0</v>
      </c>
      <c r="Q64" s="10" t="s">
        <v>8321</v>
      </c>
      <c r="R64" t="s">
        <v>8339</v>
      </c>
      <c r="S64" s="14">
        <v>42228.629884259266</v>
      </c>
      <c r="T64" s="14">
        <v>42288.629884259266</v>
      </c>
    </row>
    <row r="65" spans="1:20" ht="208" x14ac:dyDescent="0.2">
      <c r="A65">
        <v>436</v>
      </c>
      <c r="B65" s="3" t="s">
        <v>437</v>
      </c>
      <c r="C65" s="3" t="s">
        <v>4546</v>
      </c>
      <c r="D65" s="6">
        <v>1000</v>
      </c>
      <c r="E65" s="8">
        <v>0</v>
      </c>
      <c r="F65" t="s">
        <v>8220</v>
      </c>
      <c r="G65" t="s">
        <v>8223</v>
      </c>
      <c r="H65" t="s">
        <v>8245</v>
      </c>
      <c r="I65">
        <v>1375260113</v>
      </c>
      <c r="J65">
        <v>1372668113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0" t="s">
        <v>8321</v>
      </c>
      <c r="R65" t="s">
        <v>8339</v>
      </c>
      <c r="S65" s="14">
        <v>41456.36241898148</v>
      </c>
      <c r="T65" s="14">
        <v>41486.36241898148</v>
      </c>
    </row>
    <row r="66" spans="1:20" ht="224" x14ac:dyDescent="0.2">
      <c r="A66">
        <v>439</v>
      </c>
      <c r="B66" s="3" t="s">
        <v>440</v>
      </c>
      <c r="C66" s="3" t="s">
        <v>4549</v>
      </c>
      <c r="D66" s="6">
        <v>450</v>
      </c>
      <c r="E66" s="8">
        <v>0</v>
      </c>
      <c r="F66" t="s">
        <v>8220</v>
      </c>
      <c r="G66" t="s">
        <v>8223</v>
      </c>
      <c r="H66" t="s">
        <v>8245</v>
      </c>
      <c r="I66">
        <v>1413569818</v>
      </c>
      <c r="J66">
        <v>1412705818</v>
      </c>
      <c r="K66" t="b">
        <v>0</v>
      </c>
      <c r="L66">
        <v>0</v>
      </c>
      <c r="M66" t="b">
        <v>0</v>
      </c>
      <c r="N66" t="s">
        <v>8268</v>
      </c>
      <c r="O66">
        <v>0</v>
      </c>
      <c r="P66">
        <v>0</v>
      </c>
      <c r="Q66" s="10" t="s">
        <v>8321</v>
      </c>
      <c r="R66" t="s">
        <v>8339</v>
      </c>
      <c r="S66" s="14">
        <v>41919.761782407404</v>
      </c>
      <c r="T66" s="14">
        <v>41929.761782407404</v>
      </c>
    </row>
    <row r="67" spans="1:20" ht="208" x14ac:dyDescent="0.2">
      <c r="A67">
        <v>451</v>
      </c>
      <c r="B67" s="3" t="s">
        <v>452</v>
      </c>
      <c r="C67" s="3" t="s">
        <v>4561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1390669791</v>
      </c>
      <c r="J67">
        <v>1388077791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s="10" t="s">
        <v>8321</v>
      </c>
      <c r="R67" t="s">
        <v>8339</v>
      </c>
      <c r="S67" s="14">
        <v>41634.715173611112</v>
      </c>
      <c r="T67" s="14">
        <v>41664.715173611112</v>
      </c>
    </row>
    <row r="68" spans="1:20" ht="208" x14ac:dyDescent="0.2">
      <c r="A68">
        <v>462</v>
      </c>
      <c r="B68" s="3" t="s">
        <v>463</v>
      </c>
      <c r="C68" s="3" t="s">
        <v>4572</v>
      </c>
      <c r="D68" s="6">
        <v>100000</v>
      </c>
      <c r="E68" s="8">
        <v>0</v>
      </c>
      <c r="F68" t="s">
        <v>8220</v>
      </c>
      <c r="G68" t="s">
        <v>8223</v>
      </c>
      <c r="H68" t="s">
        <v>8245</v>
      </c>
      <c r="I68">
        <v>1312945341</v>
      </c>
      <c r="J68">
        <v>1307761341</v>
      </c>
      <c r="K68" t="b">
        <v>0</v>
      </c>
      <c r="L68">
        <v>0</v>
      </c>
      <c r="M68" t="b">
        <v>0</v>
      </c>
      <c r="N68" t="s">
        <v>8268</v>
      </c>
      <c r="O68">
        <v>0</v>
      </c>
      <c r="P68">
        <v>0</v>
      </c>
      <c r="Q68" s="10" t="s">
        <v>8321</v>
      </c>
      <c r="R68" t="s">
        <v>8339</v>
      </c>
      <c r="S68" s="14">
        <v>40705.126631944448</v>
      </c>
      <c r="T68" s="14">
        <v>40765.126631944448</v>
      </c>
    </row>
    <row r="69" spans="1:20" ht="208" x14ac:dyDescent="0.2">
      <c r="A69">
        <v>468</v>
      </c>
      <c r="B69" s="3" t="s">
        <v>469</v>
      </c>
      <c r="C69" s="3" t="s">
        <v>4578</v>
      </c>
      <c r="D69" s="6">
        <v>7500</v>
      </c>
      <c r="E69" s="8">
        <v>0</v>
      </c>
      <c r="F69" t="s">
        <v>8220</v>
      </c>
      <c r="G69" t="s">
        <v>8223</v>
      </c>
      <c r="H69" t="s">
        <v>8245</v>
      </c>
      <c r="I69">
        <v>1341978665</v>
      </c>
      <c r="J69">
        <v>1336795283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s="10" t="s">
        <v>8321</v>
      </c>
      <c r="R69" t="s">
        <v>8339</v>
      </c>
      <c r="S69" s="14">
        <v>41041.167627314811</v>
      </c>
      <c r="T69" s="14">
        <v>41101.160474537035</v>
      </c>
    </row>
    <row r="70" spans="1:20" ht="208" x14ac:dyDescent="0.2">
      <c r="A70">
        <v>475</v>
      </c>
      <c r="B70" s="3" t="s">
        <v>476</v>
      </c>
      <c r="C70" s="3" t="s">
        <v>4585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1430877843</v>
      </c>
      <c r="J70">
        <v>1428285843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v>0</v>
      </c>
      <c r="Q70" s="10" t="s">
        <v>8321</v>
      </c>
      <c r="R70" t="s">
        <v>8339</v>
      </c>
      <c r="S70" s="14">
        <v>42100.086145833338</v>
      </c>
      <c r="T70" s="14">
        <v>42130.086145833338</v>
      </c>
    </row>
    <row r="71" spans="1:20" ht="208" x14ac:dyDescent="0.2">
      <c r="A71">
        <v>477</v>
      </c>
      <c r="B71" s="3" t="s">
        <v>478</v>
      </c>
      <c r="C71" s="3" t="s">
        <v>4587</v>
      </c>
      <c r="D71" s="6">
        <v>1500</v>
      </c>
      <c r="E71" s="8">
        <v>0</v>
      </c>
      <c r="F71" t="s">
        <v>8220</v>
      </c>
      <c r="G71" t="s">
        <v>8223</v>
      </c>
      <c r="H71" t="s">
        <v>8245</v>
      </c>
      <c r="I71">
        <v>1337371334</v>
      </c>
      <c r="J71">
        <v>1332187334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8321</v>
      </c>
      <c r="R71" t="s">
        <v>8339</v>
      </c>
      <c r="S71" s="14">
        <v>40987.83488425926</v>
      </c>
      <c r="T71" s="14">
        <v>41047.83488425926</v>
      </c>
    </row>
    <row r="72" spans="1:20" ht="176" x14ac:dyDescent="0.2">
      <c r="A72">
        <v>478</v>
      </c>
      <c r="B72" s="3" t="s">
        <v>479</v>
      </c>
      <c r="C72" s="3" t="s">
        <v>4588</v>
      </c>
      <c r="D72" s="6">
        <v>10000</v>
      </c>
      <c r="E72" s="8">
        <v>0</v>
      </c>
      <c r="F72" t="s">
        <v>8220</v>
      </c>
      <c r="G72" t="s">
        <v>8223</v>
      </c>
      <c r="H72" t="s">
        <v>8245</v>
      </c>
      <c r="I72">
        <v>1427921509</v>
      </c>
      <c r="J72">
        <v>1425333109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0" t="s">
        <v>8321</v>
      </c>
      <c r="R72" t="s">
        <v>8339</v>
      </c>
      <c r="S72" s="14">
        <v>42065.910983796297</v>
      </c>
      <c r="T72" s="14">
        <v>42095.869317129633</v>
      </c>
    </row>
    <row r="73" spans="1:20" ht="160" x14ac:dyDescent="0.2">
      <c r="A73">
        <v>488</v>
      </c>
      <c r="B73" s="3" t="s">
        <v>489</v>
      </c>
      <c r="C73" s="3" t="s">
        <v>4598</v>
      </c>
      <c r="D73" s="6">
        <v>12000</v>
      </c>
      <c r="E73" s="8">
        <v>0</v>
      </c>
      <c r="F73" t="s">
        <v>8220</v>
      </c>
      <c r="G73" t="s">
        <v>8223</v>
      </c>
      <c r="H73" t="s">
        <v>8245</v>
      </c>
      <c r="I73">
        <v>1483924700</v>
      </c>
      <c r="J73">
        <v>1481332700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0" t="s">
        <v>8321</v>
      </c>
      <c r="R73" t="s">
        <v>8339</v>
      </c>
      <c r="S73" s="14">
        <v>42714.054398148146</v>
      </c>
      <c r="T73" s="14">
        <v>42744.054398148146</v>
      </c>
    </row>
    <row r="74" spans="1:20" ht="32" x14ac:dyDescent="0.2">
      <c r="A74">
        <v>490</v>
      </c>
      <c r="B74" s="3" t="s">
        <v>491</v>
      </c>
      <c r="C74" s="3" t="s">
        <v>4600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1345677285</v>
      </c>
      <c r="J74">
        <v>1343085285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0" t="s">
        <v>8321</v>
      </c>
      <c r="R74" t="s">
        <v>8339</v>
      </c>
      <c r="S74" s="14">
        <v>41113.968576388892</v>
      </c>
      <c r="T74" s="14">
        <v>41143.968576388892</v>
      </c>
    </row>
    <row r="75" spans="1:20" ht="192" x14ac:dyDescent="0.2">
      <c r="A75">
        <v>491</v>
      </c>
      <c r="B75" s="3" t="s">
        <v>492</v>
      </c>
      <c r="C75" s="3" t="s">
        <v>4601</v>
      </c>
      <c r="D75" s="6">
        <v>10000</v>
      </c>
      <c r="E75" s="8">
        <v>0</v>
      </c>
      <c r="F75" t="s">
        <v>8220</v>
      </c>
      <c r="G75" t="s">
        <v>8223</v>
      </c>
      <c r="H75" t="s">
        <v>8245</v>
      </c>
      <c r="I75">
        <v>1453937699</v>
      </c>
      <c r="J75">
        <v>1451345699</v>
      </c>
      <c r="K75" t="b">
        <v>0</v>
      </c>
      <c r="L75">
        <v>0</v>
      </c>
      <c r="M75" t="b">
        <v>0</v>
      </c>
      <c r="N75" t="s">
        <v>8268</v>
      </c>
      <c r="O75">
        <v>0</v>
      </c>
      <c r="P75">
        <v>0</v>
      </c>
      <c r="Q75" s="10" t="s">
        <v>8321</v>
      </c>
      <c r="R75" t="s">
        <v>8339</v>
      </c>
      <c r="S75" s="14">
        <v>42366.982627314821</v>
      </c>
      <c r="T75" s="14">
        <v>42396.982627314821</v>
      </c>
    </row>
    <row r="76" spans="1:20" ht="192" x14ac:dyDescent="0.2">
      <c r="A76">
        <v>495</v>
      </c>
      <c r="B76" s="3" t="s">
        <v>496</v>
      </c>
      <c r="C76" s="3" t="s">
        <v>4605</v>
      </c>
      <c r="D76" s="6">
        <v>7000</v>
      </c>
      <c r="E76" s="8">
        <v>0</v>
      </c>
      <c r="F76" t="s">
        <v>8220</v>
      </c>
      <c r="G76" t="s">
        <v>8223</v>
      </c>
      <c r="H76" t="s">
        <v>8245</v>
      </c>
      <c r="I76">
        <v>1437076305</v>
      </c>
      <c r="J76">
        <v>1434484305</v>
      </c>
      <c r="K76" t="b">
        <v>0</v>
      </c>
      <c r="L76">
        <v>0</v>
      </c>
      <c r="M76" t="b">
        <v>0</v>
      </c>
      <c r="N76" t="s">
        <v>8268</v>
      </c>
      <c r="O76">
        <v>0</v>
      </c>
      <c r="P76">
        <v>0</v>
      </c>
      <c r="Q76" s="10" t="s">
        <v>8321</v>
      </c>
      <c r="R76" t="s">
        <v>8339</v>
      </c>
      <c r="S76" s="14">
        <v>42171.827604166669</v>
      </c>
      <c r="T76" s="14">
        <v>42201.827604166669</v>
      </c>
    </row>
    <row r="77" spans="1:20" ht="192" x14ac:dyDescent="0.2">
      <c r="A77">
        <v>501</v>
      </c>
      <c r="B77" s="3" t="s">
        <v>502</v>
      </c>
      <c r="C77" s="3" t="s">
        <v>4611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1310189851</v>
      </c>
      <c r="J77">
        <v>1307597851</v>
      </c>
      <c r="K77" t="b">
        <v>0</v>
      </c>
      <c r="L77">
        <v>0</v>
      </c>
      <c r="M77" t="b">
        <v>0</v>
      </c>
      <c r="N77" t="s">
        <v>8268</v>
      </c>
      <c r="O77">
        <v>0</v>
      </c>
      <c r="P77">
        <v>0</v>
      </c>
      <c r="Q77" s="10" t="s">
        <v>8321</v>
      </c>
      <c r="R77" t="s">
        <v>8339</v>
      </c>
      <c r="S77" s="14">
        <v>40703.234386574077</v>
      </c>
      <c r="T77" s="14">
        <v>40733.234386574077</v>
      </c>
    </row>
    <row r="78" spans="1:20" ht="192" x14ac:dyDescent="0.2">
      <c r="A78">
        <v>510</v>
      </c>
      <c r="B78" s="3" t="s">
        <v>511</v>
      </c>
      <c r="C78" s="3" t="s">
        <v>4620</v>
      </c>
      <c r="D78" s="6">
        <v>14000</v>
      </c>
      <c r="E78" s="8">
        <v>0</v>
      </c>
      <c r="F78" t="s">
        <v>8220</v>
      </c>
      <c r="G78" t="s">
        <v>8223</v>
      </c>
      <c r="H78" t="s">
        <v>8245</v>
      </c>
      <c r="I78">
        <v>1456805639</v>
      </c>
      <c r="J78">
        <v>1454213639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0" t="s">
        <v>8321</v>
      </c>
      <c r="R78" t="s">
        <v>8339</v>
      </c>
      <c r="S78" s="14">
        <v>42400.176377314812</v>
      </c>
      <c r="T78" s="14">
        <v>42430.176377314812</v>
      </c>
    </row>
    <row r="79" spans="1:20" ht="208" x14ac:dyDescent="0.2">
      <c r="A79">
        <v>518</v>
      </c>
      <c r="B79" s="3" t="s">
        <v>519</v>
      </c>
      <c r="C79" s="3" t="s">
        <v>4628</v>
      </c>
      <c r="D79" s="6">
        <v>7175</v>
      </c>
      <c r="E79" s="8">
        <v>0</v>
      </c>
      <c r="F79" t="s">
        <v>8220</v>
      </c>
      <c r="G79" t="s">
        <v>8223</v>
      </c>
      <c r="H79" t="s">
        <v>8245</v>
      </c>
      <c r="I79">
        <v>1441550760</v>
      </c>
      <c r="J79">
        <v>1438958824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s="10" t="s">
        <v>8321</v>
      </c>
      <c r="R79" t="s">
        <v>8339</v>
      </c>
      <c r="S79" s="14">
        <v>42223.616018518514</v>
      </c>
      <c r="T79" s="14">
        <v>42253.615277777775</v>
      </c>
    </row>
  </sheetData>
  <conditionalFormatting sqref="O1:P1 O2:O79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71C7-A210-9B4D-B2E1-49D78615FC70}">
  <dimension ref="A1:T53"/>
  <sheetViews>
    <sheetView workbookViewId="0">
      <selection sqref="A1:T5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192" x14ac:dyDescent="0.2">
      <c r="A2">
        <v>2197</v>
      </c>
      <c r="B2" s="3" t="s">
        <v>2198</v>
      </c>
      <c r="C2" s="3" t="s">
        <v>6307</v>
      </c>
      <c r="D2" s="6">
        <v>30000</v>
      </c>
      <c r="E2" s="8">
        <v>285309.33</v>
      </c>
      <c r="F2" t="s">
        <v>8218</v>
      </c>
      <c r="G2" t="s">
        <v>8223</v>
      </c>
      <c r="H2" t="s">
        <v>8245</v>
      </c>
      <c r="I2">
        <v>1425132059</v>
      </c>
      <c r="J2">
        <v>1422540059</v>
      </c>
      <c r="K2" t="b">
        <v>0</v>
      </c>
      <c r="L2">
        <v>4330</v>
      </c>
      <c r="M2" t="b">
        <v>1</v>
      </c>
      <c r="N2" t="s">
        <v>8295</v>
      </c>
      <c r="O2">
        <v>951</v>
      </c>
      <c r="P2">
        <v>65.89</v>
      </c>
      <c r="Q2" s="10" t="s">
        <v>8316</v>
      </c>
      <c r="R2" t="s">
        <v>8317</v>
      </c>
      <c r="S2" s="14">
        <v>42033.584016203706</v>
      </c>
      <c r="T2" s="14">
        <v>42063.584016203706</v>
      </c>
    </row>
    <row r="3" spans="1:20" ht="192" x14ac:dyDescent="0.2">
      <c r="A3">
        <v>2250</v>
      </c>
      <c r="B3" s="3" t="s">
        <v>2251</v>
      </c>
      <c r="C3" s="3" t="s">
        <v>6360</v>
      </c>
      <c r="D3" s="6">
        <v>25000</v>
      </c>
      <c r="E3" s="8">
        <v>243778</v>
      </c>
      <c r="F3" t="s">
        <v>8218</v>
      </c>
      <c r="G3" t="s">
        <v>8223</v>
      </c>
      <c r="H3" t="s">
        <v>8245</v>
      </c>
      <c r="I3">
        <v>1480727273</v>
      </c>
      <c r="J3">
        <v>1478131673</v>
      </c>
      <c r="K3" t="b">
        <v>0</v>
      </c>
      <c r="L3">
        <v>571</v>
      </c>
      <c r="M3" t="b">
        <v>1</v>
      </c>
      <c r="N3" t="s">
        <v>8295</v>
      </c>
      <c r="O3">
        <v>975</v>
      </c>
      <c r="P3">
        <v>426.93</v>
      </c>
      <c r="Q3" s="10" t="s">
        <v>8316</v>
      </c>
      <c r="R3" t="s">
        <v>8317</v>
      </c>
      <c r="S3" s="14">
        <v>42677.005474537036</v>
      </c>
      <c r="T3" s="14">
        <v>42707.0471412037</v>
      </c>
    </row>
    <row r="4" spans="1:20" ht="192" x14ac:dyDescent="0.2">
      <c r="A4">
        <v>2187</v>
      </c>
      <c r="B4" s="3" t="s">
        <v>2188</v>
      </c>
      <c r="C4" s="3" t="s">
        <v>6297</v>
      </c>
      <c r="D4" s="6">
        <v>20000</v>
      </c>
      <c r="E4" s="8">
        <v>202928.5</v>
      </c>
      <c r="F4" t="s">
        <v>8218</v>
      </c>
      <c r="G4" t="s">
        <v>8223</v>
      </c>
      <c r="H4" t="s">
        <v>8245</v>
      </c>
      <c r="I4">
        <v>1428033540</v>
      </c>
      <c r="J4">
        <v>1425531666</v>
      </c>
      <c r="K4" t="b">
        <v>1</v>
      </c>
      <c r="L4">
        <v>3562</v>
      </c>
      <c r="M4" t="b">
        <v>1</v>
      </c>
      <c r="N4" t="s">
        <v>8295</v>
      </c>
      <c r="O4">
        <v>1015</v>
      </c>
      <c r="P4">
        <v>56.97</v>
      </c>
      <c r="Q4" s="10" t="s">
        <v>8316</v>
      </c>
      <c r="R4" t="s">
        <v>8317</v>
      </c>
      <c r="S4" s="14">
        <v>42068.209097222221</v>
      </c>
      <c r="T4" s="14">
        <v>42097.165972222225</v>
      </c>
    </row>
    <row r="5" spans="1:20" ht="192" x14ac:dyDescent="0.2">
      <c r="A5">
        <v>2270</v>
      </c>
      <c r="B5" s="3" t="s">
        <v>2271</v>
      </c>
      <c r="C5" s="3" t="s">
        <v>6380</v>
      </c>
      <c r="D5" s="6">
        <v>25000</v>
      </c>
      <c r="E5" s="8">
        <v>180062</v>
      </c>
      <c r="F5" t="s">
        <v>8218</v>
      </c>
      <c r="G5" t="s">
        <v>8223</v>
      </c>
      <c r="H5" t="s">
        <v>8245</v>
      </c>
      <c r="I5">
        <v>1484085540</v>
      </c>
      <c r="J5">
        <v>1482353513</v>
      </c>
      <c r="K5" t="b">
        <v>0</v>
      </c>
      <c r="L5">
        <v>1670</v>
      </c>
      <c r="M5" t="b">
        <v>1</v>
      </c>
      <c r="N5" t="s">
        <v>8295</v>
      </c>
      <c r="O5">
        <v>720</v>
      </c>
      <c r="P5">
        <v>107.82</v>
      </c>
      <c r="Q5" s="10" t="s">
        <v>8316</v>
      </c>
      <c r="R5" t="s">
        <v>8317</v>
      </c>
      <c r="S5" s="14">
        <v>42725.869363425925</v>
      </c>
      <c r="T5" s="14">
        <v>42745.915972222225</v>
      </c>
    </row>
    <row r="6" spans="1:20" ht="128" x14ac:dyDescent="0.2">
      <c r="A6">
        <v>2242</v>
      </c>
      <c r="B6" s="3" t="s">
        <v>2243</v>
      </c>
      <c r="C6" s="3" t="s">
        <v>6352</v>
      </c>
      <c r="D6" s="6">
        <v>10000</v>
      </c>
      <c r="E6" s="8">
        <v>136009.76</v>
      </c>
      <c r="F6" t="s">
        <v>8218</v>
      </c>
      <c r="G6" t="s">
        <v>8223</v>
      </c>
      <c r="H6" t="s">
        <v>8245</v>
      </c>
      <c r="I6">
        <v>1385521320</v>
      </c>
      <c r="J6">
        <v>1382449733</v>
      </c>
      <c r="K6" t="b">
        <v>0</v>
      </c>
      <c r="L6">
        <v>2525</v>
      </c>
      <c r="M6" t="b">
        <v>1</v>
      </c>
      <c r="N6" t="s">
        <v>8295</v>
      </c>
      <c r="O6">
        <v>1360</v>
      </c>
      <c r="P6">
        <v>53.87</v>
      </c>
      <c r="Q6" s="10" t="s">
        <v>8316</v>
      </c>
      <c r="R6" t="s">
        <v>8317</v>
      </c>
      <c r="S6" s="14">
        <v>41569.575613425928</v>
      </c>
      <c r="T6" s="14">
        <v>41605.126388888886</v>
      </c>
    </row>
    <row r="7" spans="1:20" ht="176" x14ac:dyDescent="0.2">
      <c r="A7">
        <v>2245</v>
      </c>
      <c r="B7" s="3" t="s">
        <v>2246</v>
      </c>
      <c r="C7" s="3" t="s">
        <v>6355</v>
      </c>
      <c r="D7" s="6">
        <v>4000</v>
      </c>
      <c r="E7" s="8">
        <v>105881</v>
      </c>
      <c r="F7" t="s">
        <v>8218</v>
      </c>
      <c r="G7" t="s">
        <v>8223</v>
      </c>
      <c r="H7" t="s">
        <v>8245</v>
      </c>
      <c r="I7">
        <v>1393005600</v>
      </c>
      <c r="J7">
        <v>1390323617</v>
      </c>
      <c r="K7" t="b">
        <v>0</v>
      </c>
      <c r="L7">
        <v>1980</v>
      </c>
      <c r="M7" t="b">
        <v>1</v>
      </c>
      <c r="N7" t="s">
        <v>8295</v>
      </c>
      <c r="O7">
        <v>2647</v>
      </c>
      <c r="P7">
        <v>53.48</v>
      </c>
      <c r="Q7" s="10" t="s">
        <v>8316</v>
      </c>
      <c r="R7" t="s">
        <v>8317</v>
      </c>
      <c r="S7" s="14">
        <v>41660.708530092597</v>
      </c>
      <c r="T7" s="14">
        <v>41691.75</v>
      </c>
    </row>
    <row r="8" spans="1:20" ht="240" x14ac:dyDescent="0.2">
      <c r="A8">
        <v>2267</v>
      </c>
      <c r="B8" s="3" t="s">
        <v>2268</v>
      </c>
      <c r="C8" s="3" t="s">
        <v>6377</v>
      </c>
      <c r="D8" s="6">
        <v>20000</v>
      </c>
      <c r="E8" s="8">
        <v>76105</v>
      </c>
      <c r="F8" t="s">
        <v>8218</v>
      </c>
      <c r="G8" t="s">
        <v>8223</v>
      </c>
      <c r="H8" t="s">
        <v>8245</v>
      </c>
      <c r="I8">
        <v>1419123600</v>
      </c>
      <c r="J8">
        <v>1416945297</v>
      </c>
      <c r="K8" t="b">
        <v>0</v>
      </c>
      <c r="L8">
        <v>404</v>
      </c>
      <c r="M8" t="b">
        <v>1</v>
      </c>
      <c r="N8" t="s">
        <v>8295</v>
      </c>
      <c r="O8">
        <v>381</v>
      </c>
      <c r="P8">
        <v>188.38</v>
      </c>
      <c r="Q8" s="10" t="s">
        <v>8316</v>
      </c>
      <c r="R8" t="s">
        <v>8317</v>
      </c>
      <c r="S8" s="14">
        <v>41968.829826388886</v>
      </c>
      <c r="T8" s="14">
        <v>41994.041666666672</v>
      </c>
    </row>
    <row r="9" spans="1:20" ht="224" x14ac:dyDescent="0.2">
      <c r="A9">
        <v>2193</v>
      </c>
      <c r="B9" s="3" t="s">
        <v>2194</v>
      </c>
      <c r="C9" s="3" t="s">
        <v>6303</v>
      </c>
      <c r="D9" s="6">
        <v>15000</v>
      </c>
      <c r="E9" s="8">
        <v>67856</v>
      </c>
      <c r="F9" t="s">
        <v>8218</v>
      </c>
      <c r="G9" t="s">
        <v>8223</v>
      </c>
      <c r="H9" t="s">
        <v>8245</v>
      </c>
      <c r="I9">
        <v>1479704340</v>
      </c>
      <c r="J9">
        <v>1477043072</v>
      </c>
      <c r="K9" t="b">
        <v>0</v>
      </c>
      <c r="L9">
        <v>897</v>
      </c>
      <c r="M9" t="b">
        <v>1</v>
      </c>
      <c r="N9" t="s">
        <v>8295</v>
      </c>
      <c r="O9">
        <v>452</v>
      </c>
      <c r="P9">
        <v>75.650000000000006</v>
      </c>
      <c r="Q9" s="10" t="s">
        <v>8316</v>
      </c>
      <c r="R9" t="s">
        <v>8317</v>
      </c>
      <c r="S9" s="14">
        <v>42664.405925925923</v>
      </c>
      <c r="T9" s="14">
        <v>42695.207638888889</v>
      </c>
    </row>
    <row r="10" spans="1:20" ht="208" x14ac:dyDescent="0.2">
      <c r="A10">
        <v>2237</v>
      </c>
      <c r="B10" s="3" t="s">
        <v>2238</v>
      </c>
      <c r="C10" s="3" t="s">
        <v>6347</v>
      </c>
      <c r="D10" s="6">
        <v>18000</v>
      </c>
      <c r="E10" s="8">
        <v>63527</v>
      </c>
      <c r="F10" t="s">
        <v>8218</v>
      </c>
      <c r="G10" t="s">
        <v>8223</v>
      </c>
      <c r="H10" t="s">
        <v>8245</v>
      </c>
      <c r="I10">
        <v>1415779140</v>
      </c>
      <c r="J10">
        <v>1412294683</v>
      </c>
      <c r="K10" t="b">
        <v>0</v>
      </c>
      <c r="L10">
        <v>983</v>
      </c>
      <c r="M10" t="b">
        <v>1</v>
      </c>
      <c r="N10" t="s">
        <v>8295</v>
      </c>
      <c r="O10">
        <v>353</v>
      </c>
      <c r="P10">
        <v>64.63</v>
      </c>
      <c r="Q10" s="10" t="s">
        <v>8316</v>
      </c>
      <c r="R10" t="s">
        <v>8317</v>
      </c>
      <c r="S10" s="14">
        <v>41915.003275462965</v>
      </c>
      <c r="T10" s="14">
        <v>41955.332638888889</v>
      </c>
    </row>
    <row r="11" spans="1:20" ht="192" x14ac:dyDescent="0.2">
      <c r="A11">
        <v>2271</v>
      </c>
      <c r="B11" s="3" t="s">
        <v>2272</v>
      </c>
      <c r="C11" s="3" t="s">
        <v>6381</v>
      </c>
      <c r="D11" s="6">
        <v>20000</v>
      </c>
      <c r="E11" s="8">
        <v>56618</v>
      </c>
      <c r="F11" t="s">
        <v>8218</v>
      </c>
      <c r="G11" t="s">
        <v>8223</v>
      </c>
      <c r="H11" t="s">
        <v>8245</v>
      </c>
      <c r="I11">
        <v>1481328004</v>
      </c>
      <c r="J11">
        <v>1478736004</v>
      </c>
      <c r="K11" t="b">
        <v>0</v>
      </c>
      <c r="L11">
        <v>1328</v>
      </c>
      <c r="M11" t="b">
        <v>1</v>
      </c>
      <c r="N11" t="s">
        <v>8295</v>
      </c>
      <c r="O11">
        <v>283</v>
      </c>
      <c r="P11">
        <v>42.63</v>
      </c>
      <c r="Q11" s="10" t="s">
        <v>8316</v>
      </c>
      <c r="R11" t="s">
        <v>8317</v>
      </c>
      <c r="S11" s="14">
        <v>42684.000046296293</v>
      </c>
      <c r="T11" s="14">
        <v>42714.000046296293</v>
      </c>
    </row>
    <row r="12" spans="1:20" ht="208" x14ac:dyDescent="0.2">
      <c r="A12">
        <v>2194</v>
      </c>
      <c r="B12" s="3" t="s">
        <v>2195</v>
      </c>
      <c r="C12" s="3" t="s">
        <v>6304</v>
      </c>
      <c r="D12" s="6">
        <v>10000</v>
      </c>
      <c r="E12" s="8">
        <v>53737</v>
      </c>
      <c r="F12" t="s">
        <v>8218</v>
      </c>
      <c r="G12" t="s">
        <v>8223</v>
      </c>
      <c r="H12" t="s">
        <v>8245</v>
      </c>
      <c r="I12">
        <v>1459012290</v>
      </c>
      <c r="J12">
        <v>1456423890</v>
      </c>
      <c r="K12" t="b">
        <v>0</v>
      </c>
      <c r="L12">
        <v>878</v>
      </c>
      <c r="M12" t="b">
        <v>1</v>
      </c>
      <c r="N12" t="s">
        <v>8295</v>
      </c>
      <c r="O12">
        <v>537</v>
      </c>
      <c r="P12">
        <v>61.2</v>
      </c>
      <c r="Q12" s="10" t="s">
        <v>8316</v>
      </c>
      <c r="R12" t="s">
        <v>8317</v>
      </c>
      <c r="S12" s="14">
        <v>42425.757986111115</v>
      </c>
      <c r="T12" s="14">
        <v>42455.716319444444</v>
      </c>
    </row>
    <row r="13" spans="1:20" ht="176" x14ac:dyDescent="0.2">
      <c r="A13">
        <v>2198</v>
      </c>
      <c r="B13" s="3" t="s">
        <v>2199</v>
      </c>
      <c r="C13" s="3" t="s">
        <v>6308</v>
      </c>
      <c r="D13" s="6">
        <v>40000</v>
      </c>
      <c r="E13" s="8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>
        <v>133</v>
      </c>
      <c r="P13">
        <v>81.650000000000006</v>
      </c>
      <c r="Q13" s="10" t="s">
        <v>8316</v>
      </c>
      <c r="R13" t="s">
        <v>8317</v>
      </c>
      <c r="S13" s="14">
        <v>42292.513888888891</v>
      </c>
      <c r="T13" s="14">
        <v>42322.555555555555</v>
      </c>
    </row>
    <row r="14" spans="1:20" ht="176" x14ac:dyDescent="0.2">
      <c r="A14">
        <v>2269</v>
      </c>
      <c r="B14" s="3" t="s">
        <v>2270</v>
      </c>
      <c r="C14" s="3" t="s">
        <v>6379</v>
      </c>
      <c r="D14" s="6">
        <v>2500</v>
      </c>
      <c r="E14" s="8">
        <v>45041</v>
      </c>
      <c r="F14" t="s">
        <v>8218</v>
      </c>
      <c r="G14" t="s">
        <v>8223</v>
      </c>
      <c r="H14" t="s">
        <v>8245</v>
      </c>
      <c r="I14">
        <v>1488862800</v>
      </c>
      <c r="J14">
        <v>1486745663</v>
      </c>
      <c r="K14" t="b">
        <v>0</v>
      </c>
      <c r="L14">
        <v>902</v>
      </c>
      <c r="M14" t="b">
        <v>1</v>
      </c>
      <c r="N14" t="s">
        <v>8295</v>
      </c>
      <c r="O14">
        <v>1802</v>
      </c>
      <c r="P14">
        <v>49.93</v>
      </c>
      <c r="Q14" s="10" t="s">
        <v>8316</v>
      </c>
      <c r="R14" t="s">
        <v>8317</v>
      </c>
      <c r="S14" s="14">
        <v>42776.704432870371</v>
      </c>
      <c r="T14" s="14">
        <v>42801.208333333328</v>
      </c>
    </row>
    <row r="15" spans="1:20" ht="240" x14ac:dyDescent="0.2">
      <c r="A15">
        <v>2280</v>
      </c>
      <c r="B15" s="3" t="s">
        <v>2281</v>
      </c>
      <c r="C15" s="3" t="s">
        <v>6390</v>
      </c>
      <c r="D15" s="6">
        <v>9800</v>
      </c>
      <c r="E15" s="8">
        <v>39550.5</v>
      </c>
      <c r="F15" t="s">
        <v>8218</v>
      </c>
      <c r="G15" t="s">
        <v>8223</v>
      </c>
      <c r="H15" t="s">
        <v>8245</v>
      </c>
      <c r="I15">
        <v>1442501991</v>
      </c>
      <c r="J15">
        <v>1439909991</v>
      </c>
      <c r="K15" t="b">
        <v>0</v>
      </c>
      <c r="L15">
        <v>480</v>
      </c>
      <c r="M15" t="b">
        <v>1</v>
      </c>
      <c r="N15" t="s">
        <v>8295</v>
      </c>
      <c r="O15">
        <v>404</v>
      </c>
      <c r="P15">
        <v>82.4</v>
      </c>
      <c r="Q15" s="10" t="s">
        <v>8316</v>
      </c>
      <c r="R15" t="s">
        <v>8317</v>
      </c>
      <c r="S15" s="14">
        <v>42234.624895833331</v>
      </c>
      <c r="T15" s="14">
        <v>42264.624895833331</v>
      </c>
    </row>
    <row r="16" spans="1:20" ht="224" x14ac:dyDescent="0.2">
      <c r="A16">
        <v>2190</v>
      </c>
      <c r="B16" s="3" t="s">
        <v>2191</v>
      </c>
      <c r="C16" s="3" t="s">
        <v>6300</v>
      </c>
      <c r="D16" s="6">
        <v>19000</v>
      </c>
      <c r="E16" s="8">
        <v>35076</v>
      </c>
      <c r="F16" t="s">
        <v>8218</v>
      </c>
      <c r="G16" t="s">
        <v>8223</v>
      </c>
      <c r="H16" t="s">
        <v>8245</v>
      </c>
      <c r="I16">
        <v>1458716340</v>
      </c>
      <c r="J16">
        <v>1455721204</v>
      </c>
      <c r="K16" t="b">
        <v>0</v>
      </c>
      <c r="L16">
        <v>537</v>
      </c>
      <c r="M16" t="b">
        <v>1</v>
      </c>
      <c r="N16" t="s">
        <v>8295</v>
      </c>
      <c r="O16">
        <v>185</v>
      </c>
      <c r="P16">
        <v>65.319999999999993</v>
      </c>
      <c r="Q16" s="10" t="s">
        <v>8316</v>
      </c>
      <c r="R16" t="s">
        <v>8317</v>
      </c>
      <c r="S16" s="14">
        <v>42417.625046296293</v>
      </c>
      <c r="T16" s="14">
        <v>42452.290972222225</v>
      </c>
    </row>
    <row r="17" spans="1:20" ht="144" x14ac:dyDescent="0.2">
      <c r="A17">
        <v>2239</v>
      </c>
      <c r="B17" s="3" t="s">
        <v>2240</v>
      </c>
      <c r="C17" s="3" t="s">
        <v>6349</v>
      </c>
      <c r="D17" s="6">
        <v>25000</v>
      </c>
      <c r="E17" s="8">
        <v>32006.67</v>
      </c>
      <c r="F17" t="s">
        <v>8218</v>
      </c>
      <c r="G17" t="s">
        <v>8223</v>
      </c>
      <c r="H17" t="s">
        <v>8245</v>
      </c>
      <c r="I17">
        <v>1385870520</v>
      </c>
      <c r="J17">
        <v>1382742014</v>
      </c>
      <c r="K17" t="b">
        <v>0</v>
      </c>
      <c r="L17">
        <v>426</v>
      </c>
      <c r="M17" t="b">
        <v>1</v>
      </c>
      <c r="N17" t="s">
        <v>8295</v>
      </c>
      <c r="O17">
        <v>128</v>
      </c>
      <c r="P17">
        <v>75.13</v>
      </c>
      <c r="Q17" s="10" t="s">
        <v>8316</v>
      </c>
      <c r="R17" t="s">
        <v>8317</v>
      </c>
      <c r="S17" s="14">
        <v>41572.958495370374</v>
      </c>
      <c r="T17" s="14">
        <v>41609.168055555558</v>
      </c>
    </row>
    <row r="18" spans="1:20" ht="208" x14ac:dyDescent="0.2">
      <c r="A18">
        <v>2231</v>
      </c>
      <c r="B18" s="3" t="s">
        <v>2232</v>
      </c>
      <c r="C18" s="3" t="s">
        <v>6341</v>
      </c>
      <c r="D18" s="6">
        <v>2500</v>
      </c>
      <c r="E18" s="8">
        <v>30303.24</v>
      </c>
      <c r="F18" t="s">
        <v>8218</v>
      </c>
      <c r="G18" t="s">
        <v>8223</v>
      </c>
      <c r="H18" t="s">
        <v>8245</v>
      </c>
      <c r="I18">
        <v>1372136400</v>
      </c>
      <c r="J18">
        <v>1369864301</v>
      </c>
      <c r="K18" t="b">
        <v>0</v>
      </c>
      <c r="L18">
        <v>1113</v>
      </c>
      <c r="M18" t="b">
        <v>1</v>
      </c>
      <c r="N18" t="s">
        <v>8295</v>
      </c>
      <c r="O18">
        <v>1212</v>
      </c>
      <c r="P18">
        <v>27.23</v>
      </c>
      <c r="Q18" s="10" t="s">
        <v>8316</v>
      </c>
      <c r="R18" t="s">
        <v>8317</v>
      </c>
      <c r="S18" s="14">
        <v>41423.910891203705</v>
      </c>
      <c r="T18" s="14">
        <v>41450.208333333336</v>
      </c>
    </row>
    <row r="19" spans="1:20" ht="224" x14ac:dyDescent="0.2">
      <c r="A19">
        <v>2268</v>
      </c>
      <c r="B19" s="3" t="s">
        <v>2269</v>
      </c>
      <c r="C19" s="3" t="s">
        <v>6378</v>
      </c>
      <c r="D19" s="6">
        <v>28000</v>
      </c>
      <c r="E19" s="8">
        <v>28728</v>
      </c>
      <c r="F19" t="s">
        <v>8218</v>
      </c>
      <c r="G19" t="s">
        <v>8223</v>
      </c>
      <c r="H19" t="s">
        <v>8245</v>
      </c>
      <c r="I19">
        <v>1489283915</v>
      </c>
      <c r="J19">
        <v>1486691915</v>
      </c>
      <c r="K19" t="b">
        <v>0</v>
      </c>
      <c r="L19">
        <v>194</v>
      </c>
      <c r="M19" t="b">
        <v>1</v>
      </c>
      <c r="N19" t="s">
        <v>8295</v>
      </c>
      <c r="O19">
        <v>103</v>
      </c>
      <c r="P19">
        <v>148.08000000000001</v>
      </c>
      <c r="Q19" s="10" t="s">
        <v>8316</v>
      </c>
      <c r="R19" t="s">
        <v>8317</v>
      </c>
      <c r="S19" s="14">
        <v>42776.082349537035</v>
      </c>
      <c r="T19" s="14">
        <v>42806.082349537035</v>
      </c>
    </row>
    <row r="20" spans="1:20" ht="240" x14ac:dyDescent="0.2">
      <c r="A20">
        <v>2184</v>
      </c>
      <c r="B20" s="3" t="s">
        <v>2185</v>
      </c>
      <c r="C20" s="3" t="s">
        <v>6294</v>
      </c>
      <c r="D20" s="6">
        <v>10000</v>
      </c>
      <c r="E20" s="8">
        <v>28474</v>
      </c>
      <c r="F20" t="s">
        <v>8218</v>
      </c>
      <c r="G20" t="s">
        <v>8223</v>
      </c>
      <c r="H20" t="s">
        <v>8245</v>
      </c>
      <c r="I20">
        <v>1453737600</v>
      </c>
      <c r="J20">
        <v>1452530041</v>
      </c>
      <c r="K20" t="b">
        <v>1</v>
      </c>
      <c r="L20">
        <v>266</v>
      </c>
      <c r="M20" t="b">
        <v>1</v>
      </c>
      <c r="N20" t="s">
        <v>8295</v>
      </c>
      <c r="O20">
        <v>285</v>
      </c>
      <c r="P20">
        <v>107.05</v>
      </c>
      <c r="Q20" s="10" t="s">
        <v>8316</v>
      </c>
      <c r="R20" t="s">
        <v>8317</v>
      </c>
      <c r="S20" s="14">
        <v>42380.690289351856</v>
      </c>
      <c r="T20" s="14">
        <v>42394.666666666672</v>
      </c>
    </row>
    <row r="21" spans="1:20" ht="208" x14ac:dyDescent="0.2">
      <c r="A21">
        <v>2232</v>
      </c>
      <c r="B21" s="3" t="s">
        <v>2233</v>
      </c>
      <c r="C21" s="3" t="s">
        <v>6342</v>
      </c>
      <c r="D21" s="6">
        <v>5000</v>
      </c>
      <c r="E21" s="8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>
        <v>496</v>
      </c>
      <c r="P21">
        <v>25.09</v>
      </c>
      <c r="Q21" s="10" t="s">
        <v>8316</v>
      </c>
      <c r="R21" t="s">
        <v>8317</v>
      </c>
      <c r="S21" s="14">
        <v>41806.794074074074</v>
      </c>
      <c r="T21" s="14">
        <v>41839.125</v>
      </c>
    </row>
    <row r="22" spans="1:20" ht="224" x14ac:dyDescent="0.2">
      <c r="A22">
        <v>2224</v>
      </c>
      <c r="B22" s="3" t="s">
        <v>2225</v>
      </c>
      <c r="C22" s="3" t="s">
        <v>6334</v>
      </c>
      <c r="D22" s="6">
        <v>10000</v>
      </c>
      <c r="E22" s="8">
        <v>24315</v>
      </c>
      <c r="F22" t="s">
        <v>8218</v>
      </c>
      <c r="G22" t="s">
        <v>8223</v>
      </c>
      <c r="H22" t="s">
        <v>8245</v>
      </c>
      <c r="I22">
        <v>1477767600</v>
      </c>
      <c r="J22">
        <v>1475337675</v>
      </c>
      <c r="K22" t="b">
        <v>0</v>
      </c>
      <c r="L22">
        <v>296</v>
      </c>
      <c r="M22" t="b">
        <v>1</v>
      </c>
      <c r="N22" t="s">
        <v>8295</v>
      </c>
      <c r="O22">
        <v>243</v>
      </c>
      <c r="P22">
        <v>82.15</v>
      </c>
      <c r="Q22" s="10" t="s">
        <v>8316</v>
      </c>
      <c r="R22" t="s">
        <v>8317</v>
      </c>
      <c r="S22" s="14">
        <v>42644.667534722219</v>
      </c>
      <c r="T22" s="14">
        <v>42672.791666666672</v>
      </c>
    </row>
    <row r="23" spans="1:20" ht="160" x14ac:dyDescent="0.2">
      <c r="A23">
        <v>2186</v>
      </c>
      <c r="B23" s="3" t="s">
        <v>2187</v>
      </c>
      <c r="C23" s="3" t="s">
        <v>6296</v>
      </c>
      <c r="D23" s="6">
        <v>20000</v>
      </c>
      <c r="E23" s="8">
        <v>21935</v>
      </c>
      <c r="F23" t="s">
        <v>8218</v>
      </c>
      <c r="G23" t="s">
        <v>8223</v>
      </c>
      <c r="H23" t="s">
        <v>8245</v>
      </c>
      <c r="I23">
        <v>1473213600</v>
      </c>
      <c r="J23">
        <v>1470062743</v>
      </c>
      <c r="K23" t="b">
        <v>0</v>
      </c>
      <c r="L23">
        <v>392</v>
      </c>
      <c r="M23" t="b">
        <v>1</v>
      </c>
      <c r="N23" t="s">
        <v>8295</v>
      </c>
      <c r="O23">
        <v>110</v>
      </c>
      <c r="P23">
        <v>55.96</v>
      </c>
      <c r="Q23" s="10" t="s">
        <v>8316</v>
      </c>
      <c r="R23" t="s">
        <v>8317</v>
      </c>
      <c r="S23" s="14">
        <v>42583.615081018521</v>
      </c>
      <c r="T23" s="14">
        <v>42620.083333333328</v>
      </c>
    </row>
    <row r="24" spans="1:20" ht="192" x14ac:dyDescent="0.2">
      <c r="A24">
        <v>2226</v>
      </c>
      <c r="B24" s="3" t="s">
        <v>2227</v>
      </c>
      <c r="C24" s="3" t="s">
        <v>6336</v>
      </c>
      <c r="D24" s="6">
        <v>18000</v>
      </c>
      <c r="E24" s="8">
        <v>19523.310000000001</v>
      </c>
      <c r="F24" t="s">
        <v>8218</v>
      </c>
      <c r="G24" t="s">
        <v>8223</v>
      </c>
      <c r="H24" t="s">
        <v>8245</v>
      </c>
      <c r="I24">
        <v>1455253140</v>
      </c>
      <c r="J24">
        <v>1452625822</v>
      </c>
      <c r="K24" t="b">
        <v>0</v>
      </c>
      <c r="L24">
        <v>321</v>
      </c>
      <c r="M24" t="b">
        <v>1</v>
      </c>
      <c r="N24" t="s">
        <v>8295</v>
      </c>
      <c r="O24">
        <v>108</v>
      </c>
      <c r="P24">
        <v>60.82</v>
      </c>
      <c r="Q24" s="10" t="s">
        <v>8316</v>
      </c>
      <c r="R24" t="s">
        <v>8317</v>
      </c>
      <c r="S24" s="14">
        <v>42381.79886574074</v>
      </c>
      <c r="T24" s="14">
        <v>42412.207638888889</v>
      </c>
    </row>
    <row r="25" spans="1:20" ht="144" x14ac:dyDescent="0.2">
      <c r="A25">
        <v>2247</v>
      </c>
      <c r="B25" s="3" t="s">
        <v>2248</v>
      </c>
      <c r="C25" s="3" t="s">
        <v>6357</v>
      </c>
      <c r="D25" s="6">
        <v>18500</v>
      </c>
      <c r="E25" s="8">
        <v>19324</v>
      </c>
      <c r="F25" t="s">
        <v>8218</v>
      </c>
      <c r="G25" t="s">
        <v>8223</v>
      </c>
      <c r="H25" t="s">
        <v>8245</v>
      </c>
      <c r="I25">
        <v>1438185565</v>
      </c>
      <c r="J25">
        <v>1436975965</v>
      </c>
      <c r="K25" t="b">
        <v>0</v>
      </c>
      <c r="L25">
        <v>380</v>
      </c>
      <c r="M25" t="b">
        <v>1</v>
      </c>
      <c r="N25" t="s">
        <v>8295</v>
      </c>
      <c r="O25">
        <v>104</v>
      </c>
      <c r="P25">
        <v>50.85</v>
      </c>
      <c r="Q25" s="10" t="s">
        <v>8316</v>
      </c>
      <c r="R25" t="s">
        <v>8317</v>
      </c>
      <c r="S25" s="14">
        <v>42200.666261574079</v>
      </c>
      <c r="T25" s="14">
        <v>42214.666261574079</v>
      </c>
    </row>
    <row r="26" spans="1:20" ht="224" x14ac:dyDescent="0.2">
      <c r="A26">
        <v>2244</v>
      </c>
      <c r="B26" s="3" t="s">
        <v>2245</v>
      </c>
      <c r="C26" s="3" t="s">
        <v>6354</v>
      </c>
      <c r="D26" s="6">
        <v>5000</v>
      </c>
      <c r="E26" s="8">
        <v>18851</v>
      </c>
      <c r="F26" t="s">
        <v>8218</v>
      </c>
      <c r="G26" t="s">
        <v>8223</v>
      </c>
      <c r="H26" t="s">
        <v>8245</v>
      </c>
      <c r="I26">
        <v>1476649800</v>
      </c>
      <c r="J26">
        <v>1475609946</v>
      </c>
      <c r="K26" t="b">
        <v>0</v>
      </c>
      <c r="L26">
        <v>290</v>
      </c>
      <c r="M26" t="b">
        <v>1</v>
      </c>
      <c r="N26" t="s">
        <v>8295</v>
      </c>
      <c r="O26">
        <v>377</v>
      </c>
      <c r="P26">
        <v>65</v>
      </c>
      <c r="Q26" s="10" t="s">
        <v>8316</v>
      </c>
      <c r="R26" t="s">
        <v>8317</v>
      </c>
      <c r="S26" s="14">
        <v>42647.818819444445</v>
      </c>
      <c r="T26" s="14">
        <v>42659.854166666672</v>
      </c>
    </row>
    <row r="27" spans="1:20" ht="96" x14ac:dyDescent="0.2">
      <c r="A27">
        <v>2196</v>
      </c>
      <c r="B27" s="3" t="s">
        <v>2197</v>
      </c>
      <c r="C27" s="3" t="s">
        <v>6306</v>
      </c>
      <c r="D27" s="6">
        <v>14000</v>
      </c>
      <c r="E27" s="8">
        <v>15937</v>
      </c>
      <c r="F27" t="s">
        <v>8218</v>
      </c>
      <c r="G27" t="s">
        <v>8223</v>
      </c>
      <c r="H27" t="s">
        <v>8245</v>
      </c>
      <c r="I27">
        <v>1480662000</v>
      </c>
      <c r="J27">
        <v>1478000502</v>
      </c>
      <c r="K27" t="b">
        <v>0</v>
      </c>
      <c r="L27">
        <v>234</v>
      </c>
      <c r="M27" t="b">
        <v>1</v>
      </c>
      <c r="N27" t="s">
        <v>8295</v>
      </c>
      <c r="O27">
        <v>114</v>
      </c>
      <c r="P27">
        <v>68.11</v>
      </c>
      <c r="Q27" s="10" t="s">
        <v>8316</v>
      </c>
      <c r="R27" t="s">
        <v>8317</v>
      </c>
      <c r="S27" s="14">
        <v>42675.487291666665</v>
      </c>
      <c r="T27" s="14">
        <v>42706.291666666672</v>
      </c>
    </row>
    <row r="28" spans="1:20" ht="160" x14ac:dyDescent="0.2">
      <c r="A28">
        <v>2236</v>
      </c>
      <c r="B28" s="3" t="s">
        <v>2237</v>
      </c>
      <c r="C28" s="3" t="s">
        <v>6346</v>
      </c>
      <c r="D28" s="6">
        <v>2800</v>
      </c>
      <c r="E28" s="8">
        <v>15039</v>
      </c>
      <c r="F28" t="s">
        <v>8218</v>
      </c>
      <c r="G28" t="s">
        <v>8223</v>
      </c>
      <c r="H28" t="s">
        <v>8245</v>
      </c>
      <c r="I28">
        <v>1454338123</v>
      </c>
      <c r="J28">
        <v>1451746123</v>
      </c>
      <c r="K28" t="b">
        <v>0</v>
      </c>
      <c r="L28">
        <v>680</v>
      </c>
      <c r="M28" t="b">
        <v>1</v>
      </c>
      <c r="N28" t="s">
        <v>8295</v>
      </c>
      <c r="O28">
        <v>537</v>
      </c>
      <c r="P28">
        <v>22.12</v>
      </c>
      <c r="Q28" s="10" t="s">
        <v>8316</v>
      </c>
      <c r="R28" t="s">
        <v>8317</v>
      </c>
      <c r="S28" s="14">
        <v>42371.617164351846</v>
      </c>
      <c r="T28" s="14">
        <v>42401.617164351846</v>
      </c>
    </row>
    <row r="29" spans="1:20" ht="208" x14ac:dyDescent="0.2">
      <c r="A29">
        <v>2229</v>
      </c>
      <c r="B29" s="3" t="s">
        <v>2230</v>
      </c>
      <c r="C29" s="3" t="s">
        <v>6339</v>
      </c>
      <c r="D29" s="6">
        <v>8012</v>
      </c>
      <c r="E29" s="8">
        <v>13704.33</v>
      </c>
      <c r="F29" t="s">
        <v>8218</v>
      </c>
      <c r="G29" t="s">
        <v>8223</v>
      </c>
      <c r="H29" t="s">
        <v>8245</v>
      </c>
      <c r="I29">
        <v>1378180800</v>
      </c>
      <c r="J29">
        <v>1375113391</v>
      </c>
      <c r="K29" t="b">
        <v>0</v>
      </c>
      <c r="L29">
        <v>539</v>
      </c>
      <c r="M29" t="b">
        <v>1</v>
      </c>
      <c r="N29" t="s">
        <v>8295</v>
      </c>
      <c r="O29">
        <v>171</v>
      </c>
      <c r="P29">
        <v>25.43</v>
      </c>
      <c r="Q29" s="10" t="s">
        <v>8316</v>
      </c>
      <c r="R29" t="s">
        <v>8317</v>
      </c>
      <c r="S29" s="14">
        <v>41484.664247685185</v>
      </c>
      <c r="T29" s="14">
        <v>41520.166666666664</v>
      </c>
    </row>
    <row r="30" spans="1:20" ht="192" x14ac:dyDescent="0.2">
      <c r="A30">
        <v>2272</v>
      </c>
      <c r="B30" s="3" t="s">
        <v>2273</v>
      </c>
      <c r="C30" s="3" t="s">
        <v>6382</v>
      </c>
      <c r="D30" s="6">
        <v>1000</v>
      </c>
      <c r="E30" s="8">
        <v>13566</v>
      </c>
      <c r="F30" t="s">
        <v>8218</v>
      </c>
      <c r="G30" t="s">
        <v>8223</v>
      </c>
      <c r="H30" t="s">
        <v>8245</v>
      </c>
      <c r="I30">
        <v>1449506836</v>
      </c>
      <c r="J30">
        <v>1446914836</v>
      </c>
      <c r="K30" t="b">
        <v>0</v>
      </c>
      <c r="L30">
        <v>944</v>
      </c>
      <c r="M30" t="b">
        <v>1</v>
      </c>
      <c r="N30" t="s">
        <v>8295</v>
      </c>
      <c r="O30">
        <v>1357</v>
      </c>
      <c r="P30">
        <v>14.37</v>
      </c>
      <c r="Q30" s="10" t="s">
        <v>8316</v>
      </c>
      <c r="R30" t="s">
        <v>8317</v>
      </c>
      <c r="S30" s="14">
        <v>42315.699490740735</v>
      </c>
      <c r="T30" s="14">
        <v>42345.699490740735</v>
      </c>
    </row>
    <row r="31" spans="1:20" ht="192" x14ac:dyDescent="0.2">
      <c r="A31">
        <v>2240</v>
      </c>
      <c r="B31" s="3" t="s">
        <v>2241</v>
      </c>
      <c r="C31" s="3" t="s">
        <v>6350</v>
      </c>
      <c r="D31" s="6">
        <v>5000</v>
      </c>
      <c r="E31" s="8">
        <v>13534</v>
      </c>
      <c r="F31" t="s">
        <v>8218</v>
      </c>
      <c r="G31" t="s">
        <v>8223</v>
      </c>
      <c r="H31" t="s">
        <v>8245</v>
      </c>
      <c r="I31">
        <v>1461354544</v>
      </c>
      <c r="J31">
        <v>1458762544</v>
      </c>
      <c r="K31" t="b">
        <v>0</v>
      </c>
      <c r="L31">
        <v>96</v>
      </c>
      <c r="M31" t="b">
        <v>1</v>
      </c>
      <c r="N31" t="s">
        <v>8295</v>
      </c>
      <c r="O31">
        <v>271</v>
      </c>
      <c r="P31">
        <v>140.97999999999999</v>
      </c>
      <c r="Q31" s="10" t="s">
        <v>8316</v>
      </c>
      <c r="R31" t="s">
        <v>8317</v>
      </c>
      <c r="S31" s="14">
        <v>42452.825740740736</v>
      </c>
      <c r="T31" s="14">
        <v>42482.825740740736</v>
      </c>
    </row>
    <row r="32" spans="1:20" ht="208" x14ac:dyDescent="0.2">
      <c r="A32">
        <v>2277</v>
      </c>
      <c r="B32" s="3" t="s">
        <v>2278</v>
      </c>
      <c r="C32" s="3" t="s">
        <v>6387</v>
      </c>
      <c r="D32" s="6">
        <v>8500</v>
      </c>
      <c r="E32" s="8">
        <v>11992</v>
      </c>
      <c r="F32" t="s">
        <v>8218</v>
      </c>
      <c r="G32" t="s">
        <v>8223</v>
      </c>
      <c r="H32" t="s">
        <v>8245</v>
      </c>
      <c r="I32">
        <v>1330359423</v>
      </c>
      <c r="J32">
        <v>1327767423</v>
      </c>
      <c r="K32" t="b">
        <v>0</v>
      </c>
      <c r="L32">
        <v>207</v>
      </c>
      <c r="M32" t="b">
        <v>1</v>
      </c>
      <c r="N32" t="s">
        <v>8295</v>
      </c>
      <c r="O32">
        <v>141</v>
      </c>
      <c r="P32">
        <v>57.93</v>
      </c>
      <c r="Q32" s="10" t="s">
        <v>8316</v>
      </c>
      <c r="R32" t="s">
        <v>8317</v>
      </c>
      <c r="S32" s="14">
        <v>40936.678506944445</v>
      </c>
      <c r="T32" s="14">
        <v>40966.678506944445</v>
      </c>
    </row>
    <row r="33" spans="1:20" ht="176" x14ac:dyDescent="0.2">
      <c r="A33">
        <v>2251</v>
      </c>
      <c r="B33" s="3" t="s">
        <v>2252</v>
      </c>
      <c r="C33" s="3" t="s">
        <v>6361</v>
      </c>
      <c r="D33" s="6">
        <v>8500</v>
      </c>
      <c r="E33" s="8">
        <v>11428.19</v>
      </c>
      <c r="F33" t="s">
        <v>8218</v>
      </c>
      <c r="G33" t="s">
        <v>8223</v>
      </c>
      <c r="H33" t="s">
        <v>8245</v>
      </c>
      <c r="I33">
        <v>1408177077</v>
      </c>
      <c r="J33">
        <v>1406362677</v>
      </c>
      <c r="K33" t="b">
        <v>0</v>
      </c>
      <c r="L33">
        <v>480</v>
      </c>
      <c r="M33" t="b">
        <v>1</v>
      </c>
      <c r="N33" t="s">
        <v>8295</v>
      </c>
      <c r="O33">
        <v>134</v>
      </c>
      <c r="P33">
        <v>23.81</v>
      </c>
      <c r="Q33" s="10" t="s">
        <v>8316</v>
      </c>
      <c r="R33" t="s">
        <v>8317</v>
      </c>
      <c r="S33" s="14">
        <v>41846.34579861111</v>
      </c>
      <c r="T33" s="14">
        <v>41867.34579861111</v>
      </c>
    </row>
    <row r="34" spans="1:20" ht="112" x14ac:dyDescent="0.2">
      <c r="A34">
        <v>2255</v>
      </c>
      <c r="B34" s="3" t="s">
        <v>2256</v>
      </c>
      <c r="C34" s="3" t="s">
        <v>6365</v>
      </c>
      <c r="D34" s="6">
        <v>3950</v>
      </c>
      <c r="E34" s="8">
        <v>11323</v>
      </c>
      <c r="F34" t="s">
        <v>8218</v>
      </c>
      <c r="G34" t="s">
        <v>8223</v>
      </c>
      <c r="H34" t="s">
        <v>8245</v>
      </c>
      <c r="I34">
        <v>1462661451</v>
      </c>
      <c r="J34">
        <v>1460069451</v>
      </c>
      <c r="K34" t="b">
        <v>0</v>
      </c>
      <c r="L34">
        <v>271</v>
      </c>
      <c r="M34" t="b">
        <v>1</v>
      </c>
      <c r="N34" t="s">
        <v>8295</v>
      </c>
      <c r="O34">
        <v>287</v>
      </c>
      <c r="P34">
        <v>41.78</v>
      </c>
      <c r="Q34" s="10" t="s">
        <v>8316</v>
      </c>
      <c r="R34" t="s">
        <v>8317</v>
      </c>
      <c r="S34" s="14">
        <v>42467.951979166668</v>
      </c>
      <c r="T34" s="14">
        <v>42497.951979166668</v>
      </c>
    </row>
    <row r="35" spans="1:20" ht="224" x14ac:dyDescent="0.2">
      <c r="A35">
        <v>2264</v>
      </c>
      <c r="B35" s="3" t="s">
        <v>2265</v>
      </c>
      <c r="C35" s="3" t="s">
        <v>6374</v>
      </c>
      <c r="D35" s="6">
        <v>6000</v>
      </c>
      <c r="E35" s="8">
        <v>10802</v>
      </c>
      <c r="F35" t="s">
        <v>8218</v>
      </c>
      <c r="G35" t="s">
        <v>8223</v>
      </c>
      <c r="H35" t="s">
        <v>8245</v>
      </c>
      <c r="I35">
        <v>1463972400</v>
      </c>
      <c r="J35">
        <v>1462543114</v>
      </c>
      <c r="K35" t="b">
        <v>0</v>
      </c>
      <c r="L35">
        <v>445</v>
      </c>
      <c r="M35" t="b">
        <v>1</v>
      </c>
      <c r="N35" t="s">
        <v>8295</v>
      </c>
      <c r="O35">
        <v>180</v>
      </c>
      <c r="P35">
        <v>24.27</v>
      </c>
      <c r="Q35" s="10" t="s">
        <v>8316</v>
      </c>
      <c r="R35" t="s">
        <v>8317</v>
      </c>
      <c r="S35" s="14">
        <v>42496.582337962958</v>
      </c>
      <c r="T35" s="14">
        <v>42513.125</v>
      </c>
    </row>
    <row r="36" spans="1:20" ht="224" x14ac:dyDescent="0.2">
      <c r="A36">
        <v>2230</v>
      </c>
      <c r="B36" s="3" t="s">
        <v>2231</v>
      </c>
      <c r="C36" s="3" t="s">
        <v>6340</v>
      </c>
      <c r="D36" s="6">
        <v>8500</v>
      </c>
      <c r="E36" s="8">
        <v>10706</v>
      </c>
      <c r="F36" t="s">
        <v>8218</v>
      </c>
      <c r="G36" t="s">
        <v>8223</v>
      </c>
      <c r="H36" t="s">
        <v>8245</v>
      </c>
      <c r="I36">
        <v>1398460127</v>
      </c>
      <c r="J36">
        <v>1395868127</v>
      </c>
      <c r="K36" t="b">
        <v>0</v>
      </c>
      <c r="L36">
        <v>498</v>
      </c>
      <c r="M36" t="b">
        <v>1</v>
      </c>
      <c r="N36" t="s">
        <v>8295</v>
      </c>
      <c r="O36">
        <v>126</v>
      </c>
      <c r="P36">
        <v>21.5</v>
      </c>
      <c r="Q36" s="10" t="s">
        <v>8316</v>
      </c>
      <c r="R36" t="s">
        <v>8317</v>
      </c>
      <c r="S36" s="14">
        <v>41724.881099537037</v>
      </c>
      <c r="T36" s="14">
        <v>41754.881099537037</v>
      </c>
    </row>
    <row r="37" spans="1:20" ht="240" x14ac:dyDescent="0.2">
      <c r="A37">
        <v>2243</v>
      </c>
      <c r="B37" s="3" t="s">
        <v>2244</v>
      </c>
      <c r="C37" s="3" t="s">
        <v>6353</v>
      </c>
      <c r="D37" s="6">
        <v>1</v>
      </c>
      <c r="E37" s="8">
        <v>9302.5</v>
      </c>
      <c r="F37" t="s">
        <v>8218</v>
      </c>
      <c r="G37" t="s">
        <v>8223</v>
      </c>
      <c r="H37" t="s">
        <v>8245</v>
      </c>
      <c r="I37">
        <v>1489374000</v>
      </c>
      <c r="J37">
        <v>1488823290</v>
      </c>
      <c r="K37" t="b">
        <v>0</v>
      </c>
      <c r="L37">
        <v>2035</v>
      </c>
      <c r="M37" t="b">
        <v>1</v>
      </c>
      <c r="N37" t="s">
        <v>8295</v>
      </c>
      <c r="O37">
        <v>930250</v>
      </c>
      <c r="P37">
        <v>4.57</v>
      </c>
      <c r="Q37" s="10" t="s">
        <v>8316</v>
      </c>
      <c r="R37" t="s">
        <v>8317</v>
      </c>
      <c r="S37" s="14">
        <v>42800.751041666663</v>
      </c>
      <c r="T37" s="14">
        <v>42807.125</v>
      </c>
    </row>
    <row r="38" spans="1:20" ht="208" x14ac:dyDescent="0.2">
      <c r="A38">
        <v>2253</v>
      </c>
      <c r="B38" s="3" t="s">
        <v>2254</v>
      </c>
      <c r="C38" s="3" t="s">
        <v>6363</v>
      </c>
      <c r="D38" s="6">
        <v>8000</v>
      </c>
      <c r="E38" s="8">
        <v>9015</v>
      </c>
      <c r="F38" t="s">
        <v>8218</v>
      </c>
      <c r="G38" t="s">
        <v>8223</v>
      </c>
      <c r="H38" t="s">
        <v>8245</v>
      </c>
      <c r="I38">
        <v>1447862947</v>
      </c>
      <c r="J38">
        <v>1445267347</v>
      </c>
      <c r="K38" t="b">
        <v>0</v>
      </c>
      <c r="L38">
        <v>84</v>
      </c>
      <c r="M38" t="b">
        <v>1</v>
      </c>
      <c r="N38" t="s">
        <v>8295</v>
      </c>
      <c r="O38">
        <v>113</v>
      </c>
      <c r="P38">
        <v>107.32</v>
      </c>
      <c r="Q38" s="10" t="s">
        <v>8316</v>
      </c>
      <c r="R38" t="s">
        <v>8317</v>
      </c>
      <c r="S38" s="14">
        <v>42296.631331018521</v>
      </c>
      <c r="T38" s="14">
        <v>42326.672997685186</v>
      </c>
    </row>
    <row r="39" spans="1:20" ht="192" x14ac:dyDescent="0.2">
      <c r="A39">
        <v>2183</v>
      </c>
      <c r="B39" s="3" t="s">
        <v>2184</v>
      </c>
      <c r="C39" s="3" t="s">
        <v>6293</v>
      </c>
      <c r="D39" s="6">
        <v>1800</v>
      </c>
      <c r="E39" s="8">
        <v>8807</v>
      </c>
      <c r="F39" t="s">
        <v>8218</v>
      </c>
      <c r="G39" t="s">
        <v>8223</v>
      </c>
      <c r="H39" t="s">
        <v>8245</v>
      </c>
      <c r="I39">
        <v>1486616400</v>
      </c>
      <c r="J39">
        <v>1484037977</v>
      </c>
      <c r="K39" t="b">
        <v>0</v>
      </c>
      <c r="L39">
        <v>279</v>
      </c>
      <c r="M39" t="b">
        <v>1</v>
      </c>
      <c r="N39" t="s">
        <v>8295</v>
      </c>
      <c r="O39">
        <v>489</v>
      </c>
      <c r="P39">
        <v>31.57</v>
      </c>
      <c r="Q39" s="10" t="s">
        <v>8316</v>
      </c>
      <c r="R39" t="s">
        <v>8317</v>
      </c>
      <c r="S39" s="14">
        <v>42745.365474537044</v>
      </c>
      <c r="T39" s="14">
        <v>42775.208333333328</v>
      </c>
    </row>
    <row r="40" spans="1:20" ht="224" x14ac:dyDescent="0.2">
      <c r="A40">
        <v>2260</v>
      </c>
      <c r="B40" s="3" t="s">
        <v>2261</v>
      </c>
      <c r="C40" s="3" t="s">
        <v>6370</v>
      </c>
      <c r="D40" s="6">
        <v>2500</v>
      </c>
      <c r="E40" s="8">
        <v>8173</v>
      </c>
      <c r="F40" t="s">
        <v>8218</v>
      </c>
      <c r="G40" t="s">
        <v>8223</v>
      </c>
      <c r="H40" t="s">
        <v>8245</v>
      </c>
      <c r="I40">
        <v>1395876250</v>
      </c>
      <c r="J40">
        <v>1393287850</v>
      </c>
      <c r="K40" t="b">
        <v>0</v>
      </c>
      <c r="L40">
        <v>84</v>
      </c>
      <c r="M40" t="b">
        <v>1</v>
      </c>
      <c r="N40" t="s">
        <v>8295</v>
      </c>
      <c r="O40">
        <v>327</v>
      </c>
      <c r="P40">
        <v>97.3</v>
      </c>
      <c r="Q40" s="10" t="s">
        <v>8316</v>
      </c>
      <c r="R40" t="s">
        <v>8317</v>
      </c>
      <c r="S40" s="14">
        <v>41695.016782407409</v>
      </c>
      <c r="T40" s="14">
        <v>41724.975115740745</v>
      </c>
    </row>
    <row r="41" spans="1:20" ht="192" x14ac:dyDescent="0.2">
      <c r="A41">
        <v>2221</v>
      </c>
      <c r="B41" s="3" t="s">
        <v>2222</v>
      </c>
      <c r="C41" s="3" t="s">
        <v>6331</v>
      </c>
      <c r="D41" s="6">
        <v>7500</v>
      </c>
      <c r="E41" s="8">
        <v>8109</v>
      </c>
      <c r="F41" t="s">
        <v>8218</v>
      </c>
      <c r="G41" t="s">
        <v>8223</v>
      </c>
      <c r="H41" t="s">
        <v>8245</v>
      </c>
      <c r="I41">
        <v>1461369600</v>
      </c>
      <c r="J41">
        <v>1458748809</v>
      </c>
      <c r="K41" t="b">
        <v>0</v>
      </c>
      <c r="L41">
        <v>218</v>
      </c>
      <c r="M41" t="b">
        <v>1</v>
      </c>
      <c r="N41" t="s">
        <v>8295</v>
      </c>
      <c r="O41">
        <v>108</v>
      </c>
      <c r="P41">
        <v>37.200000000000003</v>
      </c>
      <c r="Q41" s="10" t="s">
        <v>8316</v>
      </c>
      <c r="R41" t="s">
        <v>8317</v>
      </c>
      <c r="S41" s="14">
        <v>42452.666770833333</v>
      </c>
      <c r="T41" s="14">
        <v>42483</v>
      </c>
    </row>
    <row r="42" spans="1:20" ht="144" x14ac:dyDescent="0.2">
      <c r="A42">
        <v>2249</v>
      </c>
      <c r="B42" s="3" t="s">
        <v>2250</v>
      </c>
      <c r="C42" s="3" t="s">
        <v>6359</v>
      </c>
      <c r="D42" s="6">
        <v>3500</v>
      </c>
      <c r="E42" s="8">
        <v>5907</v>
      </c>
      <c r="F42" t="s">
        <v>8218</v>
      </c>
      <c r="G42" t="s">
        <v>8223</v>
      </c>
      <c r="H42" t="s">
        <v>8245</v>
      </c>
      <c r="I42">
        <v>1364917965</v>
      </c>
      <c r="J42">
        <v>1362329565</v>
      </c>
      <c r="K42" t="b">
        <v>0</v>
      </c>
      <c r="L42">
        <v>180</v>
      </c>
      <c r="M42" t="b">
        <v>1</v>
      </c>
      <c r="N42" t="s">
        <v>8295</v>
      </c>
      <c r="O42">
        <v>169</v>
      </c>
      <c r="P42">
        <v>32.82</v>
      </c>
      <c r="Q42" s="10" t="s">
        <v>8316</v>
      </c>
      <c r="R42" t="s">
        <v>8317</v>
      </c>
      <c r="S42" s="14">
        <v>41336.703298611108</v>
      </c>
      <c r="T42" s="14">
        <v>41366.661631944444</v>
      </c>
    </row>
    <row r="43" spans="1:20" ht="112" x14ac:dyDescent="0.2">
      <c r="A43">
        <v>2195</v>
      </c>
      <c r="B43" s="3" t="s">
        <v>2196</v>
      </c>
      <c r="C43" s="3" t="s">
        <v>6305</v>
      </c>
      <c r="D43" s="6">
        <v>4600</v>
      </c>
      <c r="E43" s="8">
        <v>5535</v>
      </c>
      <c r="F43" t="s">
        <v>8218</v>
      </c>
      <c r="G43" t="s">
        <v>8223</v>
      </c>
      <c r="H43" t="s">
        <v>8245</v>
      </c>
      <c r="I43">
        <v>1439317900</v>
      </c>
      <c r="J43">
        <v>1436725900</v>
      </c>
      <c r="K43" t="b">
        <v>0</v>
      </c>
      <c r="L43">
        <v>115</v>
      </c>
      <c r="M43" t="b">
        <v>1</v>
      </c>
      <c r="N43" t="s">
        <v>8295</v>
      </c>
      <c r="O43">
        <v>120</v>
      </c>
      <c r="P43">
        <v>48.13</v>
      </c>
      <c r="Q43" s="10" t="s">
        <v>8316</v>
      </c>
      <c r="R43" t="s">
        <v>8317</v>
      </c>
      <c r="S43" s="14">
        <v>42197.771990740745</v>
      </c>
      <c r="T43" s="14">
        <v>42227.771990740745</v>
      </c>
    </row>
    <row r="44" spans="1:20" ht="176" x14ac:dyDescent="0.2">
      <c r="A44">
        <v>2262</v>
      </c>
      <c r="B44" s="3" t="s">
        <v>2263</v>
      </c>
      <c r="C44" s="3" t="s">
        <v>6372</v>
      </c>
      <c r="D44" s="6">
        <v>3300</v>
      </c>
      <c r="E44" s="8">
        <v>5087</v>
      </c>
      <c r="F44" t="s">
        <v>8218</v>
      </c>
      <c r="G44" t="s">
        <v>8223</v>
      </c>
      <c r="H44" t="s">
        <v>8245</v>
      </c>
      <c r="I44">
        <v>1416268800</v>
      </c>
      <c r="J44">
        <v>1413295358</v>
      </c>
      <c r="K44" t="b">
        <v>0</v>
      </c>
      <c r="L44">
        <v>181</v>
      </c>
      <c r="M44" t="b">
        <v>1</v>
      </c>
      <c r="N44" t="s">
        <v>8295</v>
      </c>
      <c r="O44">
        <v>154</v>
      </c>
      <c r="P44">
        <v>28.1</v>
      </c>
      <c r="Q44" s="10" t="s">
        <v>8316</v>
      </c>
      <c r="R44" t="s">
        <v>8317</v>
      </c>
      <c r="S44" s="14">
        <v>41926.585162037038</v>
      </c>
      <c r="T44" s="14">
        <v>41961</v>
      </c>
    </row>
    <row r="45" spans="1:20" ht="224" x14ac:dyDescent="0.2">
      <c r="A45">
        <v>2276</v>
      </c>
      <c r="B45" s="3" t="s">
        <v>2277</v>
      </c>
      <c r="C45" s="3" t="s">
        <v>6386</v>
      </c>
      <c r="D45" s="6">
        <v>4589</v>
      </c>
      <c r="E45" s="8">
        <v>4856</v>
      </c>
      <c r="F45" t="s">
        <v>8218</v>
      </c>
      <c r="G45" t="s">
        <v>8223</v>
      </c>
      <c r="H45" t="s">
        <v>8245</v>
      </c>
      <c r="I45">
        <v>1388936289</v>
      </c>
      <c r="J45">
        <v>1386344289</v>
      </c>
      <c r="K45" t="b">
        <v>0</v>
      </c>
      <c r="L45">
        <v>75</v>
      </c>
      <c r="M45" t="b">
        <v>1</v>
      </c>
      <c r="N45" t="s">
        <v>8295</v>
      </c>
      <c r="O45">
        <v>106</v>
      </c>
      <c r="P45">
        <v>64.75</v>
      </c>
      <c r="Q45" s="10" t="s">
        <v>8316</v>
      </c>
      <c r="R45" t="s">
        <v>8317</v>
      </c>
      <c r="S45" s="14">
        <v>41614.651493055557</v>
      </c>
      <c r="T45" s="14">
        <v>41644.651493055557</v>
      </c>
    </row>
    <row r="46" spans="1:20" ht="192" x14ac:dyDescent="0.2">
      <c r="A46">
        <v>2266</v>
      </c>
      <c r="B46" s="3" t="s">
        <v>2267</v>
      </c>
      <c r="C46" s="3" t="s">
        <v>6376</v>
      </c>
      <c r="D46" s="6">
        <v>1500</v>
      </c>
      <c r="E46" s="8">
        <v>4804</v>
      </c>
      <c r="F46" t="s">
        <v>8218</v>
      </c>
      <c r="G46" t="s">
        <v>8223</v>
      </c>
      <c r="H46" t="s">
        <v>8245</v>
      </c>
      <c r="I46">
        <v>1461722400</v>
      </c>
      <c r="J46">
        <v>1460235592</v>
      </c>
      <c r="K46" t="b">
        <v>0</v>
      </c>
      <c r="L46">
        <v>194</v>
      </c>
      <c r="M46" t="b">
        <v>1</v>
      </c>
      <c r="N46" t="s">
        <v>8295</v>
      </c>
      <c r="O46">
        <v>320</v>
      </c>
      <c r="P46">
        <v>24.76</v>
      </c>
      <c r="Q46" s="10" t="s">
        <v>8316</v>
      </c>
      <c r="R46" t="s">
        <v>8317</v>
      </c>
      <c r="S46" s="14">
        <v>42469.874907407408</v>
      </c>
      <c r="T46" s="14">
        <v>42487.083333333328</v>
      </c>
    </row>
    <row r="47" spans="1:20" ht="128" x14ac:dyDescent="0.2">
      <c r="A47">
        <v>2258</v>
      </c>
      <c r="B47" s="3" t="s">
        <v>2259</v>
      </c>
      <c r="C47" s="3" t="s">
        <v>6368</v>
      </c>
      <c r="D47" s="6">
        <v>2200</v>
      </c>
      <c r="E47" s="8">
        <v>3223</v>
      </c>
      <c r="F47" t="s">
        <v>8218</v>
      </c>
      <c r="G47" t="s">
        <v>8223</v>
      </c>
      <c r="H47" t="s">
        <v>8245</v>
      </c>
      <c r="I47">
        <v>1434045687</v>
      </c>
      <c r="J47">
        <v>1431453687</v>
      </c>
      <c r="K47" t="b">
        <v>0</v>
      </c>
      <c r="L47">
        <v>205</v>
      </c>
      <c r="M47" t="b">
        <v>1</v>
      </c>
      <c r="N47" t="s">
        <v>8295</v>
      </c>
      <c r="O47">
        <v>147</v>
      </c>
      <c r="P47">
        <v>15.72</v>
      </c>
      <c r="Q47" s="10" t="s">
        <v>8316</v>
      </c>
      <c r="R47" t="s">
        <v>8317</v>
      </c>
      <c r="S47" s="14">
        <v>42136.75100694444</v>
      </c>
      <c r="T47" s="14">
        <v>42166.75100694444</v>
      </c>
    </row>
    <row r="48" spans="1:20" ht="224" x14ac:dyDescent="0.2">
      <c r="A48">
        <v>2181</v>
      </c>
      <c r="B48" s="3" t="s">
        <v>2182</v>
      </c>
      <c r="C48" s="3" t="s">
        <v>6291</v>
      </c>
      <c r="D48" s="6">
        <v>2000</v>
      </c>
      <c r="E48" s="8">
        <v>3062</v>
      </c>
      <c r="F48" t="s">
        <v>8218</v>
      </c>
      <c r="G48" t="s">
        <v>8223</v>
      </c>
      <c r="H48" t="s">
        <v>8245</v>
      </c>
      <c r="I48">
        <v>1487635653</v>
      </c>
      <c r="J48">
        <v>1486426053</v>
      </c>
      <c r="K48" t="b">
        <v>0</v>
      </c>
      <c r="L48">
        <v>53</v>
      </c>
      <c r="M48" t="b">
        <v>1</v>
      </c>
      <c r="N48" t="s">
        <v>8295</v>
      </c>
      <c r="O48">
        <v>153</v>
      </c>
      <c r="P48">
        <v>57.77</v>
      </c>
      <c r="Q48" s="10" t="s">
        <v>8316</v>
      </c>
      <c r="R48" t="s">
        <v>8317</v>
      </c>
      <c r="S48" s="14">
        <v>42773.005243055552</v>
      </c>
      <c r="T48" s="14">
        <v>42787.005243055552</v>
      </c>
    </row>
    <row r="49" spans="1:20" ht="224" x14ac:dyDescent="0.2">
      <c r="A49">
        <v>2274</v>
      </c>
      <c r="B49" s="3" t="s">
        <v>2275</v>
      </c>
      <c r="C49" s="3" t="s">
        <v>6384</v>
      </c>
      <c r="D49" s="6">
        <v>2500</v>
      </c>
      <c r="E49" s="8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>
        <v>120</v>
      </c>
      <c r="P49">
        <v>30.2</v>
      </c>
      <c r="Q49" s="10" t="s">
        <v>8316</v>
      </c>
      <c r="R49" t="s">
        <v>8317</v>
      </c>
      <c r="S49" s="14">
        <v>41663.500659722224</v>
      </c>
      <c r="T49" s="14">
        <v>41693.500659722224</v>
      </c>
    </row>
    <row r="50" spans="1:20" ht="160" x14ac:dyDescent="0.2">
      <c r="A50">
        <v>2254</v>
      </c>
      <c r="B50" s="3" t="s">
        <v>2255</v>
      </c>
      <c r="C50" s="3" t="s">
        <v>6364</v>
      </c>
      <c r="D50" s="6">
        <v>500</v>
      </c>
      <c r="E50" s="8">
        <v>2299</v>
      </c>
      <c r="F50" t="s">
        <v>8218</v>
      </c>
      <c r="G50" t="s">
        <v>8223</v>
      </c>
      <c r="H50" t="s">
        <v>8245</v>
      </c>
      <c r="I50">
        <v>1485271968</v>
      </c>
      <c r="J50">
        <v>1484667168</v>
      </c>
      <c r="K50" t="b">
        <v>0</v>
      </c>
      <c r="L50">
        <v>197</v>
      </c>
      <c r="M50" t="b">
        <v>1</v>
      </c>
      <c r="N50" t="s">
        <v>8295</v>
      </c>
      <c r="O50">
        <v>460</v>
      </c>
      <c r="P50">
        <v>11.67</v>
      </c>
      <c r="Q50" s="10" t="s">
        <v>8316</v>
      </c>
      <c r="R50" t="s">
        <v>8317</v>
      </c>
      <c r="S50" s="14">
        <v>42752.647777777776</v>
      </c>
      <c r="T50" s="14">
        <v>42759.647777777776</v>
      </c>
    </row>
    <row r="51" spans="1:20" ht="208" x14ac:dyDescent="0.2">
      <c r="A51">
        <v>2279</v>
      </c>
      <c r="B51" s="3" t="s">
        <v>2280</v>
      </c>
      <c r="C51" s="3" t="s">
        <v>6389</v>
      </c>
      <c r="D51" s="6">
        <v>1000</v>
      </c>
      <c r="E51" s="8">
        <v>1538</v>
      </c>
      <c r="F51" t="s">
        <v>8218</v>
      </c>
      <c r="G51" t="s">
        <v>8223</v>
      </c>
      <c r="H51" t="s">
        <v>8245</v>
      </c>
      <c r="I51">
        <v>1423022400</v>
      </c>
      <c r="J51">
        <v>1421436099</v>
      </c>
      <c r="K51" t="b">
        <v>0</v>
      </c>
      <c r="L51">
        <v>32</v>
      </c>
      <c r="M51" t="b">
        <v>1</v>
      </c>
      <c r="N51" t="s">
        <v>8295</v>
      </c>
      <c r="O51">
        <v>154</v>
      </c>
      <c r="P51">
        <v>48.06</v>
      </c>
      <c r="Q51" s="10" t="s">
        <v>8316</v>
      </c>
      <c r="R51" t="s">
        <v>8317</v>
      </c>
      <c r="S51" s="14">
        <v>42020.806701388887</v>
      </c>
      <c r="T51" s="14">
        <v>42039.166666666672</v>
      </c>
    </row>
    <row r="52" spans="1:20" ht="176" x14ac:dyDescent="0.2">
      <c r="A52">
        <v>2234</v>
      </c>
      <c r="B52" s="3" t="s">
        <v>2235</v>
      </c>
      <c r="C52" s="3" t="s">
        <v>6344</v>
      </c>
      <c r="D52" s="6">
        <v>100</v>
      </c>
      <c r="E52" s="8">
        <v>1165</v>
      </c>
      <c r="F52" t="s">
        <v>8218</v>
      </c>
      <c r="G52" t="s">
        <v>8223</v>
      </c>
      <c r="H52" t="s">
        <v>8245</v>
      </c>
      <c r="I52">
        <v>1483645647</v>
      </c>
      <c r="J52">
        <v>1481053647</v>
      </c>
      <c r="K52" t="b">
        <v>0</v>
      </c>
      <c r="L52">
        <v>28</v>
      </c>
      <c r="M52" t="b">
        <v>1</v>
      </c>
      <c r="N52" t="s">
        <v>8295</v>
      </c>
      <c r="O52">
        <v>1165</v>
      </c>
      <c r="P52">
        <v>41.61</v>
      </c>
      <c r="Q52" s="10" t="s">
        <v>8316</v>
      </c>
      <c r="R52" t="s">
        <v>8317</v>
      </c>
      <c r="S52" s="14">
        <v>42710.824618055558</v>
      </c>
      <c r="T52" s="14">
        <v>42740.824618055558</v>
      </c>
    </row>
    <row r="53" spans="1:20" ht="192" x14ac:dyDescent="0.2">
      <c r="A53">
        <v>2222</v>
      </c>
      <c r="B53" s="3" t="s">
        <v>2223</v>
      </c>
      <c r="C53" s="3" t="s">
        <v>6332</v>
      </c>
      <c r="D53" s="6">
        <v>500</v>
      </c>
      <c r="E53" s="8">
        <v>813</v>
      </c>
      <c r="F53" t="s">
        <v>8218</v>
      </c>
      <c r="G53" t="s">
        <v>8223</v>
      </c>
      <c r="H53" t="s">
        <v>8245</v>
      </c>
      <c r="I53">
        <v>1327776847</v>
      </c>
      <c r="J53">
        <v>1325184847</v>
      </c>
      <c r="K53" t="b">
        <v>0</v>
      </c>
      <c r="L53">
        <v>30</v>
      </c>
      <c r="M53" t="b">
        <v>1</v>
      </c>
      <c r="N53" t="s">
        <v>8295</v>
      </c>
      <c r="O53">
        <v>163</v>
      </c>
      <c r="P53">
        <v>27.1</v>
      </c>
      <c r="Q53" s="10" t="s">
        <v>8316</v>
      </c>
      <c r="R53" t="s">
        <v>8317</v>
      </c>
      <c r="S53" s="14">
        <v>40906.787581018521</v>
      </c>
      <c r="T53" s="14">
        <v>40936.787581018521</v>
      </c>
    </row>
  </sheetData>
  <conditionalFormatting sqref="O2:O53 O1:P1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CBAB7-2225-1F45-9B0B-2C4F3E1395A8}">
  <dimension ref="A1:K15"/>
  <sheetViews>
    <sheetView workbookViewId="0">
      <selection activeCell="E15" sqref="E15"/>
    </sheetView>
  </sheetViews>
  <sheetFormatPr baseColWidth="10" defaultRowHeight="15" x14ac:dyDescent="0.2"/>
  <cols>
    <col min="1" max="1" width="20.6640625" bestFit="1" customWidth="1"/>
    <col min="3" max="3" width="11.1640625" bestFit="1" customWidth="1"/>
    <col min="5" max="5" width="13.1640625" bestFit="1" customWidth="1"/>
    <col min="9" max="9" width="13.1640625" bestFit="1" customWidth="1"/>
    <col min="10" max="10" width="11.1640625" bestFit="1" customWidth="1"/>
  </cols>
  <sheetData>
    <row r="1" spans="1:11" x14ac:dyDescent="0.2">
      <c r="A1" s="22" t="s">
        <v>8391</v>
      </c>
      <c r="B1" s="22"/>
      <c r="C1" s="22"/>
      <c r="D1" s="19"/>
      <c r="E1" s="22" t="s">
        <v>8392</v>
      </c>
      <c r="F1" s="22"/>
      <c r="G1" s="22"/>
      <c r="H1" s="19"/>
      <c r="I1" s="23" t="s">
        <v>8393</v>
      </c>
      <c r="J1" s="23"/>
      <c r="K1" s="23"/>
    </row>
    <row r="2" spans="1:11" x14ac:dyDescent="0.2">
      <c r="A2" s="19"/>
      <c r="B2" s="19" t="s">
        <v>8385</v>
      </c>
      <c r="C2" s="19" t="s">
        <v>8386</v>
      </c>
      <c r="D2" s="19"/>
      <c r="E2" s="19"/>
      <c r="F2" s="19" t="s">
        <v>8385</v>
      </c>
      <c r="G2" s="19" t="s">
        <v>8386</v>
      </c>
      <c r="H2" s="19"/>
      <c r="I2" s="24"/>
      <c r="J2" s="24" t="s">
        <v>8385</v>
      </c>
      <c r="K2" s="24" t="s">
        <v>8386</v>
      </c>
    </row>
    <row r="3" spans="1:11" x14ac:dyDescent="0.2">
      <c r="A3" s="19" t="s">
        <v>8387</v>
      </c>
      <c r="B3" s="20">
        <f>AVERAGE('Successful US Kickstarters'!D:D)</f>
        <v>5048.8786407766993</v>
      </c>
      <c r="C3" s="20">
        <f>AVERAGE('Failed US Kickstarters'!D:D)</f>
        <v>10554.212</v>
      </c>
      <c r="D3" s="19"/>
      <c r="E3" s="19" t="s">
        <v>8387</v>
      </c>
      <c r="F3" s="20">
        <v>0</v>
      </c>
      <c r="G3" s="20">
        <f>AVERAGE('Failed US Animation'!D:D)</f>
        <v>27476.102564102563</v>
      </c>
      <c r="H3" s="19"/>
      <c r="I3" s="24" t="s">
        <v>8387</v>
      </c>
      <c r="J3" s="20">
        <f>AVERAGE('Successful US Tabletop Games'!D:D)</f>
        <v>10051</v>
      </c>
      <c r="K3" s="25">
        <v>0</v>
      </c>
    </row>
    <row r="4" spans="1:11" x14ac:dyDescent="0.2">
      <c r="A4" s="19" t="s">
        <v>8388</v>
      </c>
      <c r="B4" s="20">
        <f>MEDIAN('Successful US Kickstarters'!D:D)</f>
        <v>3000</v>
      </c>
      <c r="C4" s="20">
        <f>MEDIAN('Failed US Kickstarters'!D:D)</f>
        <v>5000</v>
      </c>
      <c r="D4" s="19"/>
      <c r="E4" s="19" t="s">
        <v>8388</v>
      </c>
      <c r="F4" s="20">
        <v>0</v>
      </c>
      <c r="G4" s="20">
        <f>MEDIAN('Failed US Animation'!D:D)</f>
        <v>12000</v>
      </c>
      <c r="H4" s="19"/>
      <c r="I4" s="24" t="s">
        <v>8388</v>
      </c>
      <c r="J4" s="20">
        <f>MEDIAN('Successful US Tabletop Games'!D:D)</f>
        <v>7750</v>
      </c>
      <c r="K4" s="25">
        <v>0</v>
      </c>
    </row>
    <row r="5" spans="1:11" x14ac:dyDescent="0.2">
      <c r="A5" s="19" t="s">
        <v>8394</v>
      </c>
      <c r="B5" s="20">
        <f>_xlfn.STDEV.P('Successful US Kickstarters'!D:D)</f>
        <v>7748.7537726373303</v>
      </c>
      <c r="C5" s="20">
        <f>_xlfn.STDEV.P('Failed US Kickstarters'!D:D)</f>
        <v>21967.731061515115</v>
      </c>
      <c r="D5" s="19"/>
      <c r="E5" s="19"/>
      <c r="F5" s="20"/>
      <c r="G5" s="20"/>
      <c r="H5" s="19"/>
      <c r="I5" s="24"/>
      <c r="J5" s="19"/>
      <c r="K5" s="25"/>
    </row>
    <row r="6" spans="1:11" x14ac:dyDescent="0.2">
      <c r="A6" s="26" t="s">
        <v>8395</v>
      </c>
      <c r="B6" s="18">
        <f>_xlfn.QUARTILE.EXC('Successful US Kickstarters'!D:D,3)</f>
        <v>5000</v>
      </c>
      <c r="C6" s="18">
        <f>_xlfn.QUARTILE.EXC('Failed US Kickstarters'!D:D,3)</f>
        <v>10000</v>
      </c>
    </row>
    <row r="7" spans="1:11" x14ac:dyDescent="0.2">
      <c r="A7" s="26" t="s">
        <v>8396</v>
      </c>
      <c r="B7" s="18">
        <f>_xlfn.QUARTILE.EXC('Successful US Kickstarters'!D:D,1)</f>
        <v>1500</v>
      </c>
      <c r="C7" s="18">
        <f>_xlfn.QUARTILE.EXC('Failed US Kickstarters'!D:D,1)</f>
        <v>2000</v>
      </c>
    </row>
    <row r="8" spans="1:11" x14ac:dyDescent="0.2">
      <c r="A8" s="26" t="s">
        <v>8397</v>
      </c>
      <c r="B8" s="18">
        <f>B6-B7</f>
        <v>3500</v>
      </c>
      <c r="C8" s="18">
        <f>C6-C7</f>
        <v>8000</v>
      </c>
    </row>
    <row r="10" spans="1:11" x14ac:dyDescent="0.2">
      <c r="A10" s="19" t="s">
        <v>8389</v>
      </c>
      <c r="B10" s="21">
        <f>AVERAGE('Successful US Kickstarters'!E:E)</f>
        <v>5601.5458009708727</v>
      </c>
      <c r="C10" s="21">
        <f>AVERAGE('Failed US Kickstarters'!E:E)</f>
        <v>558.65484000000004</v>
      </c>
      <c r="D10" s="19"/>
      <c r="E10" s="19" t="s">
        <v>8389</v>
      </c>
      <c r="F10" s="21">
        <v>0</v>
      </c>
      <c r="G10" s="21">
        <f>AVERAGE('Failed US Animation'!E:E)</f>
        <v>1128.8205128205127</v>
      </c>
      <c r="H10" s="19"/>
      <c r="I10" s="24" t="s">
        <v>8389</v>
      </c>
      <c r="J10" s="20">
        <f>AVERAGE('Successful US Tabletop Games'!E:E)</f>
        <v>40492.371730769235</v>
      </c>
      <c r="K10" s="25">
        <v>0</v>
      </c>
    </row>
    <row r="11" spans="1:11" x14ac:dyDescent="0.2">
      <c r="A11" s="19" t="s">
        <v>8390</v>
      </c>
      <c r="B11" s="21">
        <f>MEDIAN('Successful US Kickstarters'!E:E)</f>
        <v>3167.5</v>
      </c>
      <c r="C11" s="21">
        <f>MEDIAN('Failed US Kickstarters'!E:E)</f>
        <v>103</v>
      </c>
      <c r="D11" s="19"/>
      <c r="E11" s="19" t="s">
        <v>8390</v>
      </c>
      <c r="F11" s="21">
        <v>0</v>
      </c>
      <c r="G11" s="21">
        <f>MEDIAN('Failed US Animation'!E:E)</f>
        <v>79</v>
      </c>
      <c r="H11" s="19"/>
      <c r="I11" s="24" t="s">
        <v>8390</v>
      </c>
      <c r="J11" s="20">
        <f>MEDIAN('Successful US Tabletop Games'!E:E)</f>
        <v>15488</v>
      </c>
      <c r="K11" s="25">
        <v>0</v>
      </c>
    </row>
    <row r="12" spans="1:11" x14ac:dyDescent="0.2">
      <c r="A12" s="19" t="s">
        <v>8398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11" x14ac:dyDescent="0.2">
      <c r="A13" s="26" t="s">
        <v>8399</v>
      </c>
      <c r="B13" s="18">
        <f>_xlfn.QUARTILE.EXC('Successful US Kickstarters'!E:E,3)</f>
        <v>5699</v>
      </c>
      <c r="C13" s="18">
        <f>_xlfn.QUARTILE.EXC('Failed US Kickstarters'!E:E,3)</f>
        <v>501</v>
      </c>
    </row>
    <row r="14" spans="1:11" x14ac:dyDescent="0.2">
      <c r="A14" s="26" t="s">
        <v>8400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</row>
    <row r="15" spans="1:11" x14ac:dyDescent="0.2">
      <c r="A15" s="26" t="s">
        <v>8401</v>
      </c>
      <c r="B15" s="18">
        <f>B13-B14</f>
        <v>3982.4925000000003</v>
      </c>
      <c r="C15" s="18">
        <f>C13-C14</f>
        <v>491.75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Failed US Animation</vt:lpstr>
      <vt:lpstr>Successful US Tabletop Games</vt:lpstr>
      <vt:lpstr>Descriptive Statistics</vt:lpstr>
      <vt:lpstr>Distribution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2022-05-11T21:52:49Z</dcterms:modified>
</cp:coreProperties>
</file>