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Muhamad Rafy Khairu\Downloads\"/>
    </mc:Choice>
  </mc:AlternateContent>
  <xr:revisionPtr revIDLastSave="0" documentId="13_ncr:1_{9C9E569F-E75D-4915-BA99-E8E146974CC0}" xr6:coauthVersionLast="37" xr6:coauthVersionMax="47" xr10:uidLastSave="{00000000-0000-0000-0000-000000000000}"/>
  <bookViews>
    <workbookView xWindow="-120" yWindow="-120" windowWidth="20730" windowHeight="11160" tabRatio="810" firstSheet="2" activeTab="10" xr2:uid="{95FDB1BE-B037-4FDC-A5BA-E40FFF5BF4C4}"/>
  </bookViews>
  <sheets>
    <sheet name="Identitas" sheetId="15" r:id="rId1"/>
    <sheet name="Prosedir audit" sheetId="16" r:id="rId2"/>
    <sheet name="E" sheetId="5" r:id="rId3"/>
    <sheet name="E1" sheetId="8" r:id="rId4"/>
    <sheet name="EE" sheetId="6" r:id="rId5"/>
    <sheet name="EE1" sheetId="7" r:id="rId6"/>
    <sheet name="EE2" sheetId="4" r:id="rId7"/>
    <sheet name="PL1" sheetId="3" r:id="rId8"/>
    <sheet name="PL1.1" sheetId="2" r:id="rId9"/>
    <sheet name="TOC 1" sheetId="1" r:id="rId10"/>
    <sheet name="Kertas Kerja Neraca A.2.1" sheetId="9" r:id="rId11"/>
    <sheet name="Kertas Kerja Neraca A.2.2" sheetId="10" r:id="rId12"/>
    <sheet name="Jurnal Koreksi" sheetId="14" r:id="rId13"/>
    <sheet name="Kertas Kerja Laba Rugi A.3.1" sheetId="17" r:id="rId14"/>
    <sheet name="Kertas Kerja Laba Rugi A.3.2" sheetId="18" r:id="rId15"/>
  </sheets>
  <externalReferences>
    <externalReference r:id="rId16"/>
    <externalReference r:id="rId17"/>
  </externalReferenc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9" l="1"/>
  <c r="I9" i="9"/>
  <c r="F10" i="9"/>
  <c r="H9" i="9"/>
  <c r="F9" i="9"/>
  <c r="I5" i="17"/>
  <c r="H5" i="17"/>
  <c r="F5" i="17"/>
  <c r="E9" i="18"/>
  <c r="D9" i="18"/>
  <c r="E21" i="17"/>
  <c r="D21" i="17"/>
  <c r="E9" i="17"/>
  <c r="E13" i="17" s="1"/>
  <c r="E23" i="17" s="1"/>
  <c r="E27" i="17" s="1"/>
  <c r="D9" i="17"/>
  <c r="D13" i="17" s="1"/>
  <c r="D23" i="17" s="1"/>
  <c r="D27" i="17" s="1"/>
  <c r="E26" i="10" l="1"/>
  <c r="D26" i="10"/>
  <c r="E21" i="10"/>
  <c r="D21" i="10"/>
  <c r="E15" i="10"/>
  <c r="E28" i="10" s="1"/>
  <c r="D15" i="10"/>
  <c r="D28" i="10" s="1"/>
  <c r="E21" i="9"/>
  <c r="D21" i="9"/>
  <c r="E8" i="9"/>
  <c r="E14" i="9" s="1"/>
  <c r="E25" i="9" s="1"/>
  <c r="D8" i="9"/>
  <c r="D14" i="9" s="1"/>
  <c r="D25" i="9" s="1"/>
  <c r="F20" i="8"/>
  <c r="E20" i="8"/>
  <c r="D20" i="8"/>
  <c r="G19" i="8"/>
  <c r="G18" i="8"/>
  <c r="G17" i="8"/>
  <c r="G16" i="8"/>
  <c r="G15" i="8"/>
  <c r="G14" i="8"/>
  <c r="G13" i="8"/>
  <c r="G12" i="8"/>
  <c r="G11" i="8"/>
  <c r="G10" i="8"/>
  <c r="G9" i="8"/>
  <c r="G8" i="8"/>
  <c r="G7" i="8"/>
  <c r="G6" i="8"/>
  <c r="G5" i="8"/>
  <c r="G4" i="8"/>
  <c r="G20" i="8" s="1"/>
  <c r="H7" i="5"/>
  <c r="E7" i="5"/>
  <c r="G5" i="5"/>
  <c r="E5" i="5"/>
  <c r="F4" i="5"/>
  <c r="F7" i="5" s="1"/>
  <c r="D4" i="5"/>
  <c r="D7" i="5" s="1"/>
  <c r="G4" i="5" l="1"/>
  <c r="G7" i="5" s="1"/>
  <c r="O15" i="4"/>
  <c r="I16" i="4"/>
  <c r="I15" i="4"/>
  <c r="I14" i="4"/>
  <c r="I13" i="4"/>
  <c r="I11" i="4"/>
  <c r="H17" i="4"/>
  <c r="I8" i="4" s="1"/>
  <c r="H15" i="4"/>
  <c r="H13" i="4"/>
  <c r="E32" i="3"/>
  <c r="D31" i="3"/>
  <c r="E27" i="3"/>
  <c r="G7" i="3"/>
  <c r="G6" i="3"/>
  <c r="G9" i="3" s="1"/>
  <c r="D9" i="3"/>
</calcChain>
</file>

<file path=xl/sharedStrings.xml><?xml version="1.0" encoding="utf-8"?>
<sst xmlns="http://schemas.openxmlformats.org/spreadsheetml/2006/main" count="573" uniqueCount="302">
  <si>
    <t>No</t>
  </si>
  <si>
    <t>Surat Jalan</t>
  </si>
  <si>
    <t xml:space="preserve">Tanggal </t>
  </si>
  <si>
    <t>Tanggal</t>
  </si>
  <si>
    <t>Faktur Penjualan</t>
  </si>
  <si>
    <t>Nama Pelanggan</t>
  </si>
  <si>
    <t>Jumlah (Rp)</t>
  </si>
  <si>
    <t>Bukti Pendukung</t>
  </si>
  <si>
    <t>Otorisasi</t>
  </si>
  <si>
    <t>Footing</t>
  </si>
  <si>
    <t>Buku Penj.</t>
  </si>
  <si>
    <t>Kartu Piutang</t>
  </si>
  <si>
    <t>Buku Besar</t>
  </si>
  <si>
    <t>Periksa Pencatatan ke</t>
  </si>
  <si>
    <t>SJ-229</t>
  </si>
  <si>
    <t>SJ-230</t>
  </si>
  <si>
    <t>SJ-231</t>
  </si>
  <si>
    <t>SJ-232</t>
  </si>
  <si>
    <t>SJ-233</t>
  </si>
  <si>
    <t>FP-230</t>
  </si>
  <si>
    <t>FP-229</t>
  </si>
  <si>
    <t>FP-231</t>
  </si>
  <si>
    <t>FP-232</t>
  </si>
  <si>
    <t>FP-233</t>
  </si>
  <si>
    <t>PT Krakatau</t>
  </si>
  <si>
    <t>PT Sejahtera</t>
  </si>
  <si>
    <t>Forbox Inc.</t>
  </si>
  <si>
    <t>Royal Inc.</t>
  </si>
  <si>
    <t>PT Zeira</t>
  </si>
  <si>
    <t>V</t>
  </si>
  <si>
    <t>X</t>
  </si>
  <si>
    <t>Catatan pemeriksaan:</t>
  </si>
  <si>
    <t>Transaksi penjualan ke PT Zeira terdapat kesahalan perhitungan yang seharusnya tercatat sebesar Rp158.596.900, terdapat selisih sebesar Rp3.100</t>
  </si>
  <si>
    <t>Transaksi penjualan ke PT Krakatau terdapat kesalahan perhitungan yang seharusnya tercatat sebesar Rp11.000, terdapat selisih sebesar Rp10.989.000</t>
  </si>
  <si>
    <t>PT SUGUS</t>
  </si>
  <si>
    <t>Judul:</t>
  </si>
  <si>
    <t>Klien:</t>
  </si>
  <si>
    <t>Uji Transaksi Penjualan dan Piutang</t>
  </si>
  <si>
    <t>Dibuat oleh:</t>
  </si>
  <si>
    <t>Tanggal:</t>
  </si>
  <si>
    <t>Diperiksa oleh:</t>
  </si>
  <si>
    <t>Indeks:</t>
  </si>
  <si>
    <t>TOC 1</t>
  </si>
  <si>
    <t>Periode:</t>
  </si>
  <si>
    <t>Surat Jalan (SJ)</t>
  </si>
  <si>
    <t>Faktur Penjualan (FP)</t>
  </si>
  <si>
    <t>Tanggal Pencatatan</t>
  </si>
  <si>
    <t>001</t>
  </si>
  <si>
    <t>002</t>
  </si>
  <si>
    <t>003</t>
  </si>
  <si>
    <t>004</t>
  </si>
  <si>
    <t>005</t>
  </si>
  <si>
    <t>PT Pelita</t>
  </si>
  <si>
    <t>PT Nuansa</t>
  </si>
  <si>
    <t>PT Zebra</t>
  </si>
  <si>
    <t>PT Rimba</t>
  </si>
  <si>
    <t>PL1.1</t>
  </si>
  <si>
    <t>Skedul:</t>
  </si>
  <si>
    <t>Uji Pisah Batas Penjualan</t>
  </si>
  <si>
    <t>- Skedul ada di Buku 2 hal. 41</t>
  </si>
  <si>
    <t>- Skedul ada di Buku 2 hal. 40</t>
  </si>
  <si>
    <t>- Kasus di Buku 1 hal. 57</t>
  </si>
  <si>
    <t>Keterangan</t>
  </si>
  <si>
    <t>WP Ref.</t>
  </si>
  <si>
    <t>Dr.</t>
  </si>
  <si>
    <t>Cr.</t>
  </si>
  <si>
    <t>PARE</t>
  </si>
  <si>
    <t>Per Klien 31/12/2018</t>
  </si>
  <si>
    <t>Per Audit 31/12/2018</t>
  </si>
  <si>
    <t>Penjualan</t>
  </si>
  <si>
    <t>Retur Penjualan</t>
  </si>
  <si>
    <t>^</t>
  </si>
  <si>
    <t>Piutang</t>
  </si>
  <si>
    <t>Tangggal:</t>
  </si>
  <si>
    <t>Halaman 39</t>
  </si>
  <si>
    <t>Kami telah melakukan complience dan substantive test atas penjualan secara bersamaan, serta melakukan pemeriksaan atas faktur penjualan, surat jalan dan crosscheck ke kartu piutang. Ditemukan terdapat salah saji untuk penjualan kepada PT Krakatau yang tercatat sebanyak dua kali, sehingga usulan jurnal koreksinya adalah:</t>
  </si>
  <si>
    <t>- Skedul ada di Buku 2 hal. 38</t>
  </si>
  <si>
    <t>- Kasus di Buku 1 hal. 56</t>
  </si>
  <si>
    <t>PL1</t>
  </si>
  <si>
    <t>Transaksi kepada PT Usaha Lancar atas penjualan tanggal 22/12/2018 terdapat kurang catat. PT Sugus mencatat transaksi sebesar Rp22.000.000, seharusnya sebesar Rp220.000.000</t>
  </si>
  <si>
    <t>Tanggal pengiriman konfirmasi:</t>
  </si>
  <si>
    <t>(    )  Pengiriman pertama</t>
  </si>
  <si>
    <t>(    ) Pengiriman kedua</t>
  </si>
  <si>
    <t>: _________________</t>
  </si>
  <si>
    <t>: 1 Februari 2019</t>
  </si>
  <si>
    <t>Saldo menurut konfirmasi</t>
  </si>
  <si>
    <t>Selisih yang dilaporkan:</t>
  </si>
  <si>
    <t>Hasil konfirmasi</t>
  </si>
  <si>
    <t>Selisih dengan catatan klien</t>
  </si>
  <si>
    <t>Kembali melalui pos</t>
  </si>
  <si>
    <t>Tidak kembali</t>
  </si>
  <si>
    <t>Total yang dikirim</t>
  </si>
  <si>
    <t>Total piutang usaha</t>
  </si>
  <si>
    <t>Presentase konfirmasi yang dikirm terhadap total piutang usaha</t>
  </si>
  <si>
    <t>Jumlah Konfirmasi</t>
  </si>
  <si>
    <t>Presentase (%) Tahun Bejalan</t>
  </si>
  <si>
    <t>Persentase (%) Tahun Lalu</t>
  </si>
  <si>
    <t>PT Merdeka</t>
  </si>
  <si>
    <t>PT Lestari</t>
  </si>
  <si>
    <t>PT Quenie</t>
  </si>
  <si>
    <t>Saldo piutang konfirmasi</t>
  </si>
  <si>
    <t>Saldo piutang 2018</t>
  </si>
  <si>
    <t>Saldo piutang 2017</t>
  </si>
  <si>
    <t xml:space="preserve"> </t>
  </si>
  <si>
    <t>Pengiriman Kedua (1/2/2019)</t>
  </si>
  <si>
    <t>Ref.KK</t>
  </si>
  <si>
    <t>Per Audit 31/12/2017</t>
  </si>
  <si>
    <t>Dr</t>
  </si>
  <si>
    <t>Cr</t>
  </si>
  <si>
    <t>Piutang Usaha</t>
  </si>
  <si>
    <t>&lt;</t>
  </si>
  <si>
    <t>Piutang Lain - Lain</t>
  </si>
  <si>
    <r>
      <t xml:space="preserve">Klien : </t>
    </r>
    <r>
      <rPr>
        <b/>
        <sz val="11"/>
        <color indexed="8"/>
        <rFont val="Calibri"/>
        <family val="2"/>
      </rPr>
      <t>PT Sugus</t>
    </r>
  </si>
  <si>
    <t>Dibuat Oleh: Arens</t>
  </si>
  <si>
    <t>Diperiksa oleh: Kieso</t>
  </si>
  <si>
    <r>
      <rPr>
        <sz val="11"/>
        <color theme="1"/>
        <rFont val="Calibri"/>
        <family val="2"/>
        <scheme val="minor"/>
      </rPr>
      <t xml:space="preserve">Indeks : </t>
    </r>
    <r>
      <rPr>
        <b/>
        <sz val="11"/>
        <color indexed="8"/>
        <rFont val="Calibri"/>
        <family val="2"/>
      </rPr>
      <t>E</t>
    </r>
  </si>
  <si>
    <r>
      <rPr>
        <sz val="11"/>
        <color theme="1"/>
        <rFont val="Calibri"/>
        <family val="2"/>
        <scheme val="minor"/>
      </rPr>
      <t xml:space="preserve">Skedul : </t>
    </r>
    <r>
      <rPr>
        <i/>
        <sz val="11"/>
        <color indexed="8"/>
        <rFont val="Calibri"/>
        <family val="2"/>
      </rPr>
      <t>Piutang</t>
    </r>
  </si>
  <si>
    <t>Tanggal :</t>
  </si>
  <si>
    <r>
      <t xml:space="preserve">Periode: </t>
    </r>
    <r>
      <rPr>
        <i/>
        <sz val="11"/>
        <color indexed="8"/>
        <rFont val="Calibri"/>
        <family val="2"/>
      </rPr>
      <t>31/12/2018</t>
    </r>
  </si>
  <si>
    <t>Catatan Pemeriksaan</t>
  </si>
  <si>
    <t>Lihat skedul E1</t>
  </si>
  <si>
    <t>Kesimpulan Pemeriksaan</t>
  </si>
  <si>
    <t>Terdapat salah saji pada saldo piutang usaha PT Sugus, kami mengusulkan jurnal koreksi terlampir</t>
  </si>
  <si>
    <t>PT Orientasi</t>
  </si>
  <si>
    <t>PT Queniee</t>
  </si>
  <si>
    <t>PT Usaha Lancar</t>
  </si>
  <si>
    <t>PT Wahana</t>
  </si>
  <si>
    <t>PT Tempo</t>
  </si>
  <si>
    <t>PT Zebra Pratama</t>
  </si>
  <si>
    <t>Forbox inc</t>
  </si>
  <si>
    <t>Royal inc</t>
  </si>
  <si>
    <t>Klien</t>
  </si>
  <si>
    <t>Dibuat oleh :</t>
  </si>
  <si>
    <t>Diperiksa oleh :</t>
  </si>
  <si>
    <t>Indeks</t>
  </si>
  <si>
    <t>PT Sugus</t>
  </si>
  <si>
    <t>Arens</t>
  </si>
  <si>
    <t>Kieso</t>
  </si>
  <si>
    <t>E 1</t>
  </si>
  <si>
    <t>Skedul :</t>
  </si>
  <si>
    <t>Periode :</t>
  </si>
  <si>
    <t>`</t>
  </si>
  <si>
    <t>Catatan Pemeriksaan :</t>
  </si>
  <si>
    <t xml:space="preserve">1. </t>
  </si>
  <si>
    <t>Kami telah melakukan compliance test atas piutang usaha dengan memeriksa bukti penerimaan kas dengan</t>
  </si>
  <si>
    <t>mencocokkan pada buku penerimaan kas secara detail untuk bulan Desember 2018.</t>
  </si>
  <si>
    <t xml:space="preserve">Pemeriksaan dilakukan dengan memerhatikan : </t>
  </si>
  <si>
    <t>a.</t>
  </si>
  <si>
    <t>Kebenaran jurnal dan kelengkapan dokumen</t>
  </si>
  <si>
    <t>b.</t>
  </si>
  <si>
    <t>Pengawasan terhadap piutang yang telah jatuh tempo dan batas kredit.</t>
  </si>
  <si>
    <t>2.</t>
  </si>
  <si>
    <t>Kami telah melakukan konfirmasi piutang dan vouching penjualan (Lihat Skedul EE)</t>
  </si>
  <si>
    <t>Jurnal Koreksi : Lihat di Lampiran</t>
  </si>
  <si>
    <t>3.</t>
  </si>
  <si>
    <t>Kami telah melakukan subsequent collection (Lihat Skedul EE)</t>
  </si>
  <si>
    <t xml:space="preserve">Subsequent collection adalah penagihan setelah tgl neraca sampai mendekati selesainya pekerjaan lapangan atau </t>
  </si>
  <si>
    <t>audit field work dan dilaksanakan dalam pemeriksaan piutang dan barang dalam perjalanan</t>
  </si>
  <si>
    <t>Kesimpulan Pemeriksaan :</t>
  </si>
  <si>
    <t>Lihat Skedul E</t>
  </si>
  <si>
    <t>WP. Ref</t>
  </si>
  <si>
    <t xml:space="preserve">Per Audit </t>
  </si>
  <si>
    <t xml:space="preserve">Per Klien </t>
  </si>
  <si>
    <t>Per Audit</t>
  </si>
  <si>
    <t>ASET</t>
  </si>
  <si>
    <t>1. Saldo akun Per Audit dapat dilihat pada Buku 2 hal. 2</t>
  </si>
  <si>
    <t>2. Posting saldo akun yang bisa dilihat Neraca PT. Sugus 2017 dan 2018 pada Buku 1 hal. 13</t>
  </si>
  <si>
    <t>Aset lancar</t>
  </si>
  <si>
    <t>3. Tickmark ^ : footing verified -&gt; penjumlahan yang dilakukan secara vertikal yaitu sebesar jumlah saldo total dari akun-akun tersebut</t>
  </si>
  <si>
    <t>Kas dan setara kas</t>
  </si>
  <si>
    <t>C</t>
  </si>
  <si>
    <t>4. WP. Ref diisi sesuai dengan nama akun yang bisa dilihat pada Buku 1 hal. 9-12</t>
  </si>
  <si>
    <t>Investasi jangka pendek</t>
  </si>
  <si>
    <t>D</t>
  </si>
  <si>
    <t>Piutang usaha</t>
  </si>
  <si>
    <t>E</t>
  </si>
  <si>
    <t>Piutang lain-lain</t>
  </si>
  <si>
    <t>Persediaan</t>
  </si>
  <si>
    <t>F</t>
  </si>
  <si>
    <t>Beban dibayar dimuka</t>
  </si>
  <si>
    <t>G</t>
  </si>
  <si>
    <t>Total aset lancar</t>
  </si>
  <si>
    <t>Investasi pada entitas asosiasi</t>
  </si>
  <si>
    <t>H</t>
  </si>
  <si>
    <t>Aset tetap</t>
  </si>
  <si>
    <t>J</t>
  </si>
  <si>
    <t>Harga perolehan</t>
  </si>
  <si>
    <t>Akumulasi penyusutan</t>
  </si>
  <si>
    <t>Nilai buku</t>
  </si>
  <si>
    <t>Aset lainnya</t>
  </si>
  <si>
    <t>L</t>
  </si>
  <si>
    <t>Total aset</t>
  </si>
  <si>
    <t>Wijaya</t>
  </si>
  <si>
    <t>Kelompok 6</t>
  </si>
  <si>
    <t>A2.1</t>
  </si>
  <si>
    <t>Kertas kerja laba rugi</t>
  </si>
  <si>
    <t>^ footing verified</t>
  </si>
  <si>
    <t>KEWAJIBAN DAN EKUITAS</t>
  </si>
  <si>
    <t>1. Saldo akun Per Audit dapat dilihat pada Buku 2 hal. 3</t>
  </si>
  <si>
    <t>Kewajiban jangka pendek</t>
  </si>
  <si>
    <t>M</t>
  </si>
  <si>
    <t>Pinjaman bank dan cerukan</t>
  </si>
  <si>
    <t>Utang usaha</t>
  </si>
  <si>
    <t>M1</t>
  </si>
  <si>
    <t>Utang lain-lain</t>
  </si>
  <si>
    <t>Utang pajak</t>
  </si>
  <si>
    <t>M2</t>
  </si>
  <si>
    <t>Biaya yang masih harus dibayarkan</t>
  </si>
  <si>
    <t>Utang jangka panjang yang jatuh tempo dalam waktu 1 tahun</t>
  </si>
  <si>
    <t>Utang bank</t>
  </si>
  <si>
    <t>Utang sewa pembiayaan - jangka pendek</t>
  </si>
  <si>
    <t>M3</t>
  </si>
  <si>
    <t>Total kewajiban jangka pendek</t>
  </si>
  <si>
    <t>Kewajiban jangka panjang</t>
  </si>
  <si>
    <t>N</t>
  </si>
  <si>
    <t>Utang jangka panjang yang telah dikurangi bagian yang jatuh tempo dalam waktu 1 tahun</t>
  </si>
  <si>
    <t>N1</t>
  </si>
  <si>
    <t>Utang sewa pembiayaan - jangka panjang</t>
  </si>
  <si>
    <t>Total kewajiban jangka panjang</t>
  </si>
  <si>
    <t>EKUITAS</t>
  </si>
  <si>
    <t>R</t>
  </si>
  <si>
    <t>Modal saham - Rp2.200.000 per lembar</t>
  </si>
  <si>
    <t>Saldo laba</t>
  </si>
  <si>
    <t>Total ekuitas</t>
  </si>
  <si>
    <t>Total kewajiban dan ekuitas</t>
  </si>
  <si>
    <t>A2.2</t>
  </si>
  <si>
    <t>KELOMPOK 6</t>
  </si>
  <si>
    <t>BOGASTA (5)</t>
  </si>
  <si>
    <t>DANNY HARYANTO NAPITUPULU (6)</t>
  </si>
  <si>
    <t>MUHAMAD RAFY KHAIRU (17)</t>
  </si>
  <si>
    <t>YUSTIKA FAJRIYAH (27)</t>
  </si>
  <si>
    <t>Modul 2</t>
  </si>
  <si>
    <t>Prosedur Audit</t>
  </si>
  <si>
    <t>Dikerjakan Oleh</t>
  </si>
  <si>
    <t>Paraf</t>
  </si>
  <si>
    <t>PIUTANG USAHA</t>
  </si>
  <si>
    <t>Minta daftar piutang usaha terdiri atas nama, alamat pelanggan, nomor faktur, tanggal faktur dan jumlahnya, serta cocokkan dengan saldo di buku besar.</t>
  </si>
  <si>
    <t>ttd</t>
  </si>
  <si>
    <t>Pelajari kebijakan akuntansi perusahaan mengenai pengakuan pendapatan dan cocokkan apakah sesuai dengan prinsip akuntansi yang belaku umum serta pelajari juga kebijakan pemberian kredit dan jangka waktu pembayarannya.</t>
  </si>
  <si>
    <t>Lakukan analisis rasio mengenai perputaran piutang (recivable turnover) dan prosedur analitis mengenai fluktuasi piutang dengan perbandingan tahun sebelumnya.</t>
  </si>
  <si>
    <t>Lakukan konfirmasi dengan memilih sampel yang representatif. Pemilihan tanggal konfirmasi dapat dilakukan juga atas saldo sebelum tanggal neraca dan untuk mendapatkan keyakinan atas kebenaran saldo piutang per tanggal neraca, lakukan prosedur tambahan (misalnya dengan melakukan penelitian pada buku besar atas transaksi yang terjadi antara tanggal yang saldonya dikonfirmasi dengan tanggal neraca).</t>
  </si>
  <si>
    <t>EE</t>
  </si>
  <si>
    <t>Tindak lanjuti setiap jawaban konfirmasi dan apabila terdapat selisih diminta atau teliti keterangan dari klien.</t>
  </si>
  <si>
    <t>Bila konfrmasi yang dikirim tidak diterima jawaban atau tidak dapat dilakukan konfrmasi, lakukan alternatif prosedur lainnya (misalnya dengan memeriksa bukti dasar pencatatan dan uji penerimaan pembayaran piutangnya)</t>
  </si>
  <si>
    <t>EE1</t>
  </si>
  <si>
    <t>Lakukan subsequent receipt test terhadap pembayaran piutang setelah tanggal neraca</t>
  </si>
  <si>
    <t>Perhatikan retur penjualan yang besar sesudah tanggal neraca.</t>
  </si>
  <si>
    <t>-</t>
  </si>
  <si>
    <t>Uji pisah batas penjualan (sales cut-off), dengan memeriksa faktur penjualan beberapa hari sesudah dan sebelum tanggal necara</t>
  </si>
  <si>
    <t>PL 1.1</t>
  </si>
  <si>
    <t>Teliti perjanjian-perjanjian yang berkaitan dengan penjaminan piutang usaha, misalnya kredit bank dan anjak piutang, serta sajikan informasi yang memadai mengenai hal tersebut pada laporan keuangan.</t>
  </si>
  <si>
    <t>Verifikasi apakah pencadangan piutang tak tertagih sudah cukup memadai dan sesuai dengan kebijakan perusahaan. Waspadalah terhadap saldo-saldo lama yang masih terutang (outstanding).</t>
  </si>
  <si>
    <t>Bila dalam pemeriksaan ditemukan ada hal-hal yang perlu perhatian dari para partner, ungkapkanlah hal-hal tersebut dalan "HAL HAL YANG PERLU PERHATIAN PARA PARTNER [MAP's]"</t>
  </si>
  <si>
    <t>Buatlah daftar koreksi dan kesimpulan hasil pemeriksaan serta saran-saran untuk pihak manajemen.</t>
  </si>
  <si>
    <t>E &amp; E1</t>
  </si>
  <si>
    <t>PAJAK PERTAMBAHAN NILAI (PPN) - KELUARAN</t>
  </si>
  <si>
    <t>Perika apakah klien telah dikukuhkan sebagai Pengusaha Kena Pajak (PKP)</t>
  </si>
  <si>
    <t>Lakukan rekonsiliasi antara penjualan yang menjadi objek PPN dengan jumlah PPN yang dipungut menurut Surat Perintah Membayar (SPM) atau buku besar.</t>
  </si>
  <si>
    <t>Periksa apakah klien telah melaporkan PPN secara bulanan ke kantor pajak melalui mekanisme SPM bulanan.</t>
  </si>
  <si>
    <t>Minta daftar rekonsiliasi PPN antara menurut SPMbulanan dengan buku besar, khususnya untuk bulan penutup buku, dan teliti penyebabnya apabila ada perbedaan.</t>
  </si>
  <si>
    <r>
      <t xml:space="preserve">Test check </t>
    </r>
    <r>
      <rPr>
        <sz val="11"/>
        <color indexed="8"/>
        <rFont val="Calibri"/>
        <family val="2"/>
      </rPr>
      <t xml:space="preserve">secara </t>
    </r>
    <r>
      <rPr>
        <i/>
        <sz val="11"/>
        <color indexed="8"/>
        <rFont val="Calibri"/>
        <family val="2"/>
      </rPr>
      <t xml:space="preserve">samplin </t>
    </r>
    <r>
      <rPr>
        <sz val="11"/>
        <color indexed="8"/>
        <rFont val="Calibri"/>
        <family val="2"/>
      </rPr>
      <t>faktur pajak masukan yang asli yang akan dikompensasikan dengan PPN keluaran khususnya untuk jumlah yang material.</t>
    </r>
  </si>
  <si>
    <r>
      <t xml:space="preserve">Untuk kepentingan neraca lakukan </t>
    </r>
    <r>
      <rPr>
        <i/>
        <sz val="11"/>
        <color indexed="8"/>
        <rFont val="Calibri"/>
        <family val="2"/>
      </rPr>
      <t>set-off</t>
    </r>
    <r>
      <rPr>
        <sz val="11"/>
        <color indexed="8"/>
        <rFont val="Calibri"/>
        <family val="2"/>
      </rPr>
      <t xml:space="preserve"> antara PPN masukan dengan keluaran.</t>
    </r>
  </si>
  <si>
    <t>PENJUALAN</t>
  </si>
  <si>
    <t>Siapkan skedul utama dari penjualan</t>
  </si>
  <si>
    <t>PL 1</t>
  </si>
  <si>
    <t>Minta buku penjualan/jurnal penjualan serta cocokkan dengan buku besar.</t>
  </si>
  <si>
    <r>
      <t>Lakukan penelaahan analitis (</t>
    </r>
    <r>
      <rPr>
        <i/>
        <sz val="11"/>
        <color indexed="8"/>
        <rFont val="Calibri"/>
        <family val="2"/>
      </rPr>
      <t>analytical review</t>
    </r>
    <r>
      <rPr>
        <sz val="11"/>
        <color indexed="8"/>
        <rFont val="Calibri"/>
        <family val="2"/>
      </rPr>
      <t>) untuk mengetahui sebab-sebab naik turunnya penjualan selama periode berjalan/fluktuasi penjualan untuk klasifikasi produk yang dijual serta bandingkan dengan hasil tahun sebelumnya.</t>
    </r>
  </si>
  <si>
    <t>Minta informasi ke pihak manajemen tentang siapa yang berwenang menetapkan harga jual, apa dasarnya, dan apakah klien mempunyai suaru standar harga serta bandingkan kebijakan harga tersebut dengan tahun sebelumnya.</t>
  </si>
  <si>
    <r>
      <t xml:space="preserve">Yakinkan bahwa semua penjualan telah dicatat dengan lengkap dan tepat dengan memeriksa secara </t>
    </r>
    <r>
      <rPr>
        <i/>
        <sz val="11"/>
        <color indexed="8"/>
        <rFont val="Calibri"/>
        <family val="2"/>
      </rPr>
      <t xml:space="preserve">sampling </t>
    </r>
    <r>
      <rPr>
        <sz val="11"/>
        <color indexed="8"/>
        <rFont val="Calibri"/>
        <family val="2"/>
      </rPr>
      <t xml:space="preserve">bukti penjualan seperti faktur, surat jalan, bukti penerimaan kas/bank. Pastikan metode pengakuan pendapatan telah sesuai dengan kebijakan akuntansinya. </t>
    </r>
    <r>
      <rPr>
        <i/>
        <sz val="11"/>
        <color indexed="8"/>
        <rFont val="Calibri"/>
        <family val="2"/>
      </rPr>
      <t xml:space="preserve">Sampling </t>
    </r>
    <r>
      <rPr>
        <sz val="11"/>
        <color indexed="8"/>
        <rFont val="Calibri"/>
        <family val="2"/>
      </rPr>
      <t>tersebut biasa dilakukan dengan memeriksa beberapa bukti penjualan setiap bulannya atau seara penuh untuk beberapa bulan terutama yang mempunyai tingkat penjualan yang tinggi.</t>
    </r>
  </si>
  <si>
    <t>Waspada terhadap dokumen penjualan yang tidak berurut, hubungkan pemriksaan tersebut dengan pergerakan persediaan untuk mendeteksi adanya penjualan yang tidak dibukukan.</t>
  </si>
  <si>
    <r>
      <t xml:space="preserve">Periksa secara </t>
    </r>
    <r>
      <rPr>
        <i/>
        <sz val="11"/>
        <color indexed="8"/>
        <rFont val="Calibri"/>
        <family val="2"/>
      </rPr>
      <t xml:space="preserve">sampling </t>
    </r>
    <r>
      <rPr>
        <sz val="11"/>
        <color indexed="8"/>
        <rFont val="Calibri"/>
        <family val="2"/>
      </rPr>
      <t>harga satuan yang tercantum dalam faktur/nota debit dengan daftar harga/kontrak (bila ada), perkalian banyaknya barang dengan harga satuan, penjumlahan dan pengurangan /potongan, serta persetujuan atas syarat-syarat penjualannya.</t>
    </r>
  </si>
  <si>
    <t>Waspada juga terhadap kemungkinan adanya harga transfer (transfer pricing) untuk
penjualan ke perusahaan afiliasi, juga terhadap penjualan yang tidak dipungut PPN,
lakukan rekonsiliasi penjualan menurut buku besar dan yang dilaporkan menurut
SPT Masa PPN.</t>
  </si>
  <si>
    <t>Selama beberapa hari sebelum dan setelah penutupan tahun, bandingkan buku
penjualan dan transfer pembukuannya ke jurnal dan buku besar serta yakinkan bahwa
semua pencatatan telah dilakukan dalam periode yang bersangkutan.</t>
  </si>
  <si>
    <t>Waspada terhadap retur penjualan yang besar apabila terjadi setelah tanggal neraca.
Adakan pengujian untuk pendekatan akun persediaan, piutang usaha, serta penerimaan
kas/bank sehubungan dengan retur penjualan tersebut</t>
  </si>
  <si>
    <t>Periksa kecermatan pembukuan hasil penjuaan cicilan, konsinyasi, penjualan sewa beli, pemborongan dengan jangka pembayaran/penyerahan lebih dari satu tahun; cocokkan dengan kontrak penjualan yang telah dibuat dan bandingkan realisasi dengan kontrak tersebut.</t>
  </si>
  <si>
    <t>Pastikan bahwa semua hal-hal yang perlu diungkapkan dalam laporan keuangan telah
diperoleh informasi secukupnya pada saat kerja lapangan (field work).</t>
  </si>
  <si>
    <t>Buat daftar koreksi yang diperlukan serta kesimpulan dan komentar hasil pemeriksaan.</t>
  </si>
  <si>
    <t>Diperiksa Oleh:</t>
  </si>
  <si>
    <t>Tangal:</t>
  </si>
  <si>
    <t>Siklus Penjualan dan Penagihan Piutang Usaha</t>
  </si>
  <si>
    <t>1. Saldo akun Per Audit dapat dilihat pada Buku 2 hal. 4</t>
  </si>
  <si>
    <t>PENJUALAN - NETO</t>
  </si>
  <si>
    <t>BEBAN POKOK PENJUALAN</t>
  </si>
  <si>
    <t>PL2</t>
  </si>
  <si>
    <t>LABA BRUTO</t>
  </si>
  <si>
    <t>BEBAN USAHA</t>
  </si>
  <si>
    <t>LABA USAHA</t>
  </si>
  <si>
    <t>(PENDAPATAN) DAN BEBAN LAIN-LAIN</t>
  </si>
  <si>
    <t>(Laba) / rugi aset tetap</t>
  </si>
  <si>
    <t>(Laba) / rugi valuta asing</t>
  </si>
  <si>
    <t>Pendapatan bunga</t>
  </si>
  <si>
    <t>Beban bunga</t>
  </si>
  <si>
    <t>BEBAN LAIN-LAIN - NETO</t>
  </si>
  <si>
    <t>LABA SEBELUM PAJAK</t>
  </si>
  <si>
    <t>BEBAN PAJAK PENGHASILAN</t>
  </si>
  <si>
    <t>LABA NETO</t>
  </si>
  <si>
    <t>A3.1</t>
  </si>
  <si>
    <t>1. Saldo akun Per Audit dapat dilihat pada Buku 2 hal. 5</t>
  </si>
  <si>
    <t>SALDO AWAL TAHUN</t>
  </si>
  <si>
    <t>LABA TAHUN BERJALAN</t>
  </si>
  <si>
    <t>SALDO AKHIR TAHUN</t>
  </si>
  <si>
    <t>A3.2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</si>
</sst>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164" formatCode="_-&quot;Rp&quot;* #,##0_-;\-&quot;Rp&quot;* #,##0_-;_-&quot;Rp&quot;* &quot;-&quot;_-;_-@_-"/>
    <numFmt numFmtId="165" formatCode="_-* #,##0_-;\-* #,##0_-;_-* &quot;-&quot;_-;_-@_-"/>
    <numFmt numFmtId="166" formatCode="_-[$Rp-3809]* #,##0.00_-;\-[$Rp-3809]* #,##0.00_-;_-[$Rp-3809]* &quot;-&quot;??_-;_-@_-"/>
    <numFmt numFmtId="167" formatCode="dd/mm/yy;@"/>
  </numFmts>
  <fonts count="36">
    <font>
      <sz val="11"/>
      <color theme="1"/>
      <name val="Calibri"/>
      <family val="2"/>
      <scheme val="minor"/>
    </font>
    <font>
      <sz val="12"/>
      <color theme="1"/>
      <name val="Cambria"/>
      <family val="1"/>
    </font>
    <font>
      <b/>
      <sz val="12"/>
      <color theme="1"/>
      <name val="Cambria"/>
      <family val="1"/>
    </font>
    <font>
      <b/>
      <sz val="20"/>
      <color theme="1"/>
      <name val="Cambria"/>
      <family val="1"/>
    </font>
    <font>
      <b/>
      <sz val="22"/>
      <color theme="1"/>
      <name val="Cambria"/>
      <family val="1"/>
    </font>
    <font>
      <sz val="8"/>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10"/>
      <name val="Calibri"/>
      <family val="2"/>
    </font>
    <font>
      <sz val="11"/>
      <name val="Calibri"/>
      <family val="2"/>
    </font>
    <font>
      <i/>
      <sz val="11"/>
      <color indexed="8"/>
      <name val="Calibri"/>
      <family val="2"/>
    </font>
    <font>
      <sz val="11"/>
      <color indexed="8"/>
      <name val="Calibri"/>
      <charset val="134"/>
    </font>
    <font>
      <b/>
      <sz val="11"/>
      <color indexed="8"/>
      <name val="Calibri"/>
      <charset val="134"/>
    </font>
    <font>
      <sz val="11"/>
      <color indexed="10"/>
      <name val="Calibri"/>
      <charset val="134"/>
    </font>
    <font>
      <sz val="12"/>
      <name val="Calibri"/>
      <charset val="134"/>
    </font>
    <font>
      <sz val="11"/>
      <name val="Calibri"/>
      <charset val="134"/>
    </font>
    <font>
      <sz val="20"/>
      <name val="Carlito"/>
      <family val="2"/>
    </font>
    <font>
      <sz val="16"/>
      <name val="Carlito"/>
      <family val="2"/>
    </font>
    <font>
      <b/>
      <i/>
      <sz val="10"/>
      <name val="Comic Sans MS"/>
      <charset val="134"/>
    </font>
    <font>
      <sz val="10"/>
      <name val="Comic Sans MS"/>
      <charset val="134"/>
    </font>
    <font>
      <sz val="16"/>
      <color theme="1"/>
      <name val="Calibri"/>
      <family val="2"/>
      <scheme val="minor"/>
    </font>
    <font>
      <b/>
      <sz val="14"/>
      <color theme="1"/>
      <name val="Calibri"/>
      <family val="2"/>
      <scheme val="minor"/>
    </font>
    <font>
      <i/>
      <sz val="11"/>
      <color theme="1"/>
      <name val="Calibri"/>
      <family val="2"/>
      <scheme val="minor"/>
    </font>
    <font>
      <sz val="36"/>
      <color theme="1"/>
      <name val="Britannic Bold"/>
      <family val="2"/>
    </font>
    <font>
      <sz val="14"/>
      <color theme="1"/>
      <name val="Carlito"/>
      <family val="2"/>
    </font>
    <font>
      <b/>
      <sz val="24"/>
      <color indexed="8"/>
      <name val="Calibri"/>
      <family val="2"/>
    </font>
    <font>
      <b/>
      <sz val="16"/>
      <color indexed="8"/>
      <name val="Calibri"/>
      <family val="2"/>
    </font>
    <font>
      <b/>
      <sz val="12"/>
      <color indexed="8"/>
      <name val="Calibri"/>
      <family val="2"/>
    </font>
    <font>
      <sz val="12"/>
      <color indexed="8"/>
      <name val="Times New Roman"/>
      <family val="1"/>
    </font>
    <font>
      <sz val="22"/>
      <color indexed="8"/>
      <name val="MV Boli"/>
    </font>
    <font>
      <sz val="16"/>
      <color indexed="8"/>
      <name val="MV Boli"/>
    </font>
    <font>
      <sz val="22"/>
      <color indexed="8"/>
      <name val="Lucida Calligraphy"/>
      <family val="4"/>
    </font>
    <font>
      <i/>
      <sz val="10"/>
      <color indexed="8"/>
      <name val="Lucida Calligraphy"/>
      <family val="4"/>
    </font>
    <font>
      <i/>
      <sz val="12"/>
      <color indexed="8"/>
      <name val="Lucida Calligraphy"/>
      <family val="4"/>
    </font>
  </fonts>
  <fills count="14">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59999389629810485"/>
        <bgColor indexed="64"/>
      </patternFill>
    </fill>
    <fill>
      <patternFill patternType="solid">
        <fgColor theme="5" tint="0.39994506668294322"/>
        <bgColor indexed="64"/>
      </patternFill>
    </fill>
    <fill>
      <patternFill patternType="solid">
        <fgColor theme="9" tint="0.39994506668294322"/>
        <bgColor indexed="64"/>
      </patternFill>
    </fill>
    <fill>
      <patternFill patternType="solid">
        <fgColor theme="3" tint="0.59999389629810485"/>
        <bgColor indexed="64"/>
      </patternFill>
    </fill>
    <fill>
      <patternFill patternType="solid">
        <fgColor theme="6" tint="0.3999450666829432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bottom style="medium">
        <color indexed="64"/>
      </bottom>
      <diagonal/>
    </border>
    <border>
      <left/>
      <right/>
      <top/>
      <bottom style="medium">
        <color indexed="64"/>
      </bottom>
      <diagonal/>
    </border>
    <border>
      <left/>
      <right style="thin">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style="thin">
        <color auto="1"/>
      </top>
      <bottom/>
      <diagonal/>
    </border>
    <border>
      <left/>
      <right style="medium">
        <color indexed="64"/>
      </right>
      <top style="thin">
        <color indexed="64"/>
      </top>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style="medium">
        <color auto="1"/>
      </bottom>
      <diagonal/>
    </border>
    <border>
      <left/>
      <right style="medium">
        <color indexed="64"/>
      </right>
      <top/>
      <bottom style="medium">
        <color indexed="64"/>
      </bottom>
      <diagonal/>
    </border>
    <border>
      <left style="medium">
        <color auto="1"/>
      </left>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s>
  <cellStyleXfs count="11">
    <xf numFmtId="0" fontId="0" fillId="0" borderId="0"/>
    <xf numFmtId="164" fontId="6" fillId="0" borderId="0" applyFont="0" applyFill="0" applyBorder="0" applyAlignment="0" applyProtection="0"/>
    <xf numFmtId="9" fontId="6" fillId="0" borderId="0" applyFont="0" applyFill="0" applyBorder="0" applyAlignment="0" applyProtection="0"/>
    <xf numFmtId="0" fontId="8" fillId="0" borderId="0"/>
    <xf numFmtId="41" fontId="8" fillId="0" borderId="0" applyFont="0" applyFill="0" applyBorder="0" applyAlignment="0" applyProtection="0"/>
    <xf numFmtId="0" fontId="13" fillId="0" borderId="0"/>
    <xf numFmtId="41" fontId="13" fillId="0" borderId="0" applyFont="0" applyFill="0" applyBorder="0" applyAlignment="0" applyProtection="0"/>
    <xf numFmtId="0" fontId="16" fillId="0" borderId="0">
      <alignment vertical="center"/>
    </xf>
    <xf numFmtId="165" fontId="6" fillId="0" borderId="0" applyFont="0" applyFill="0" applyBorder="0" applyAlignment="0" applyProtection="0"/>
    <xf numFmtId="0" fontId="8" fillId="0" borderId="0"/>
    <xf numFmtId="0" fontId="8" fillId="0" borderId="0"/>
  </cellStyleXfs>
  <cellXfs count="368">
    <xf numFmtId="0" fontId="0" fillId="0" borderId="0" xfId="0"/>
    <xf numFmtId="0" fontId="1" fillId="0" borderId="0" xfId="0" applyFont="1" applyAlignment="1">
      <alignment horizontal="center" vertical="center"/>
    </xf>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xf>
    <xf numFmtId="14" fontId="1" fillId="0" borderId="1" xfId="0" applyNumberFormat="1" applyFont="1" applyBorder="1"/>
    <xf numFmtId="0" fontId="1" fillId="0" borderId="1" xfId="0" applyFont="1" applyBorder="1"/>
    <xf numFmtId="166" fontId="1" fillId="0" borderId="1" xfId="0" applyNumberFormat="1" applyFont="1" applyBorder="1"/>
    <xf numFmtId="0" fontId="1" fillId="0" borderId="2" xfId="0" applyFont="1" applyBorder="1" applyAlignment="1">
      <alignment horizontal="center"/>
    </xf>
    <xf numFmtId="14" fontId="1" fillId="0" borderId="2" xfId="0" applyNumberFormat="1" applyFont="1" applyBorder="1"/>
    <xf numFmtId="0" fontId="1" fillId="0" borderId="2" xfId="0" applyFont="1" applyBorder="1"/>
    <xf numFmtId="166" fontId="1" fillId="0" borderId="2" xfId="0" applyNumberFormat="1" applyFont="1" applyBorder="1"/>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1" xfId="0" applyFont="1" applyBorder="1"/>
    <xf numFmtId="0" fontId="1" fillId="0" borderId="12" xfId="0" applyFont="1" applyBorder="1"/>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2" fillId="0" borderId="0" xfId="0" applyFont="1" applyBorder="1" applyAlignment="1">
      <alignment vertical="center"/>
    </xf>
    <xf numFmtId="0" fontId="1" fillId="0" borderId="0" xfId="0" applyFont="1" applyAlignment="1">
      <alignment vertical="center"/>
    </xf>
    <xf numFmtId="14" fontId="1" fillId="0" borderId="1" xfId="0" applyNumberFormat="1" applyFont="1" applyBorder="1" applyAlignment="1">
      <alignment vertical="center"/>
    </xf>
    <xf numFmtId="0" fontId="1" fillId="0" borderId="1" xfId="0" applyFont="1" applyBorder="1" applyAlignment="1">
      <alignment vertical="center"/>
    </xf>
    <xf numFmtId="166" fontId="1" fillId="0" borderId="1" xfId="0" applyNumberFormat="1" applyFont="1" applyBorder="1" applyAlignment="1">
      <alignment vertical="center"/>
    </xf>
    <xf numFmtId="0" fontId="1" fillId="0" borderId="0" xfId="0" applyFont="1" applyBorder="1" applyAlignment="1">
      <alignment vertical="center"/>
    </xf>
    <xf numFmtId="0" fontId="1" fillId="0" borderId="1" xfId="0" quotePrefix="1" applyNumberFormat="1" applyFont="1" applyBorder="1" applyAlignment="1">
      <alignment horizontal="center" vertical="center"/>
    </xf>
    <xf numFmtId="14" fontId="1" fillId="0" borderId="11" xfId="0" applyNumberFormat="1" applyFont="1" applyBorder="1" applyAlignment="1">
      <alignment vertical="center"/>
    </xf>
    <xf numFmtId="14" fontId="1" fillId="0" borderId="12"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0" fontId="1" fillId="0" borderId="7" xfId="0" applyFont="1" applyBorder="1" applyAlignment="1">
      <alignment vertical="center"/>
    </xf>
    <xf numFmtId="14" fontId="1" fillId="0" borderId="8" xfId="0" applyNumberFormat="1" applyFont="1" applyBorder="1" applyAlignment="1">
      <alignment horizontal="center" vertical="center"/>
    </xf>
    <xf numFmtId="14" fontId="1" fillId="0" borderId="9" xfId="0" applyNumberFormat="1" applyFont="1" applyBorder="1" applyAlignment="1">
      <alignment vertical="center"/>
    </xf>
    <xf numFmtId="0" fontId="1" fillId="0" borderId="2" xfId="0" applyFont="1" applyBorder="1" applyAlignment="1">
      <alignment horizontal="center" vertical="center"/>
    </xf>
    <xf numFmtId="14" fontId="1" fillId="0" borderId="2" xfId="0" applyNumberFormat="1" applyFont="1" applyBorder="1" applyAlignment="1">
      <alignment vertical="center"/>
    </xf>
    <xf numFmtId="0" fontId="1" fillId="0" borderId="2" xfId="0" applyFont="1" applyBorder="1" applyAlignment="1">
      <alignment vertical="center"/>
    </xf>
    <xf numFmtId="166" fontId="1" fillId="0" borderId="2" xfId="0" applyNumberFormat="1" applyFont="1" applyBorder="1" applyAlignment="1">
      <alignment vertical="center"/>
    </xf>
    <xf numFmtId="14" fontId="1" fillId="0" borderId="10" xfId="0" applyNumberFormat="1" applyFont="1" applyBorder="1" applyAlignment="1">
      <alignment vertical="center"/>
    </xf>
    <xf numFmtId="0" fontId="2" fillId="2" borderId="6" xfId="0" applyFont="1" applyFill="1" applyBorder="1" applyAlignment="1">
      <alignment horizontal="center" vertical="center"/>
    </xf>
    <xf numFmtId="0" fontId="1" fillId="0" borderId="0" xfId="0" quotePrefix="1" applyFont="1"/>
    <xf numFmtId="0" fontId="1" fillId="0" borderId="0" xfId="0" quotePrefix="1" applyFont="1" applyBorder="1" applyAlignment="1">
      <alignment vertical="center"/>
    </xf>
    <xf numFmtId="166" fontId="1" fillId="0" borderId="1" xfId="0" applyNumberFormat="1" applyFont="1" applyBorder="1" applyAlignment="1">
      <alignment horizontal="center" vertical="center"/>
    </xf>
    <xf numFmtId="166" fontId="1" fillId="0" borderId="12" xfId="0" applyNumberFormat="1" applyFont="1" applyBorder="1" applyAlignment="1">
      <alignment vertical="center"/>
    </xf>
    <xf numFmtId="14" fontId="1" fillId="0" borderId="7" xfId="0" applyNumberFormat="1" applyFont="1" applyBorder="1" applyAlignment="1">
      <alignment horizontal="center" vertical="center"/>
    </xf>
    <xf numFmtId="0" fontId="1" fillId="0" borderId="9" xfId="0" applyFont="1" applyBorder="1" applyAlignment="1">
      <alignment vertical="center"/>
    </xf>
    <xf numFmtId="166" fontId="1" fillId="0" borderId="10" xfId="0" applyNumberFormat="1" applyFont="1" applyBorder="1" applyAlignment="1">
      <alignment vertical="center"/>
    </xf>
    <xf numFmtId="166" fontId="1" fillId="0" borderId="7" xfId="0" applyNumberFormat="1" applyFont="1" applyBorder="1" applyAlignment="1">
      <alignment vertical="center"/>
    </xf>
    <xf numFmtId="0" fontId="1" fillId="0" borderId="0" xfId="0" quotePrefix="1" applyFont="1" applyAlignment="1">
      <alignment vertical="center"/>
    </xf>
    <xf numFmtId="10" fontId="1" fillId="0" borderId="2" xfId="2" applyNumberFormat="1" applyFont="1" applyBorder="1" applyAlignment="1">
      <alignment vertical="center"/>
    </xf>
    <xf numFmtId="10" fontId="1" fillId="0" borderId="1" xfId="2" applyNumberFormat="1" applyFont="1" applyBorder="1" applyAlignment="1">
      <alignment vertical="center"/>
    </xf>
    <xf numFmtId="166" fontId="1" fillId="0" borderId="0" xfId="1" applyNumberFormat="1" applyFont="1" applyAlignment="1">
      <alignment vertical="center"/>
    </xf>
    <xf numFmtId="166" fontId="1" fillId="0" borderId="19" xfId="1" applyNumberFormat="1" applyFont="1" applyBorder="1" applyAlignment="1">
      <alignment vertical="center"/>
    </xf>
    <xf numFmtId="166" fontId="2" fillId="0" borderId="0" xfId="1" applyNumberFormat="1" applyFont="1" applyAlignment="1">
      <alignment vertical="center"/>
    </xf>
    <xf numFmtId="0" fontId="2" fillId="0" borderId="0" xfId="0" applyFont="1" applyAlignment="1">
      <alignment vertical="center"/>
    </xf>
    <xf numFmtId="0" fontId="8" fillId="0" borderId="0" xfId="3"/>
    <xf numFmtId="0" fontId="9" fillId="3" borderId="1" xfId="3" applyFont="1" applyFill="1" applyBorder="1" applyAlignment="1">
      <alignment horizontal="center" vertical="center"/>
    </xf>
    <xf numFmtId="0" fontId="8" fillId="0" borderId="11" xfId="3" applyBorder="1"/>
    <xf numFmtId="0" fontId="8" fillId="0" borderId="1" xfId="3" applyBorder="1"/>
    <xf numFmtId="41" fontId="8" fillId="0" borderId="1" xfId="3" applyNumberFormat="1" applyBorder="1" applyAlignment="1">
      <alignment wrapText="1"/>
    </xf>
    <xf numFmtId="41" fontId="0" fillId="0" borderId="1" xfId="4" applyFont="1" applyBorder="1"/>
    <xf numFmtId="41" fontId="8" fillId="0" borderId="1" xfId="3" applyNumberFormat="1" applyBorder="1"/>
    <xf numFmtId="41" fontId="8" fillId="0" borderId="12" xfId="3" applyNumberFormat="1" applyBorder="1"/>
    <xf numFmtId="0" fontId="10" fillId="0" borderId="0" xfId="3" applyFont="1"/>
    <xf numFmtId="0" fontId="8" fillId="0" borderId="12" xfId="3" applyBorder="1"/>
    <xf numFmtId="41" fontId="8" fillId="4" borderId="1" xfId="3" applyNumberFormat="1" applyFill="1" applyBorder="1"/>
    <xf numFmtId="41" fontId="8" fillId="4" borderId="12" xfId="3" applyNumberFormat="1" applyFill="1" applyBorder="1"/>
    <xf numFmtId="0" fontId="10" fillId="0" borderId="1" xfId="3" applyFont="1" applyBorder="1" applyAlignment="1">
      <alignment horizontal="center"/>
    </xf>
    <xf numFmtId="0" fontId="10" fillId="0" borderId="12" xfId="3" applyFont="1" applyBorder="1" applyAlignment="1">
      <alignment horizontal="center"/>
    </xf>
    <xf numFmtId="0" fontId="11" fillId="5" borderId="1" xfId="3" applyFont="1" applyFill="1" applyBorder="1" applyAlignment="1">
      <alignment horizontal="center"/>
    </xf>
    <xf numFmtId="0" fontId="13" fillId="0" borderId="0" xfId="5"/>
    <xf numFmtId="49" fontId="13" fillId="0" borderId="0" xfId="5" applyNumberFormat="1"/>
    <xf numFmtId="41" fontId="0" fillId="0" borderId="0" xfId="6" applyFont="1"/>
    <xf numFmtId="41" fontId="14" fillId="3" borderId="1" xfId="6" applyFont="1" applyFill="1" applyBorder="1" applyAlignment="1">
      <alignment horizontal="center" vertical="center"/>
    </xf>
    <xf numFmtId="0" fontId="8" fillId="0" borderId="11" xfId="5" applyFont="1" applyBorder="1"/>
    <xf numFmtId="49" fontId="13" fillId="0" borderId="1" xfId="5" applyNumberFormat="1" applyBorder="1"/>
    <xf numFmtId="41" fontId="13" fillId="0" borderId="1" xfId="5" applyNumberFormat="1" applyBorder="1" applyAlignment="1">
      <alignment wrapText="1"/>
    </xf>
    <xf numFmtId="41" fontId="0" fillId="0" borderId="1" xfId="6" applyFont="1" applyBorder="1" applyAlignment="1">
      <alignment horizontal="center" wrapText="1"/>
    </xf>
    <xf numFmtId="41" fontId="0" fillId="0" borderId="12" xfId="6" applyFont="1" applyBorder="1" applyAlignment="1">
      <alignment horizontal="center" wrapText="1"/>
    </xf>
    <xf numFmtId="41" fontId="15" fillId="0" borderId="0" xfId="6" applyFont="1"/>
    <xf numFmtId="41" fontId="13" fillId="0" borderId="1" xfId="5" applyNumberFormat="1" applyBorder="1"/>
    <xf numFmtId="41" fontId="0" fillId="0" borderId="1" xfId="6" applyFont="1" applyBorder="1" applyAlignment="1">
      <alignment horizontal="center"/>
    </xf>
    <xf numFmtId="41" fontId="15" fillId="0" borderId="0" xfId="6" applyFont="1" applyFill="1" applyBorder="1"/>
    <xf numFmtId="41" fontId="0" fillId="0" borderId="1" xfId="6" applyFont="1" applyBorder="1"/>
    <xf numFmtId="41" fontId="13" fillId="0" borderId="1" xfId="5" applyNumberFormat="1" applyBorder="1" applyAlignment="1">
      <alignment horizontal="right"/>
    </xf>
    <xf numFmtId="0" fontId="13" fillId="0" borderId="21" xfId="5" applyBorder="1"/>
    <xf numFmtId="49" fontId="13" fillId="0" borderId="30" xfId="5" applyNumberFormat="1" applyBorder="1"/>
    <xf numFmtId="41" fontId="14" fillId="7" borderId="1" xfId="5" applyNumberFormat="1" applyFont="1" applyFill="1" applyBorder="1"/>
    <xf numFmtId="41" fontId="14" fillId="7" borderId="12" xfId="5" applyNumberFormat="1" applyFont="1" applyFill="1" applyBorder="1"/>
    <xf numFmtId="0" fontId="15" fillId="0" borderId="1" xfId="5" applyFont="1" applyBorder="1" applyAlignment="1">
      <alignment horizontal="center"/>
    </xf>
    <xf numFmtId="41" fontId="15" fillId="0" borderId="30" xfId="6" applyFont="1" applyBorder="1" applyAlignment="1">
      <alignment horizontal="center"/>
    </xf>
    <xf numFmtId="41" fontId="15" fillId="0" borderId="12" xfId="6" applyFont="1" applyBorder="1" applyAlignment="1">
      <alignment horizontal="center"/>
    </xf>
    <xf numFmtId="0" fontId="17" fillId="0" borderId="21" xfId="7" applyFont="1" applyBorder="1" applyAlignment="1">
      <alignment horizontal="left" indent="1"/>
    </xf>
    <xf numFmtId="49" fontId="17" fillId="0" borderId="30" xfId="7" applyNumberFormat="1" applyFont="1" applyBorder="1" applyAlignment="1"/>
    <xf numFmtId="0" fontId="17" fillId="0" borderId="0" xfId="7" applyFont="1" applyAlignment="1"/>
    <xf numFmtId="41" fontId="17" fillId="0" borderId="30" xfId="6" applyFont="1" applyBorder="1" applyAlignment="1"/>
    <xf numFmtId="0" fontId="18" fillId="0" borderId="32" xfId="7" applyFont="1" applyBorder="1" applyAlignment="1">
      <alignment horizontal="left" indent="1"/>
    </xf>
    <xf numFmtId="41" fontId="17" fillId="0" borderId="33" xfId="6" applyFont="1" applyBorder="1" applyAlignment="1"/>
    <xf numFmtId="49" fontId="17" fillId="0" borderId="30" xfId="7" applyNumberFormat="1" applyFont="1" applyBorder="1" applyAlignment="1">
      <alignment horizontal="left"/>
    </xf>
    <xf numFmtId="0" fontId="17" fillId="0" borderId="23" xfId="7" applyFont="1" applyBorder="1" applyAlignment="1">
      <alignment horizontal="left"/>
    </xf>
    <xf numFmtId="41" fontId="17" fillId="0" borderId="30" xfId="6" applyFont="1" applyBorder="1" applyAlignment="1">
      <alignment wrapText="1"/>
    </xf>
    <xf numFmtId="41" fontId="17" fillId="0" borderId="36" xfId="6" applyFont="1" applyBorder="1" applyAlignment="1">
      <alignment wrapText="1"/>
    </xf>
    <xf numFmtId="0" fontId="20" fillId="0" borderId="24" xfId="7" applyFont="1" applyBorder="1" applyAlignment="1">
      <alignment horizontal="left" indent="1"/>
    </xf>
    <xf numFmtId="41" fontId="17" fillId="0" borderId="37" xfId="6" applyFont="1" applyBorder="1" applyAlignment="1"/>
    <xf numFmtId="167" fontId="21" fillId="0" borderId="37" xfId="6" applyNumberFormat="1" applyFont="1" applyBorder="1" applyAlignment="1">
      <alignment wrapText="1"/>
    </xf>
    <xf numFmtId="41" fontId="21" fillId="0" borderId="38" xfId="6" applyFont="1" applyBorder="1" applyAlignment="1">
      <alignment wrapText="1"/>
    </xf>
    <xf numFmtId="0" fontId="13" fillId="0" borderId="39" xfId="5" applyBorder="1" applyAlignment="1">
      <alignment horizontal="center"/>
    </xf>
    <xf numFmtId="49" fontId="8" fillId="0" borderId="0" xfId="5" applyNumberFormat="1" applyFont="1"/>
    <xf numFmtId="41" fontId="0" fillId="0" borderId="0" xfId="6" applyFont="1" applyBorder="1"/>
    <xf numFmtId="41" fontId="0" fillId="0" borderId="36" xfId="6" applyFont="1" applyBorder="1"/>
    <xf numFmtId="0" fontId="13" fillId="0" borderId="39" xfId="5" applyBorder="1"/>
    <xf numFmtId="0" fontId="8" fillId="0" borderId="0" xfId="5" applyFont="1"/>
    <xf numFmtId="49" fontId="13" fillId="0" borderId="0" xfId="5" applyNumberFormat="1" applyAlignment="1">
      <alignment horizontal="center"/>
    </xf>
    <xf numFmtId="0" fontId="14" fillId="0" borderId="39" xfId="5" applyFont="1" applyBorder="1" applyAlignment="1">
      <alignment wrapText="1"/>
    </xf>
    <xf numFmtId="0" fontId="14" fillId="0" borderId="24" xfId="5" applyFont="1" applyBorder="1" applyAlignment="1">
      <alignment wrapText="1"/>
    </xf>
    <xf numFmtId="49" fontId="13" fillId="0" borderId="25" xfId="5" applyNumberFormat="1" applyBorder="1"/>
    <xf numFmtId="0" fontId="13" fillId="0" borderId="25" xfId="5" applyBorder="1"/>
    <xf numFmtId="41" fontId="0" fillId="0" borderId="25" xfId="6" applyFont="1" applyBorder="1"/>
    <xf numFmtId="41" fontId="0" fillId="0" borderId="38" xfId="6" applyFont="1" applyBorder="1"/>
    <xf numFmtId="0" fontId="0" fillId="0" borderId="0" xfId="0" applyAlignment="1">
      <alignment horizontal="center"/>
    </xf>
    <xf numFmtId="0" fontId="7" fillId="11" borderId="41" xfId="0" applyFont="1" applyFill="1" applyBorder="1" applyAlignment="1">
      <alignment horizontal="center"/>
    </xf>
    <xf numFmtId="0" fontId="7" fillId="11" borderId="45" xfId="0" applyFont="1" applyFill="1" applyBorder="1" applyAlignment="1">
      <alignment horizontal="center"/>
    </xf>
    <xf numFmtId="14" fontId="7" fillId="11" borderId="41" xfId="0" applyNumberFormat="1" applyFont="1" applyFill="1" applyBorder="1" applyAlignment="1">
      <alignment horizontal="center"/>
    </xf>
    <xf numFmtId="15" fontId="7" fillId="11" borderId="41" xfId="0" applyNumberFormat="1" applyFont="1" applyFill="1" applyBorder="1" applyAlignment="1">
      <alignment horizontal="center"/>
    </xf>
    <xf numFmtId="0" fontId="0" fillId="0" borderId="41" xfId="0" applyBorder="1"/>
    <xf numFmtId="0" fontId="0" fillId="0" borderId="41" xfId="0" applyBorder="1" applyAlignment="1">
      <alignment horizontal="center"/>
    </xf>
    <xf numFmtId="165" fontId="0" fillId="0" borderId="41" xfId="8" applyFont="1" applyBorder="1"/>
    <xf numFmtId="0" fontId="0" fillId="0" borderId="47" xfId="0" applyBorder="1"/>
    <xf numFmtId="0" fontId="0" fillId="0" borderId="48" xfId="0" applyBorder="1"/>
    <xf numFmtId="0" fontId="0" fillId="0" borderId="49" xfId="0" applyBorder="1"/>
    <xf numFmtId="41" fontId="0" fillId="0" borderId="41" xfId="0" applyNumberFormat="1" applyBorder="1"/>
    <xf numFmtId="165" fontId="7" fillId="0" borderId="41" xfId="8" applyFont="1" applyBorder="1"/>
    <xf numFmtId="165" fontId="0" fillId="0" borderId="41" xfId="8" applyFont="1" applyBorder="1" applyAlignment="1">
      <alignment horizontal="center"/>
    </xf>
    <xf numFmtId="165" fontId="0" fillId="0" borderId="0" xfId="0" applyNumberFormat="1"/>
    <xf numFmtId="0" fontId="0" fillId="0" borderId="41" xfId="0" applyBorder="1" applyAlignment="1">
      <alignment horizontal="right"/>
    </xf>
    <xf numFmtId="0" fontId="7" fillId="0" borderId="41" xfId="0" applyFont="1" applyBorder="1"/>
    <xf numFmtId="0" fontId="7" fillId="0" borderId="49" xfId="0" applyFont="1" applyBorder="1"/>
    <xf numFmtId="0" fontId="7" fillId="0" borderId="48" xfId="0" applyFont="1" applyBorder="1"/>
    <xf numFmtId="0" fontId="0" fillId="0" borderId="31" xfId="0" applyBorder="1"/>
    <xf numFmtId="15" fontId="0" fillId="0" borderId="41" xfId="0" applyNumberFormat="1" applyBorder="1"/>
    <xf numFmtId="15" fontId="0" fillId="0" borderId="38" xfId="0" applyNumberFormat="1" applyBorder="1"/>
    <xf numFmtId="0" fontId="0" fillId="0" borderId="41" xfId="0" applyBorder="1" applyAlignment="1">
      <alignment vertical="center"/>
    </xf>
    <xf numFmtId="165" fontId="0" fillId="0" borderId="41" xfId="8" applyFont="1" applyBorder="1" applyAlignment="1">
      <alignment vertical="center"/>
    </xf>
    <xf numFmtId="0" fontId="0" fillId="0" borderId="41" xfId="0" applyBorder="1" applyAlignment="1">
      <alignment wrapText="1"/>
    </xf>
    <xf numFmtId="0" fontId="0" fillId="0" borderId="41" xfId="0" applyBorder="1" applyAlignment="1">
      <alignment horizontal="center" vertical="center"/>
    </xf>
    <xf numFmtId="165" fontId="7" fillId="0" borderId="41" xfId="8" applyFont="1" applyBorder="1" applyAlignment="1">
      <alignment vertical="center"/>
    </xf>
    <xf numFmtId="165" fontId="0" fillId="0" borderId="41" xfId="8" applyFont="1" applyBorder="1" applyAlignment="1">
      <alignment horizontal="center" vertical="center"/>
    </xf>
    <xf numFmtId="0" fontId="0" fillId="0" borderId="36" xfId="0" applyBorder="1"/>
    <xf numFmtId="0" fontId="25" fillId="12" borderId="50" xfId="0" applyFont="1" applyFill="1" applyBorder="1" applyAlignment="1">
      <alignment horizontal="center" vertical="center"/>
    </xf>
    <xf numFmtId="0" fontId="25" fillId="12" borderId="17" xfId="0" applyFont="1" applyFill="1" applyBorder="1" applyAlignment="1">
      <alignment horizontal="center" vertical="center"/>
    </xf>
    <xf numFmtId="0" fontId="25" fillId="12" borderId="45" xfId="0" applyFont="1" applyFill="1" applyBorder="1" applyAlignment="1">
      <alignment horizontal="center" vertical="center"/>
    </xf>
    <xf numFmtId="0" fontId="25" fillId="12" borderId="39" xfId="0" applyFont="1" applyFill="1" applyBorder="1" applyAlignment="1">
      <alignment horizontal="center" vertical="center"/>
    </xf>
    <xf numFmtId="0" fontId="25" fillId="12" borderId="0" xfId="0" applyFont="1" applyFill="1" applyAlignment="1">
      <alignment horizontal="center" vertical="center"/>
    </xf>
    <xf numFmtId="0" fontId="25" fillId="12" borderId="36" xfId="0" applyFont="1" applyFill="1" applyBorder="1" applyAlignment="1">
      <alignment horizontal="center" vertical="center"/>
    </xf>
    <xf numFmtId="0" fontId="25" fillId="12" borderId="24" xfId="0" applyFont="1" applyFill="1" applyBorder="1" applyAlignment="1">
      <alignment horizontal="center" vertical="center"/>
    </xf>
    <xf numFmtId="0" fontId="25" fillId="12" borderId="25" xfId="0" applyFont="1" applyFill="1" applyBorder="1" applyAlignment="1">
      <alignment horizontal="center" vertical="center"/>
    </xf>
    <xf numFmtId="0" fontId="25" fillId="12" borderId="38" xfId="0" applyFont="1" applyFill="1" applyBorder="1" applyAlignment="1">
      <alignment horizontal="center" vertical="center"/>
    </xf>
    <xf numFmtId="0" fontId="26" fillId="13" borderId="50" xfId="0" applyFont="1" applyFill="1" applyBorder="1" applyAlignment="1">
      <alignment horizontal="center"/>
    </xf>
    <xf numFmtId="0" fontId="26" fillId="13" borderId="17" xfId="0" applyFont="1" applyFill="1" applyBorder="1" applyAlignment="1">
      <alignment horizontal="center"/>
    </xf>
    <xf numFmtId="0" fontId="26" fillId="13" borderId="45" xfId="0" applyFont="1" applyFill="1" applyBorder="1" applyAlignment="1">
      <alignment horizontal="center"/>
    </xf>
    <xf numFmtId="0" fontId="26" fillId="13" borderId="39" xfId="0" applyFont="1" applyFill="1" applyBorder="1" applyAlignment="1">
      <alignment horizontal="center"/>
    </xf>
    <xf numFmtId="0" fontId="26" fillId="13" borderId="0" xfId="0" applyFont="1" applyFill="1" applyAlignment="1">
      <alignment horizontal="center"/>
    </xf>
    <xf numFmtId="0" fontId="26" fillId="13" borderId="36" xfId="0" applyFont="1" applyFill="1" applyBorder="1" applyAlignment="1">
      <alignment horizontal="center"/>
    </xf>
    <xf numFmtId="0" fontId="26" fillId="13" borderId="24" xfId="0" applyFont="1" applyFill="1" applyBorder="1" applyAlignment="1">
      <alignment horizontal="center"/>
    </xf>
    <xf numFmtId="0" fontId="26" fillId="13" borderId="25" xfId="0" applyFont="1" applyFill="1" applyBorder="1" applyAlignment="1">
      <alignment horizontal="center"/>
    </xf>
    <xf numFmtId="0" fontId="26" fillId="13" borderId="38" xfId="0" applyFont="1" applyFill="1" applyBorder="1" applyAlignment="1">
      <alignment horizontal="center"/>
    </xf>
    <xf numFmtId="0" fontId="9" fillId="3" borderId="5" xfId="3" applyFont="1" applyFill="1" applyBorder="1" applyAlignment="1">
      <alignment horizontal="center" vertical="center" wrapText="1"/>
    </xf>
    <xf numFmtId="0" fontId="9" fillId="3" borderId="12" xfId="3" applyFont="1" applyFill="1" applyBorder="1" applyAlignment="1">
      <alignment horizontal="center" vertical="center" wrapText="1"/>
    </xf>
    <xf numFmtId="0" fontId="9" fillId="3" borderId="3" xfId="3" applyFont="1" applyFill="1" applyBorder="1" applyAlignment="1">
      <alignment horizontal="center" vertical="center"/>
    </xf>
    <xf numFmtId="0" fontId="9" fillId="3" borderId="11" xfId="3" applyFont="1" applyFill="1" applyBorder="1" applyAlignment="1">
      <alignment horizontal="center" vertical="center"/>
    </xf>
    <xf numFmtId="0" fontId="9" fillId="3" borderId="4" xfId="3" applyFont="1" applyFill="1" applyBorder="1" applyAlignment="1">
      <alignment horizontal="center" vertical="center" wrapText="1"/>
    </xf>
    <xf numFmtId="0" fontId="9" fillId="3" borderId="1" xfId="3" applyFont="1" applyFill="1" applyBorder="1" applyAlignment="1">
      <alignment horizontal="center" vertical="center" wrapText="1"/>
    </xf>
    <xf numFmtId="0" fontId="9" fillId="3" borderId="4" xfId="3" applyFont="1" applyFill="1" applyBorder="1" applyAlignment="1">
      <alignment horizontal="center"/>
    </xf>
    <xf numFmtId="0" fontId="9" fillId="0" borderId="6" xfId="3" applyFont="1" applyBorder="1" applyAlignment="1">
      <alignment horizontal="left"/>
    </xf>
    <xf numFmtId="0" fontId="9" fillId="0" borderId="7" xfId="3" applyFont="1" applyBorder="1" applyAlignment="1">
      <alignment horizontal="left"/>
    </xf>
    <xf numFmtId="0" fontId="9" fillId="0" borderId="8" xfId="3" applyFont="1" applyBorder="1" applyAlignment="1">
      <alignment horizontal="left"/>
    </xf>
    <xf numFmtId="0" fontId="8" fillId="0" borderId="11" xfId="3" applyBorder="1" applyAlignment="1">
      <alignment horizontal="left" vertical="top"/>
    </xf>
    <xf numFmtId="0" fontId="8" fillId="0" borderId="1" xfId="3" applyBorder="1" applyAlignment="1">
      <alignment horizontal="left" vertical="top"/>
    </xf>
    <xf numFmtId="0" fontId="8" fillId="0" borderId="20" xfId="3" applyBorder="1" applyAlignment="1">
      <alignment horizontal="left" vertical="top" wrapText="1"/>
    </xf>
    <xf numFmtId="0" fontId="8" fillId="0" borderId="2" xfId="3" applyBorder="1" applyAlignment="1">
      <alignment horizontal="left" vertical="top" wrapText="1"/>
    </xf>
    <xf numFmtId="0" fontId="8" fillId="6" borderId="12" xfId="3" applyFill="1" applyBorder="1" applyAlignment="1">
      <alignment horizontal="left" vertical="top"/>
    </xf>
    <xf numFmtId="0" fontId="8" fillId="0" borderId="21" xfId="3" applyBorder="1" applyAlignment="1">
      <alignment horizontal="left" vertical="center"/>
    </xf>
    <xf numFmtId="0" fontId="8" fillId="0" borderId="22" xfId="3" applyBorder="1" applyAlignment="1">
      <alignment horizontal="left" vertical="center"/>
    </xf>
    <xf numFmtId="0" fontId="8" fillId="0" borderId="23" xfId="3" applyBorder="1" applyAlignment="1">
      <alignment horizontal="left" vertical="center"/>
    </xf>
    <xf numFmtId="0" fontId="8" fillId="0" borderId="24" xfId="3" applyBorder="1" applyAlignment="1">
      <alignment horizontal="left" vertical="center"/>
    </xf>
    <xf numFmtId="0" fontId="8" fillId="0" borderId="25" xfId="3" applyBorder="1" applyAlignment="1">
      <alignment horizontal="left" vertical="center"/>
    </xf>
    <xf numFmtId="0" fontId="8" fillId="0" borderId="26" xfId="3" applyBorder="1" applyAlignment="1">
      <alignment horizontal="left" vertical="center"/>
    </xf>
    <xf numFmtId="0" fontId="8" fillId="0" borderId="7" xfId="3" applyBorder="1" applyAlignment="1">
      <alignment horizontal="left" vertical="top"/>
    </xf>
    <xf numFmtId="0" fontId="8" fillId="0" borderId="12" xfId="3" applyBorder="1" applyAlignment="1">
      <alignment horizontal="left" vertical="top"/>
    </xf>
    <xf numFmtId="0" fontId="8" fillId="0" borderId="8" xfId="3" applyBorder="1" applyAlignment="1">
      <alignment horizontal="left" vertical="top"/>
    </xf>
    <xf numFmtId="0" fontId="9" fillId="4" borderId="27" xfId="3" applyFont="1" applyFill="1" applyBorder="1" applyAlignment="1">
      <alignment horizontal="left"/>
    </xf>
    <xf numFmtId="0" fontId="9" fillId="4" borderId="28" xfId="3" applyFont="1" applyFill="1" applyBorder="1" applyAlignment="1">
      <alignment horizontal="left"/>
    </xf>
    <xf numFmtId="0" fontId="9" fillId="4" borderId="29" xfId="3" applyFont="1" applyFill="1" applyBorder="1" applyAlignment="1">
      <alignment horizontal="left"/>
    </xf>
    <xf numFmtId="0" fontId="8" fillId="0" borderId="16" xfId="3" applyBorder="1" applyAlignment="1">
      <alignment horizontal="left"/>
    </xf>
    <xf numFmtId="0" fontId="8" fillId="0" borderId="14" xfId="3" applyBorder="1" applyAlignment="1">
      <alignment horizontal="left"/>
    </xf>
    <xf numFmtId="0" fontId="8" fillId="0" borderId="15" xfId="3" applyBorder="1" applyAlignment="1">
      <alignment horizontal="left"/>
    </xf>
    <xf numFmtId="0" fontId="9" fillId="0" borderId="16" xfId="3" applyFont="1" applyBorder="1" applyAlignment="1">
      <alignment horizontal="left"/>
    </xf>
    <xf numFmtId="0" fontId="9" fillId="0" borderId="14" xfId="3" applyFont="1" applyBorder="1" applyAlignment="1">
      <alignment horizontal="left"/>
    </xf>
    <xf numFmtId="0" fontId="9" fillId="0" borderId="15" xfId="3" applyFont="1" applyBorder="1" applyAlignment="1">
      <alignment horizontal="left"/>
    </xf>
    <xf numFmtId="0" fontId="9" fillId="0" borderId="16" xfId="3" applyFont="1" applyBorder="1" applyAlignment="1">
      <alignment horizontal="left" vertical="center" wrapText="1"/>
    </xf>
    <xf numFmtId="0" fontId="17" fillId="0" borderId="33" xfId="7" applyFont="1" applyBorder="1" applyAlignment="1">
      <alignment horizontal="center"/>
    </xf>
    <xf numFmtId="0" fontId="17" fillId="0" borderId="34" xfId="7" applyFont="1" applyBorder="1" applyAlignment="1">
      <alignment horizontal="center"/>
    </xf>
    <xf numFmtId="0" fontId="19" fillId="9" borderId="33" xfId="7" applyFont="1" applyFill="1" applyBorder="1" applyAlignment="1">
      <alignment horizontal="center"/>
    </xf>
    <xf numFmtId="0" fontId="19" fillId="9" borderId="35" xfId="7" applyFont="1" applyFill="1" applyBorder="1" applyAlignment="1">
      <alignment horizontal="center"/>
    </xf>
    <xf numFmtId="0" fontId="17" fillId="0" borderId="37" xfId="7" applyFont="1" applyBorder="1" applyAlignment="1">
      <alignment horizontal="center"/>
    </xf>
    <xf numFmtId="0" fontId="17" fillId="0" borderId="26" xfId="7" applyFont="1" applyBorder="1" applyAlignment="1">
      <alignment horizontal="center"/>
    </xf>
    <xf numFmtId="0" fontId="13" fillId="10" borderId="27" xfId="5" applyFill="1" applyBorder="1" applyAlignment="1">
      <alignment horizontal="center"/>
    </xf>
    <xf numFmtId="0" fontId="13" fillId="10" borderId="28" xfId="5" applyFill="1" applyBorder="1" applyAlignment="1">
      <alignment horizontal="center"/>
    </xf>
    <xf numFmtId="0" fontId="13" fillId="10" borderId="29" xfId="5" applyFill="1" applyBorder="1" applyAlignment="1">
      <alignment horizontal="center"/>
    </xf>
    <xf numFmtId="0" fontId="14" fillId="3" borderId="3" xfId="5" applyFont="1" applyFill="1" applyBorder="1" applyAlignment="1">
      <alignment horizontal="center" vertical="center"/>
    </xf>
    <xf numFmtId="0" fontId="14" fillId="3" borderId="11" xfId="5" applyFont="1" applyFill="1" applyBorder="1" applyAlignment="1">
      <alignment horizontal="center" vertical="center"/>
    </xf>
    <xf numFmtId="49" fontId="14" fillId="3" borderId="4" xfId="5" applyNumberFormat="1" applyFont="1" applyFill="1" applyBorder="1" applyAlignment="1">
      <alignment horizontal="center" vertical="center" wrapText="1"/>
    </xf>
    <xf numFmtId="49" fontId="14" fillId="3" borderId="1" xfId="5" applyNumberFormat="1" applyFont="1" applyFill="1" applyBorder="1" applyAlignment="1">
      <alignment horizontal="center" vertical="center" wrapText="1"/>
    </xf>
    <xf numFmtId="0" fontId="14" fillId="3" borderId="4" xfId="5" applyFont="1" applyFill="1" applyBorder="1" applyAlignment="1">
      <alignment horizontal="center" vertical="center" wrapText="1"/>
    </xf>
    <xf numFmtId="0" fontId="14" fillId="3" borderId="1" xfId="5" applyFont="1" applyFill="1" applyBorder="1" applyAlignment="1">
      <alignment horizontal="center" vertical="center" wrapText="1"/>
    </xf>
    <xf numFmtId="0" fontId="14" fillId="3" borderId="4" xfId="5" applyFont="1" applyFill="1" applyBorder="1" applyAlignment="1">
      <alignment horizontal="center"/>
    </xf>
    <xf numFmtId="41" fontId="9" fillId="3" borderId="5" xfId="6" applyFont="1" applyFill="1" applyBorder="1" applyAlignment="1">
      <alignment horizontal="center" vertical="center" wrapText="1"/>
    </xf>
    <xf numFmtId="41" fontId="14" fillId="3" borderId="12" xfId="6" applyFont="1" applyFill="1" applyBorder="1" applyAlignment="1">
      <alignment horizontal="center" vertical="center" wrapText="1"/>
    </xf>
    <xf numFmtId="0" fontId="17" fillId="8" borderId="30" xfId="7" applyFont="1" applyFill="1" applyBorder="1" applyAlignment="1">
      <alignment horizontal="center" wrapText="1"/>
    </xf>
    <xf numFmtId="0" fontId="17" fillId="8" borderId="31" xfId="7" applyFont="1" applyFill="1" applyBorder="1" applyAlignment="1">
      <alignment horizontal="center" wrapText="1"/>
    </xf>
    <xf numFmtId="0" fontId="1" fillId="0" borderId="0" xfId="0" applyFont="1" applyAlignment="1">
      <alignment horizontal="left" vertical="center"/>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xf>
    <xf numFmtId="10" fontId="1" fillId="0" borderId="1" xfId="2" applyNumberFormat="1" applyFont="1" applyBorder="1" applyAlignment="1">
      <alignment horizontal="center" vertical="center"/>
    </xf>
    <xf numFmtId="0" fontId="1" fillId="2" borderId="1" xfId="0" applyFont="1" applyFill="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indent="2"/>
    </xf>
    <xf numFmtId="0" fontId="1" fillId="0" borderId="0" xfId="0" quotePrefix="1" applyFont="1" applyAlignment="1">
      <alignment horizontal="center" vertical="center"/>
    </xf>
    <xf numFmtId="0" fontId="1" fillId="0" borderId="13" xfId="0" applyFont="1" applyBorder="1" applyAlignment="1">
      <alignment horizontal="left" vertical="center"/>
    </xf>
    <xf numFmtId="0" fontId="1" fillId="0" borderId="14" xfId="0" applyFont="1" applyBorder="1" applyAlignment="1">
      <alignment horizontal="left" vertical="center"/>
    </xf>
    <xf numFmtId="0" fontId="1" fillId="0" borderId="18" xfId="0" applyFont="1" applyBorder="1" applyAlignment="1">
      <alignment horizontal="left"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7"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8" xfId="0" applyFont="1" applyFill="1" applyBorder="1" applyAlignment="1">
      <alignment horizontal="center" vertical="center"/>
    </xf>
    <xf numFmtId="0" fontId="4" fillId="0" borderId="12" xfId="0" applyFont="1" applyBorder="1" applyAlignment="1">
      <alignment horizontal="center" vertical="center"/>
    </xf>
    <xf numFmtId="0" fontId="4" fillId="0" borderId="1" xfId="0" applyFont="1" applyBorder="1" applyAlignment="1">
      <alignment horizontal="center" vertical="center"/>
    </xf>
    <xf numFmtId="0" fontId="1" fillId="0" borderId="11" xfId="0" applyFont="1" applyBorder="1" applyAlignment="1">
      <alignment horizontal="left" vertical="center"/>
    </xf>
    <xf numFmtId="0" fontId="4" fillId="0" borderId="11" xfId="0" applyFont="1" applyBorder="1" applyAlignment="1">
      <alignment horizontal="left" vertical="center"/>
    </xf>
    <xf numFmtId="0" fontId="4" fillId="0" borderId="1" xfId="0" applyFont="1" applyBorder="1" applyAlignment="1">
      <alignment horizontal="left" vertical="center"/>
    </xf>
    <xf numFmtId="0" fontId="1" fillId="0" borderId="16"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17" xfId="0" applyFont="1" applyBorder="1" applyAlignment="1">
      <alignment horizontal="center"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0" fontId="1" fillId="0" borderId="12" xfId="0" applyFont="1" applyBorder="1" applyAlignment="1">
      <alignment horizontal="left" vertical="center"/>
    </xf>
    <xf numFmtId="0" fontId="1" fillId="0" borderId="11" xfId="0" applyFont="1" applyBorder="1" applyAlignment="1">
      <alignment horizontal="left" vertical="center" indent="4"/>
    </xf>
    <xf numFmtId="0" fontId="1" fillId="0" borderId="1" xfId="0" applyFont="1" applyBorder="1" applyAlignment="1">
      <alignment horizontal="left" vertical="center" indent="4"/>
    </xf>
    <xf numFmtId="166" fontId="1" fillId="0" borderId="1" xfId="0" applyNumberFormat="1" applyFont="1" applyBorder="1" applyAlignment="1">
      <alignment horizontal="center" vertical="center"/>
    </xf>
    <xf numFmtId="166" fontId="1" fillId="0" borderId="12" xfId="0" applyNumberFormat="1" applyFont="1" applyBorder="1" applyAlignment="1">
      <alignment horizontal="center" vertical="center"/>
    </xf>
    <xf numFmtId="0" fontId="1" fillId="0" borderId="12" xfId="0" applyFont="1" applyBorder="1" applyAlignment="1">
      <alignment horizontal="center" vertical="center"/>
    </xf>
    <xf numFmtId="0" fontId="1" fillId="0" borderId="11" xfId="0" applyFont="1" applyBorder="1" applyAlignment="1">
      <alignment horizontal="left" vertical="center" wrapText="1"/>
    </xf>
    <xf numFmtId="0" fontId="1" fillId="0" borderId="12" xfId="0" applyFont="1" applyBorder="1" applyAlignment="1">
      <alignment horizontal="left" vertical="center" wrapText="1"/>
    </xf>
    <xf numFmtId="0" fontId="1" fillId="0" borderId="11" xfId="0" applyFont="1" applyBorder="1" applyAlignment="1">
      <alignment horizontal="left" vertical="center" indent="2"/>
    </xf>
    <xf numFmtId="0" fontId="1" fillId="0" borderId="6" xfId="0" applyFont="1" applyBorder="1" applyAlignment="1">
      <alignment horizontal="left" vertical="center" indent="4"/>
    </xf>
    <xf numFmtId="0" fontId="1" fillId="0" borderId="7" xfId="0" applyFont="1" applyBorder="1" applyAlignment="1">
      <alignment horizontal="left" vertical="center" indent="4"/>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2" fillId="2" borderId="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3" fillId="0" borderId="12" xfId="0" applyFont="1" applyBorder="1" applyAlignment="1">
      <alignment horizontal="center" vertical="center"/>
    </xf>
    <xf numFmtId="0" fontId="3" fillId="0" borderId="1" xfId="0" applyFont="1" applyBorder="1" applyAlignment="1">
      <alignment horizontal="center" vertical="center"/>
    </xf>
    <xf numFmtId="0" fontId="4" fillId="0" borderId="11" xfId="0" applyFont="1" applyBorder="1" applyAlignment="1">
      <alignment horizontal="center" vertical="center"/>
    </xf>
    <xf numFmtId="0" fontId="1" fillId="0" borderId="11" xfId="0" applyFont="1" applyBorder="1" applyAlignment="1">
      <alignment horizontal="left"/>
    </xf>
    <xf numFmtId="0" fontId="1" fillId="0" borderId="1" xfId="0" applyFont="1" applyBorder="1" applyAlignment="1">
      <alignment horizontal="left"/>
    </xf>
    <xf numFmtId="0" fontId="1" fillId="0" borderId="13" xfId="0" applyFont="1" applyBorder="1" applyAlignment="1">
      <alignment horizontal="left"/>
    </xf>
    <xf numFmtId="0" fontId="1" fillId="0" borderId="14" xfId="0" applyFont="1" applyBorder="1" applyAlignment="1">
      <alignment horizontal="left"/>
    </xf>
    <xf numFmtId="0" fontId="1" fillId="0" borderId="15" xfId="0" applyFont="1" applyBorder="1" applyAlignment="1">
      <alignment horizontal="left"/>
    </xf>
    <xf numFmtId="0" fontId="1" fillId="0" borderId="7" xfId="0" applyFont="1" applyBorder="1" applyAlignment="1">
      <alignment horizontal="left"/>
    </xf>
    <xf numFmtId="0" fontId="1" fillId="0" borderId="12" xfId="0" applyFont="1" applyBorder="1" applyAlignment="1">
      <alignment horizontal="left"/>
    </xf>
    <xf numFmtId="14" fontId="1" fillId="0" borderId="7" xfId="0" applyNumberFormat="1"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6" xfId="0" applyFont="1" applyBorder="1" applyAlignment="1">
      <alignment horizontal="left"/>
    </xf>
    <xf numFmtId="0" fontId="7" fillId="11" borderId="40" xfId="0" applyFont="1" applyFill="1" applyBorder="1" applyAlignment="1">
      <alignment horizontal="center" vertical="center"/>
    </xf>
    <xf numFmtId="0" fontId="7" fillId="11" borderId="46" xfId="0" applyFont="1" applyFill="1" applyBorder="1" applyAlignment="1">
      <alignment horizontal="center" vertical="center"/>
    </xf>
    <xf numFmtId="0" fontId="7" fillId="11" borderId="42" xfId="0" applyFont="1" applyFill="1" applyBorder="1" applyAlignment="1">
      <alignment horizontal="center"/>
    </xf>
    <xf numFmtId="0" fontId="7" fillId="11" borderId="43" xfId="0" applyFont="1" applyFill="1" applyBorder="1" applyAlignment="1">
      <alignment horizontal="center"/>
    </xf>
    <xf numFmtId="0" fontId="7" fillId="11" borderId="44" xfId="0" applyFont="1" applyFill="1" applyBorder="1" applyAlignment="1">
      <alignment horizontal="center"/>
    </xf>
    <xf numFmtId="0" fontId="0" fillId="0" borderId="49" xfId="0" applyBorder="1" applyAlignment="1">
      <alignment horizontal="center"/>
    </xf>
    <xf numFmtId="0" fontId="0" fillId="0" borderId="47" xfId="0" applyBorder="1" applyAlignment="1">
      <alignment horizontal="center"/>
    </xf>
    <xf numFmtId="0" fontId="0" fillId="0" borderId="48" xfId="0" applyBorder="1" applyAlignment="1">
      <alignment horizontal="center"/>
    </xf>
    <xf numFmtId="0" fontId="0" fillId="0" borderId="49" xfId="0" applyBorder="1" applyAlignment="1">
      <alignment horizontal="left"/>
    </xf>
    <xf numFmtId="0" fontId="0" fillId="0" borderId="47" xfId="0" applyBorder="1" applyAlignment="1">
      <alignment horizontal="left"/>
    </xf>
    <xf numFmtId="0" fontId="0" fillId="0" borderId="48" xfId="0" applyBorder="1" applyAlignment="1">
      <alignment horizontal="left"/>
    </xf>
    <xf numFmtId="0" fontId="23" fillId="0" borderId="40" xfId="0" applyFont="1" applyBorder="1" applyAlignment="1">
      <alignment horizontal="center" vertical="center"/>
    </xf>
    <xf numFmtId="0" fontId="23" fillId="0" borderId="46" xfId="0" applyFont="1" applyBorder="1" applyAlignment="1">
      <alignment horizontal="center" vertical="center"/>
    </xf>
    <xf numFmtId="0" fontId="24" fillId="0" borderId="49" xfId="0" applyFont="1" applyBorder="1" applyAlignment="1">
      <alignment horizontal="center" vertical="center"/>
    </xf>
    <xf numFmtId="0" fontId="24" fillId="0" borderId="47" xfId="0" applyFont="1" applyBorder="1" applyAlignment="1">
      <alignment horizontal="center" vertical="center"/>
    </xf>
    <xf numFmtId="0" fontId="24" fillId="0" borderId="48" xfId="0" applyFont="1" applyBorder="1" applyAlignment="1">
      <alignment horizontal="center" vertical="center"/>
    </xf>
    <xf numFmtId="15" fontId="0" fillId="0" borderId="49" xfId="0" applyNumberFormat="1" applyBorder="1" applyAlignment="1">
      <alignment horizontal="center"/>
    </xf>
    <xf numFmtId="15" fontId="0" fillId="0" borderId="47" xfId="0" applyNumberFormat="1" applyBorder="1" applyAlignment="1">
      <alignment horizontal="center"/>
    </xf>
    <xf numFmtId="15" fontId="0" fillId="0" borderId="48" xfId="0" applyNumberFormat="1" applyBorder="1" applyAlignment="1">
      <alignment horizontal="center"/>
    </xf>
    <xf numFmtId="0" fontId="22" fillId="0" borderId="50" xfId="0" applyFont="1" applyBorder="1" applyAlignment="1">
      <alignment horizontal="center" vertical="center"/>
    </xf>
    <xf numFmtId="0" fontId="22" fillId="0" borderId="17" xfId="0" applyFont="1" applyBorder="1" applyAlignment="1">
      <alignment horizontal="center" vertical="center"/>
    </xf>
    <xf numFmtId="0" fontId="22" fillId="0" borderId="45"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22" fillId="0" borderId="38" xfId="0" applyFont="1" applyBorder="1" applyAlignment="1">
      <alignment horizontal="center" vertical="center"/>
    </xf>
    <xf numFmtId="0" fontId="0" fillId="0" borderId="40" xfId="0" applyBorder="1" applyAlignment="1">
      <alignment horizontal="center" vertical="center"/>
    </xf>
    <xf numFmtId="0" fontId="0" fillId="0" borderId="46" xfId="0" applyBorder="1" applyAlignment="1">
      <alignment horizontal="center" vertical="center"/>
    </xf>
    <xf numFmtId="0" fontId="0" fillId="0" borderId="50" xfId="0" applyBorder="1" applyAlignment="1">
      <alignment horizontal="center" vertical="center"/>
    </xf>
    <xf numFmtId="0" fontId="0" fillId="0" borderId="17" xfId="0" applyBorder="1" applyAlignment="1">
      <alignment horizontal="center" vertical="center"/>
    </xf>
    <xf numFmtId="0" fontId="0" fillId="0" borderId="45"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38" xfId="0" applyBorder="1" applyAlignment="1">
      <alignment horizontal="center" vertical="center"/>
    </xf>
    <xf numFmtId="0" fontId="27" fillId="8" borderId="0" xfId="9" applyFont="1" applyFill="1" applyAlignment="1">
      <alignment horizontal="center"/>
    </xf>
    <xf numFmtId="0" fontId="8" fillId="0" borderId="0" xfId="9"/>
    <xf numFmtId="0" fontId="8" fillId="0" borderId="0" xfId="9" applyAlignment="1">
      <alignment horizontal="center" vertical="center"/>
    </xf>
    <xf numFmtId="0" fontId="8" fillId="0" borderId="0" xfId="9" applyAlignment="1">
      <alignment horizontal="center"/>
    </xf>
    <xf numFmtId="0" fontId="28" fillId="0" borderId="1" xfId="9" applyFont="1" applyBorder="1" applyAlignment="1">
      <alignment horizontal="center" vertical="center"/>
    </xf>
    <xf numFmtId="0" fontId="9" fillId="0" borderId="1" xfId="9" applyFont="1" applyBorder="1" applyAlignment="1">
      <alignment horizontal="center" vertical="center"/>
    </xf>
    <xf numFmtId="0" fontId="9" fillId="0" borderId="1" xfId="9" applyFont="1" applyBorder="1" applyAlignment="1">
      <alignment horizontal="center" vertical="center"/>
    </xf>
    <xf numFmtId="0" fontId="8" fillId="0" borderId="1" xfId="9" applyBorder="1" applyAlignment="1">
      <alignment horizontal="center" vertical="center"/>
    </xf>
    <xf numFmtId="0" fontId="29" fillId="0" borderId="13" xfId="9" applyFont="1" applyBorder="1" applyAlignment="1">
      <alignment horizontal="center" vertical="center"/>
    </xf>
    <xf numFmtId="0" fontId="29" fillId="0" borderId="14" xfId="9" applyFont="1" applyBorder="1" applyAlignment="1">
      <alignment horizontal="center" vertical="center"/>
    </xf>
    <xf numFmtId="0" fontId="29" fillId="0" borderId="18" xfId="9" applyFont="1" applyBorder="1" applyAlignment="1">
      <alignment horizontal="center" vertical="center"/>
    </xf>
    <xf numFmtId="0" fontId="8" fillId="0" borderId="1" xfId="9" applyBorder="1" applyAlignment="1">
      <alignment wrapText="1"/>
    </xf>
    <xf numFmtId="0" fontId="8" fillId="0" borderId="1" xfId="9" applyFill="1" applyBorder="1" applyAlignment="1">
      <alignment horizontal="center" vertical="center"/>
    </xf>
    <xf numFmtId="0" fontId="8" fillId="0" borderId="1" xfId="9" applyBorder="1" applyAlignment="1">
      <alignment horizontal="center"/>
    </xf>
    <xf numFmtId="0" fontId="8" fillId="0" borderId="13" xfId="9" applyFont="1" applyBorder="1" applyAlignment="1">
      <alignment wrapText="1"/>
    </xf>
    <xf numFmtId="0" fontId="8" fillId="0" borderId="14" xfId="9" applyBorder="1" applyAlignment="1">
      <alignment wrapText="1"/>
    </xf>
    <xf numFmtId="0" fontId="8" fillId="0" borderId="18" xfId="9" applyBorder="1" applyAlignment="1">
      <alignment wrapText="1"/>
    </xf>
    <xf numFmtId="0" fontId="8" fillId="5" borderId="1" xfId="9" quotePrefix="1" applyFont="1" applyFill="1" applyBorder="1" applyAlignment="1">
      <alignment horizontal="center" vertical="center"/>
    </xf>
    <xf numFmtId="0" fontId="8" fillId="5" borderId="1" xfId="9" applyFill="1" applyBorder="1" applyAlignment="1">
      <alignment horizontal="center" vertical="center"/>
    </xf>
    <xf numFmtId="0" fontId="12" fillId="0" borderId="13" xfId="9" applyFont="1" applyBorder="1" applyAlignment="1">
      <alignment wrapText="1"/>
    </xf>
    <xf numFmtId="0" fontId="12" fillId="0" borderId="14" xfId="9" applyFont="1" applyBorder="1" applyAlignment="1">
      <alignment wrapText="1"/>
    </xf>
    <xf numFmtId="0" fontId="12" fillId="0" borderId="18" xfId="9" applyFont="1" applyBorder="1" applyAlignment="1">
      <alignment wrapText="1"/>
    </xf>
    <xf numFmtId="0" fontId="8" fillId="0" borderId="13" xfId="9" applyFont="1" applyBorder="1" applyAlignment="1"/>
    <xf numFmtId="0" fontId="8" fillId="0" borderId="14" xfId="9" applyBorder="1" applyAlignment="1"/>
    <xf numFmtId="0" fontId="8" fillId="0" borderId="18" xfId="9" applyBorder="1" applyAlignment="1"/>
    <xf numFmtId="0" fontId="9" fillId="0" borderId="13" xfId="9" applyFont="1" applyBorder="1" applyAlignment="1">
      <alignment horizontal="center" vertical="center"/>
    </xf>
    <xf numFmtId="0" fontId="9" fillId="0" borderId="14" xfId="9" applyFont="1" applyBorder="1" applyAlignment="1">
      <alignment horizontal="center" vertical="center"/>
    </xf>
    <xf numFmtId="0" fontId="9" fillId="0" borderId="18" xfId="9" applyFont="1" applyBorder="1" applyAlignment="1">
      <alignment horizontal="center" vertical="center"/>
    </xf>
    <xf numFmtId="0" fontId="8" fillId="0" borderId="13" xfId="9" applyFont="1" applyFill="1" applyBorder="1" applyAlignment="1">
      <alignment horizontal="left" vertical="center"/>
    </xf>
    <xf numFmtId="0" fontId="9" fillId="0" borderId="14" xfId="9" applyFont="1" applyFill="1" applyBorder="1" applyAlignment="1">
      <alignment horizontal="left" vertical="center"/>
    </xf>
    <xf numFmtId="0" fontId="9" fillId="0" borderId="18" xfId="9" applyFont="1" applyFill="1" applyBorder="1" applyAlignment="1">
      <alignment horizontal="left" vertical="center"/>
    </xf>
    <xf numFmtId="0" fontId="8" fillId="0" borderId="1" xfId="9" applyFont="1" applyFill="1" applyBorder="1" applyAlignment="1">
      <alignment horizontal="center" vertical="center"/>
    </xf>
    <xf numFmtId="0" fontId="8" fillId="0" borderId="13" xfId="9" applyFont="1" applyBorder="1" applyAlignment="1">
      <alignment horizontal="left" vertical="center" wrapText="1"/>
    </xf>
    <xf numFmtId="0" fontId="8" fillId="0" borderId="14" xfId="9" applyFont="1" applyBorder="1" applyAlignment="1">
      <alignment horizontal="left" vertical="center" wrapText="1"/>
    </xf>
    <xf numFmtId="0" fontId="8" fillId="0" borderId="18" xfId="9" applyFont="1" applyBorder="1" applyAlignment="1">
      <alignment horizontal="left" vertical="center" wrapText="1"/>
    </xf>
    <xf numFmtId="0" fontId="8" fillId="0" borderId="1" xfId="9" applyFont="1" applyBorder="1" applyAlignment="1">
      <alignment horizontal="center" vertical="center"/>
    </xf>
    <xf numFmtId="0" fontId="8" fillId="0" borderId="1" xfId="9" quotePrefix="1" applyFont="1" applyBorder="1" applyAlignment="1">
      <alignment horizontal="center" vertical="center"/>
    </xf>
    <xf numFmtId="0" fontId="30" fillId="0" borderId="1" xfId="10" applyFont="1" applyBorder="1" applyAlignment="1">
      <alignment horizontal="left"/>
    </xf>
    <xf numFmtId="41" fontId="30" fillId="0" borderId="1" xfId="10" applyNumberFormat="1" applyFont="1" applyBorder="1" applyAlignment="1">
      <alignment horizontal="left" vertical="center"/>
    </xf>
    <xf numFmtId="0" fontId="30" fillId="0" borderId="1" xfId="10" applyFont="1" applyBorder="1" applyAlignment="1">
      <alignment vertical="center"/>
    </xf>
    <xf numFmtId="0" fontId="30" fillId="0" borderId="1" xfId="10" applyFont="1" applyBorder="1" applyAlignment="1">
      <alignment horizontal="left"/>
    </xf>
    <xf numFmtId="0" fontId="31" fillId="0" borderId="1" xfId="10" applyFont="1" applyBorder="1" applyAlignment="1">
      <alignment horizontal="left" vertical="center"/>
    </xf>
    <xf numFmtId="41" fontId="32" fillId="0" borderId="1" xfId="10" applyNumberFormat="1" applyFont="1" applyBorder="1" applyAlignment="1">
      <alignment horizontal="center" vertical="center"/>
    </xf>
    <xf numFmtId="41" fontId="32" fillId="0" borderId="1" xfId="10" applyNumberFormat="1" applyFont="1" applyBorder="1" applyAlignment="1">
      <alignment horizontal="center" vertical="center" wrapText="1"/>
    </xf>
    <xf numFmtId="0" fontId="33" fillId="0" borderId="1" xfId="10" applyFont="1" applyBorder="1" applyAlignment="1">
      <alignment horizontal="center" vertical="center"/>
    </xf>
    <xf numFmtId="0" fontId="30" fillId="0" borderId="1" xfId="10" applyFont="1" applyBorder="1" applyAlignment="1">
      <alignment horizontal="left" wrapText="1"/>
    </xf>
    <xf numFmtId="41" fontId="30" fillId="0" borderId="1" xfId="10" applyNumberFormat="1" applyFont="1" applyBorder="1" applyAlignment="1">
      <alignment horizontal="left" vertical="top"/>
    </xf>
    <xf numFmtId="0" fontId="30" fillId="0" borderId="1" xfId="10" applyFont="1" applyBorder="1" applyAlignment="1">
      <alignment horizontal="center" vertical="center"/>
    </xf>
    <xf numFmtId="0" fontId="34" fillId="0" borderId="1" xfId="10" applyFont="1" applyBorder="1" applyAlignment="1">
      <alignment horizontal="left"/>
    </xf>
    <xf numFmtId="14" fontId="35" fillId="0" borderId="1" xfId="10" applyNumberFormat="1" applyFont="1" applyBorder="1" applyAlignment="1">
      <alignment horizontal="left"/>
    </xf>
    <xf numFmtId="165" fontId="0" fillId="0" borderId="48" xfId="0" applyNumberFormat="1" applyBorder="1"/>
  </cellXfs>
  <cellStyles count="11">
    <cellStyle name="Comma [0] 2" xfId="8" xr:uid="{0839E91B-A57F-464B-9DDC-1769C650A641}"/>
    <cellStyle name="Comma [0] 3" xfId="6" xr:uid="{5ECF6623-84E5-4D5B-9BEF-C59CA263C50F}"/>
    <cellStyle name="Comma [0] 4" xfId="4" xr:uid="{DDE3C0BB-E92D-4992-9641-69D712E146C4}"/>
    <cellStyle name="Currency [0]" xfId="1" builtinId="7"/>
    <cellStyle name="Normal" xfId="0" builtinId="0"/>
    <cellStyle name="Normal 2" xfId="5" xr:uid="{ADB14ED4-D058-4838-BF64-3607E6B388C9}"/>
    <cellStyle name="Normal 3" xfId="7" xr:uid="{7F07DC2A-90A9-490D-8AA2-7035CCD1F861}"/>
    <cellStyle name="Normal 4" xfId="3" xr:uid="{592EC768-467D-4E7F-BEA4-E81ABFBF66C4}"/>
    <cellStyle name="Normal 4 2" xfId="10" xr:uid="{D1711494-48F6-40E5-BB1F-527C0A2C91B3}"/>
    <cellStyle name="Normal 5" xfId="9" xr:uid="{69589BC8-53AB-440D-ABC5-FB791F3D4B0E}"/>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visi_Modul%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Downloads/E,E1,A.21-A.22,re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ma Anggota Kelompok"/>
      <sheetName val="MODUL 2"/>
      <sheetName val="Pertanyaan"/>
      <sheetName val="ICQ"/>
      <sheetName val="Jurnal Koreksi"/>
      <sheetName val="E"/>
      <sheetName val="E1"/>
      <sheetName val="EE"/>
      <sheetName val="EE1"/>
      <sheetName val="EE2"/>
      <sheetName val="PL 1"/>
      <sheetName val="PL1.1"/>
    </sheetNames>
    <sheetDataSet>
      <sheetData sheetId="0"/>
      <sheetData sheetId="1"/>
      <sheetData sheetId="2"/>
      <sheetData sheetId="3"/>
      <sheetData sheetId="4">
        <row r="12">
          <cell r="C12">
            <v>15000000</v>
          </cell>
        </row>
      </sheetData>
      <sheetData sheetId="5"/>
      <sheetData sheetId="6">
        <row r="20">
          <cell r="D20">
            <v>11990973240</v>
          </cell>
        </row>
      </sheetData>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
      <sheetName val="E1"/>
      <sheetName val="Kertas Kerja Neraca A.2.1"/>
      <sheetName val="Kertas Kerja Neraca A.2.2"/>
      <sheetName val="Sheet1"/>
    </sheetNames>
    <sheetDataSet>
      <sheetData sheetId="0">
        <row r="4">
          <cell r="G4">
            <v>12140973240</v>
          </cell>
        </row>
      </sheetData>
      <sheetData sheetId="1">
        <row r="20">
          <cell r="F20">
            <v>37000000</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7E2DD-32E8-49B4-A3E1-74E5A78F8955}">
  <sheetPr>
    <tabColor theme="0" tint="-0.499984740745262"/>
  </sheetPr>
  <dimension ref="C1:J8"/>
  <sheetViews>
    <sheetView zoomScale="90" zoomScaleNormal="90" workbookViewId="0">
      <selection activeCell="J13" sqref="J13"/>
    </sheetView>
  </sheetViews>
  <sheetFormatPr defaultRowHeight="14.5"/>
  <sheetData>
    <row r="1" spans="3:10" ht="15" thickBot="1"/>
    <row r="2" spans="3:10">
      <c r="C2" s="148" t="s">
        <v>226</v>
      </c>
      <c r="D2" s="149"/>
      <c r="E2" s="149"/>
      <c r="F2" s="149"/>
      <c r="G2" s="149"/>
      <c r="H2" s="149"/>
      <c r="I2" s="149"/>
      <c r="J2" s="150"/>
    </row>
    <row r="3" spans="3:10">
      <c r="C3" s="151"/>
      <c r="D3" s="152"/>
      <c r="E3" s="152"/>
      <c r="F3" s="152"/>
      <c r="G3" s="152"/>
      <c r="H3" s="152"/>
      <c r="I3" s="152"/>
      <c r="J3" s="153"/>
    </row>
    <row r="4" spans="3:10" ht="15" thickBot="1">
      <c r="C4" s="154"/>
      <c r="D4" s="155"/>
      <c r="E4" s="155"/>
      <c r="F4" s="155"/>
      <c r="G4" s="155"/>
      <c r="H4" s="155"/>
      <c r="I4" s="155"/>
      <c r="J4" s="156"/>
    </row>
    <row r="5" spans="3:10" ht="18.5">
      <c r="C5" s="157" t="s">
        <v>227</v>
      </c>
      <c r="D5" s="158"/>
      <c r="E5" s="158"/>
      <c r="F5" s="158"/>
      <c r="G5" s="158"/>
      <c r="H5" s="158"/>
      <c r="I5" s="158"/>
      <c r="J5" s="159"/>
    </row>
    <row r="6" spans="3:10" ht="18.5">
      <c r="C6" s="160" t="s">
        <v>228</v>
      </c>
      <c r="D6" s="161"/>
      <c r="E6" s="161"/>
      <c r="F6" s="161"/>
      <c r="G6" s="161"/>
      <c r="H6" s="161"/>
      <c r="I6" s="161"/>
      <c r="J6" s="162"/>
    </row>
    <row r="7" spans="3:10" ht="18.5">
      <c r="C7" s="160" t="s">
        <v>229</v>
      </c>
      <c r="D7" s="161"/>
      <c r="E7" s="161"/>
      <c r="F7" s="161"/>
      <c r="G7" s="161"/>
      <c r="H7" s="161"/>
      <c r="I7" s="161"/>
      <c r="J7" s="162"/>
    </row>
    <row r="8" spans="3:10" ht="19" thickBot="1">
      <c r="C8" s="163" t="s">
        <v>230</v>
      </c>
      <c r="D8" s="164"/>
      <c r="E8" s="164"/>
      <c r="F8" s="164"/>
      <c r="G8" s="164"/>
      <c r="H8" s="164"/>
      <c r="I8" s="164"/>
      <c r="J8" s="165"/>
    </row>
  </sheetData>
  <mergeCells count="5">
    <mergeCell ref="C2:J4"/>
    <mergeCell ref="C5:J5"/>
    <mergeCell ref="C6:J6"/>
    <mergeCell ref="C7:J7"/>
    <mergeCell ref="C8:J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606BB-384B-41D5-842F-9F93B2F3EA6B}">
  <sheetPr>
    <tabColor rgb="FF00B0F0"/>
  </sheetPr>
  <dimension ref="B1:P23"/>
  <sheetViews>
    <sheetView zoomScale="80" zoomScaleNormal="80" workbookViewId="0">
      <selection activeCell="F20" sqref="F20:H21"/>
    </sheetView>
  </sheetViews>
  <sheetFormatPr defaultColWidth="9.1796875" defaultRowHeight="15"/>
  <cols>
    <col min="1" max="1" width="9.1796875" style="2"/>
    <col min="2" max="2" width="6.1796875" style="2" customWidth="1"/>
    <col min="3" max="3" width="14" style="2" bestFit="1" customWidth="1"/>
    <col min="4" max="4" width="11.81640625" style="2" bestFit="1" customWidth="1"/>
    <col min="5" max="5" width="14" style="2" bestFit="1" customWidth="1"/>
    <col min="6" max="6" width="9.1796875" style="2"/>
    <col min="7" max="7" width="20" style="2" bestFit="1" customWidth="1"/>
    <col min="8" max="8" width="21.1796875" style="2" bestFit="1" customWidth="1"/>
    <col min="9" max="9" width="20.81640625" style="2" bestFit="1" customWidth="1"/>
    <col min="10" max="10" width="11.453125" style="2" bestFit="1" customWidth="1"/>
    <col min="11" max="11" width="9.81640625" style="2" bestFit="1" customWidth="1"/>
    <col min="12" max="12" width="13.1796875" style="2" bestFit="1" customWidth="1"/>
    <col min="13" max="13" width="17" style="2" bestFit="1" customWidth="1"/>
    <col min="14" max="14" width="14.26953125" style="2" bestFit="1" customWidth="1"/>
    <col min="15" max="16384" width="9.1796875" style="2"/>
  </cols>
  <sheetData>
    <row r="1" spans="2:16" ht="15.5" thickBot="1"/>
    <row r="2" spans="2:16" s="1" customFormat="1">
      <c r="B2" s="234" t="s">
        <v>0</v>
      </c>
      <c r="C2" s="233" t="s">
        <v>1</v>
      </c>
      <c r="D2" s="233"/>
      <c r="E2" s="233" t="s">
        <v>4</v>
      </c>
      <c r="F2" s="233"/>
      <c r="G2" s="233" t="s">
        <v>5</v>
      </c>
      <c r="H2" s="233" t="s">
        <v>6</v>
      </c>
      <c r="I2" s="233" t="s">
        <v>7</v>
      </c>
      <c r="J2" s="233" t="s">
        <v>8</v>
      </c>
      <c r="K2" s="233" t="s">
        <v>9</v>
      </c>
      <c r="L2" s="233" t="s">
        <v>13</v>
      </c>
      <c r="M2" s="233"/>
      <c r="N2" s="239"/>
    </row>
    <row r="3" spans="2:16" s="1" customFormat="1" ht="15.5" thickBot="1">
      <c r="B3" s="235"/>
      <c r="C3" s="18" t="s">
        <v>2</v>
      </c>
      <c r="D3" s="18" t="s">
        <v>0</v>
      </c>
      <c r="E3" s="18" t="s">
        <v>3</v>
      </c>
      <c r="F3" s="18" t="s">
        <v>0</v>
      </c>
      <c r="G3" s="238"/>
      <c r="H3" s="238"/>
      <c r="I3" s="238"/>
      <c r="J3" s="238"/>
      <c r="K3" s="238"/>
      <c r="L3" s="18" t="s">
        <v>10</v>
      </c>
      <c r="M3" s="18" t="s">
        <v>11</v>
      </c>
      <c r="N3" s="19" t="s">
        <v>12</v>
      </c>
    </row>
    <row r="4" spans="2:16">
      <c r="B4" s="12">
        <v>1</v>
      </c>
      <c r="C4" s="9">
        <v>43460</v>
      </c>
      <c r="D4" s="8" t="s">
        <v>14</v>
      </c>
      <c r="E4" s="9">
        <v>43460</v>
      </c>
      <c r="F4" s="8" t="s">
        <v>20</v>
      </c>
      <c r="G4" s="10" t="s">
        <v>28</v>
      </c>
      <c r="H4" s="11">
        <v>158600000</v>
      </c>
      <c r="I4" s="8" t="s">
        <v>29</v>
      </c>
      <c r="J4" s="8" t="s">
        <v>29</v>
      </c>
      <c r="K4" s="8" t="s">
        <v>30</v>
      </c>
      <c r="L4" s="8" t="s">
        <v>30</v>
      </c>
      <c r="M4" s="8" t="s">
        <v>29</v>
      </c>
      <c r="N4" s="13" t="s">
        <v>30</v>
      </c>
      <c r="P4" s="40" t="s">
        <v>59</v>
      </c>
    </row>
    <row r="5" spans="2:16">
      <c r="B5" s="14">
        <v>2</v>
      </c>
      <c r="C5" s="5">
        <v>43462</v>
      </c>
      <c r="D5" s="4" t="s">
        <v>15</v>
      </c>
      <c r="E5" s="5">
        <v>43462</v>
      </c>
      <c r="F5" s="4" t="s">
        <v>19</v>
      </c>
      <c r="G5" s="6" t="s">
        <v>26</v>
      </c>
      <c r="H5" s="7">
        <v>90000000</v>
      </c>
      <c r="I5" s="4" t="s">
        <v>29</v>
      </c>
      <c r="J5" s="4" t="s">
        <v>29</v>
      </c>
      <c r="K5" s="4" t="s">
        <v>29</v>
      </c>
      <c r="L5" s="4" t="s">
        <v>30</v>
      </c>
      <c r="M5" s="4" t="s">
        <v>29</v>
      </c>
      <c r="N5" s="15" t="s">
        <v>30</v>
      </c>
    </row>
    <row r="6" spans="2:16">
      <c r="B6" s="14">
        <v>3</v>
      </c>
      <c r="C6" s="5">
        <v>43462</v>
      </c>
      <c r="D6" s="4" t="s">
        <v>16</v>
      </c>
      <c r="E6" s="5">
        <v>43462</v>
      </c>
      <c r="F6" s="4" t="s">
        <v>21</v>
      </c>
      <c r="G6" s="6" t="s">
        <v>24</v>
      </c>
      <c r="H6" s="7">
        <v>11000000</v>
      </c>
      <c r="I6" s="4" t="s">
        <v>29</v>
      </c>
      <c r="J6" s="4" t="s">
        <v>29</v>
      </c>
      <c r="K6" s="4" t="s">
        <v>30</v>
      </c>
      <c r="L6" s="4" t="s">
        <v>30</v>
      </c>
      <c r="M6" s="4" t="s">
        <v>29</v>
      </c>
      <c r="N6" s="15" t="s">
        <v>30</v>
      </c>
    </row>
    <row r="7" spans="2:16">
      <c r="B7" s="14">
        <v>4</v>
      </c>
      <c r="C7" s="5">
        <v>43462</v>
      </c>
      <c r="D7" s="4" t="s">
        <v>17</v>
      </c>
      <c r="E7" s="5">
        <v>43462</v>
      </c>
      <c r="F7" s="4" t="s">
        <v>22</v>
      </c>
      <c r="G7" s="6" t="s">
        <v>27</v>
      </c>
      <c r="H7" s="7">
        <v>182000000</v>
      </c>
      <c r="I7" s="4" t="s">
        <v>29</v>
      </c>
      <c r="J7" s="4" t="s">
        <v>29</v>
      </c>
      <c r="K7" s="4" t="s">
        <v>29</v>
      </c>
      <c r="L7" s="4" t="s">
        <v>30</v>
      </c>
      <c r="M7" s="4" t="s">
        <v>29</v>
      </c>
      <c r="N7" s="15" t="s">
        <v>30</v>
      </c>
    </row>
    <row r="8" spans="2:16">
      <c r="B8" s="14">
        <v>5</v>
      </c>
      <c r="C8" s="5">
        <v>43462</v>
      </c>
      <c r="D8" s="4" t="s">
        <v>18</v>
      </c>
      <c r="E8" s="5">
        <v>43462</v>
      </c>
      <c r="F8" s="4" t="s">
        <v>23</v>
      </c>
      <c r="G8" s="6" t="s">
        <v>25</v>
      </c>
      <c r="H8" s="7">
        <v>22000000</v>
      </c>
      <c r="I8" s="4" t="s">
        <v>29</v>
      </c>
      <c r="J8" s="4" t="s">
        <v>29</v>
      </c>
      <c r="K8" s="4" t="s">
        <v>29</v>
      </c>
      <c r="L8" s="4" t="s">
        <v>30</v>
      </c>
      <c r="M8" s="4" t="s">
        <v>29</v>
      </c>
      <c r="N8" s="15" t="s">
        <v>30</v>
      </c>
    </row>
    <row r="9" spans="2:16">
      <c r="B9" s="16"/>
      <c r="C9" s="6"/>
      <c r="D9" s="6"/>
      <c r="E9" s="6"/>
      <c r="F9" s="6"/>
      <c r="G9" s="6"/>
      <c r="H9" s="6"/>
      <c r="I9" s="6"/>
      <c r="J9" s="6"/>
      <c r="K9" s="6"/>
      <c r="L9" s="6"/>
      <c r="M9" s="6"/>
      <c r="N9" s="17"/>
    </row>
    <row r="10" spans="2:16">
      <c r="B10" s="16"/>
      <c r="C10" s="6"/>
      <c r="D10" s="6"/>
      <c r="E10" s="6"/>
      <c r="F10" s="6"/>
      <c r="G10" s="6"/>
      <c r="H10" s="6"/>
      <c r="I10" s="6"/>
      <c r="J10" s="6"/>
      <c r="K10" s="6"/>
      <c r="L10" s="6"/>
      <c r="M10" s="6"/>
      <c r="N10" s="17"/>
    </row>
    <row r="11" spans="2:16">
      <c r="B11" s="16"/>
      <c r="C11" s="6" t="s">
        <v>31</v>
      </c>
      <c r="D11" s="6"/>
      <c r="E11" s="6"/>
      <c r="F11" s="6"/>
      <c r="G11" s="6"/>
      <c r="H11" s="6"/>
      <c r="I11" s="6"/>
      <c r="J11" s="6"/>
      <c r="K11" s="6"/>
      <c r="L11" s="6"/>
      <c r="M11" s="6"/>
      <c r="N11" s="17"/>
    </row>
    <row r="12" spans="2:16">
      <c r="B12" s="16"/>
      <c r="C12" s="275" t="s">
        <v>32</v>
      </c>
      <c r="D12" s="276"/>
      <c r="E12" s="276"/>
      <c r="F12" s="276"/>
      <c r="G12" s="276"/>
      <c r="H12" s="276"/>
      <c r="I12" s="276"/>
      <c r="J12" s="276"/>
      <c r="K12" s="276"/>
      <c r="L12" s="276"/>
      <c r="M12" s="276"/>
      <c r="N12" s="277"/>
    </row>
    <row r="13" spans="2:16">
      <c r="B13" s="16"/>
      <c r="C13" s="275" t="s">
        <v>33</v>
      </c>
      <c r="D13" s="276"/>
      <c r="E13" s="276"/>
      <c r="F13" s="276"/>
      <c r="G13" s="276"/>
      <c r="H13" s="276"/>
      <c r="I13" s="276"/>
      <c r="J13" s="276"/>
      <c r="K13" s="276"/>
      <c r="L13" s="276"/>
      <c r="M13" s="276"/>
      <c r="N13" s="277"/>
    </row>
    <row r="14" spans="2:16">
      <c r="B14" s="16"/>
      <c r="C14" s="6"/>
      <c r="D14" s="6"/>
      <c r="E14" s="6"/>
      <c r="F14" s="6"/>
      <c r="G14" s="6"/>
      <c r="H14" s="6"/>
      <c r="I14" s="6"/>
      <c r="J14" s="6"/>
      <c r="K14" s="6"/>
      <c r="L14" s="6"/>
      <c r="M14" s="6"/>
      <c r="N14" s="17"/>
    </row>
    <row r="15" spans="2:16">
      <c r="B15" s="16"/>
      <c r="C15" s="6"/>
      <c r="D15" s="6"/>
      <c r="E15" s="6"/>
      <c r="F15" s="6"/>
      <c r="G15" s="6"/>
      <c r="H15" s="6"/>
      <c r="I15" s="6"/>
      <c r="J15" s="6"/>
      <c r="K15" s="6"/>
      <c r="L15" s="6"/>
      <c r="M15" s="6"/>
      <c r="N15" s="17"/>
    </row>
    <row r="16" spans="2:16">
      <c r="B16" s="16"/>
      <c r="C16" s="6"/>
      <c r="D16" s="6"/>
      <c r="E16" s="6"/>
      <c r="F16" s="6"/>
      <c r="G16" s="6"/>
      <c r="H16" s="6"/>
      <c r="I16" s="6"/>
      <c r="J16" s="6"/>
      <c r="K16" s="6"/>
      <c r="L16" s="6"/>
      <c r="M16" s="6"/>
      <c r="N16" s="17"/>
    </row>
    <row r="17" spans="2:14">
      <c r="B17" s="16"/>
      <c r="C17" s="6"/>
      <c r="D17" s="6"/>
      <c r="E17" s="6"/>
      <c r="F17" s="6"/>
      <c r="G17" s="6"/>
      <c r="H17" s="6"/>
      <c r="I17" s="6"/>
      <c r="J17" s="6"/>
      <c r="K17" s="6"/>
      <c r="L17" s="6"/>
      <c r="M17" s="6"/>
      <c r="N17" s="17"/>
    </row>
    <row r="18" spans="2:14">
      <c r="B18" s="16"/>
      <c r="C18" s="6"/>
      <c r="D18" s="6"/>
      <c r="E18" s="6"/>
      <c r="F18" s="6"/>
      <c r="G18" s="6"/>
      <c r="H18" s="6"/>
      <c r="I18" s="6"/>
      <c r="J18" s="6"/>
      <c r="K18" s="6"/>
      <c r="L18" s="6"/>
      <c r="M18" s="6"/>
      <c r="N18" s="17"/>
    </row>
    <row r="19" spans="2:14">
      <c r="B19" s="273" t="s">
        <v>36</v>
      </c>
      <c r="C19" s="274"/>
      <c r="D19" s="274"/>
      <c r="E19" s="274"/>
      <c r="F19" s="274" t="s">
        <v>38</v>
      </c>
      <c r="G19" s="274"/>
      <c r="H19" s="274"/>
      <c r="I19" s="274" t="s">
        <v>40</v>
      </c>
      <c r="J19" s="274"/>
      <c r="K19" s="274"/>
      <c r="L19" s="274" t="s">
        <v>41</v>
      </c>
      <c r="M19" s="274"/>
      <c r="N19" s="279"/>
    </row>
    <row r="20" spans="2:14">
      <c r="B20" s="244" t="s">
        <v>34</v>
      </c>
      <c r="C20" s="245"/>
      <c r="D20" s="245"/>
      <c r="E20" s="245"/>
      <c r="F20" s="227"/>
      <c r="G20" s="227"/>
      <c r="H20" s="227"/>
      <c r="I20" s="227"/>
      <c r="J20" s="227"/>
      <c r="K20" s="227"/>
      <c r="L20" s="242" t="s">
        <v>42</v>
      </c>
      <c r="M20" s="242"/>
      <c r="N20" s="241"/>
    </row>
    <row r="21" spans="2:14">
      <c r="B21" s="244"/>
      <c r="C21" s="245"/>
      <c r="D21" s="245"/>
      <c r="E21" s="245"/>
      <c r="F21" s="227"/>
      <c r="G21" s="227"/>
      <c r="H21" s="227"/>
      <c r="I21" s="227"/>
      <c r="J21" s="227"/>
      <c r="K21" s="227"/>
      <c r="L21" s="242"/>
      <c r="M21" s="242"/>
      <c r="N21" s="241"/>
    </row>
    <row r="22" spans="2:14">
      <c r="B22" s="273" t="s">
        <v>35</v>
      </c>
      <c r="C22" s="274"/>
      <c r="D22" s="274"/>
      <c r="E22" s="274"/>
      <c r="F22" s="274" t="s">
        <v>39</v>
      </c>
      <c r="G22" s="274"/>
      <c r="H22" s="274"/>
      <c r="I22" s="274" t="s">
        <v>39</v>
      </c>
      <c r="J22" s="274"/>
      <c r="K22" s="274"/>
      <c r="L22" s="274" t="s">
        <v>43</v>
      </c>
      <c r="M22" s="274"/>
      <c r="N22" s="279"/>
    </row>
    <row r="23" spans="2:14" ht="15.5" thickBot="1">
      <c r="B23" s="283" t="s">
        <v>37</v>
      </c>
      <c r="C23" s="278"/>
      <c r="D23" s="278"/>
      <c r="E23" s="278"/>
      <c r="F23" s="278"/>
      <c r="G23" s="278"/>
      <c r="H23" s="278"/>
      <c r="I23" s="278"/>
      <c r="J23" s="278"/>
      <c r="K23" s="278"/>
      <c r="L23" s="280">
        <v>43465</v>
      </c>
      <c r="M23" s="281"/>
      <c r="N23" s="282"/>
    </row>
  </sheetData>
  <mergeCells count="27">
    <mergeCell ref="B22:E22"/>
    <mergeCell ref="B23:E23"/>
    <mergeCell ref="F19:H19"/>
    <mergeCell ref="F20:H21"/>
    <mergeCell ref="F22:H22"/>
    <mergeCell ref="F23:H23"/>
    <mergeCell ref="I22:K22"/>
    <mergeCell ref="I23:K23"/>
    <mergeCell ref="L19:N19"/>
    <mergeCell ref="L20:N21"/>
    <mergeCell ref="L22:N22"/>
    <mergeCell ref="L23:N23"/>
    <mergeCell ref="I2:I3"/>
    <mergeCell ref="J2:J3"/>
    <mergeCell ref="K2:K3"/>
    <mergeCell ref="L2:N2"/>
    <mergeCell ref="B20:E21"/>
    <mergeCell ref="B19:E19"/>
    <mergeCell ref="I19:K19"/>
    <mergeCell ref="I20:K21"/>
    <mergeCell ref="B2:B3"/>
    <mergeCell ref="C2:D2"/>
    <mergeCell ref="E2:F2"/>
    <mergeCell ref="G2:G3"/>
    <mergeCell ref="H2:H3"/>
    <mergeCell ref="C12:N12"/>
    <mergeCell ref="C13:N1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6135B-C331-402D-93D3-5D8B2705E671}">
  <sheetPr>
    <tabColor rgb="FFFFC000"/>
  </sheetPr>
  <dimension ref="B1:K34"/>
  <sheetViews>
    <sheetView tabSelected="1" zoomScale="90" zoomScaleNormal="90" workbookViewId="0">
      <selection activeCell="I9" sqref="I9:I10"/>
    </sheetView>
  </sheetViews>
  <sheetFormatPr defaultRowHeight="14.5"/>
  <cols>
    <col min="1" max="1" width="4" customWidth="1"/>
    <col min="2" max="2" width="31.453125" bestFit="1" customWidth="1"/>
    <col min="3" max="3" width="8.1796875" style="119" bestFit="1" customWidth="1"/>
    <col min="4" max="4" width="18.7265625" bestFit="1" customWidth="1"/>
    <col min="5" max="5" width="18.26953125" bestFit="1" customWidth="1"/>
    <col min="6" max="6" width="14.81640625" bestFit="1" customWidth="1"/>
    <col min="7" max="7" width="5.81640625" bestFit="1" customWidth="1"/>
    <col min="8" max="8" width="11.1796875" bestFit="1" customWidth="1"/>
    <col min="9" max="9" width="14.81640625" bestFit="1" customWidth="1"/>
  </cols>
  <sheetData>
    <row r="1" spans="2:11" ht="15" thickBot="1"/>
    <row r="2" spans="2:11" ht="15" thickBot="1">
      <c r="B2" s="284" t="s">
        <v>62</v>
      </c>
      <c r="C2" s="284" t="s">
        <v>160</v>
      </c>
      <c r="D2" s="120" t="s">
        <v>161</v>
      </c>
      <c r="E2" s="120" t="s">
        <v>162</v>
      </c>
      <c r="F2" s="286" t="s">
        <v>66</v>
      </c>
      <c r="G2" s="287"/>
      <c r="H2" s="288"/>
      <c r="I2" s="121" t="s">
        <v>163</v>
      </c>
    </row>
    <row r="3" spans="2:11" ht="15" thickBot="1">
      <c r="B3" s="285"/>
      <c r="C3" s="285"/>
      <c r="D3" s="122">
        <v>43100</v>
      </c>
      <c r="E3" s="122">
        <v>43465</v>
      </c>
      <c r="F3" s="120" t="s">
        <v>107</v>
      </c>
      <c r="G3" s="120"/>
      <c r="H3" s="120" t="s">
        <v>108</v>
      </c>
      <c r="I3" s="123">
        <v>43465</v>
      </c>
    </row>
    <row r="4" spans="2:11" ht="15" thickBot="1">
      <c r="B4" s="124" t="s">
        <v>164</v>
      </c>
      <c r="C4" s="125"/>
      <c r="D4" s="126"/>
      <c r="E4" s="126"/>
      <c r="F4" s="124"/>
      <c r="G4" s="127"/>
      <c r="H4" s="124"/>
      <c r="I4" s="128"/>
      <c r="K4" t="s">
        <v>165</v>
      </c>
    </row>
    <row r="5" spans="2:11" ht="15" thickBot="1">
      <c r="B5" s="124"/>
      <c r="C5" s="125"/>
      <c r="D5" s="126"/>
      <c r="E5" s="126"/>
      <c r="F5" s="124"/>
      <c r="G5" s="129"/>
      <c r="H5" s="124"/>
      <c r="I5" s="128"/>
      <c r="K5" t="s">
        <v>166</v>
      </c>
    </row>
    <row r="6" spans="2:11" ht="15" thickBot="1">
      <c r="B6" s="124" t="s">
        <v>167</v>
      </c>
      <c r="C6" s="125"/>
      <c r="D6" s="126"/>
      <c r="E6" s="126"/>
      <c r="F6" s="124"/>
      <c r="G6" s="129"/>
      <c r="H6" s="124"/>
      <c r="I6" s="128"/>
      <c r="K6" t="s">
        <v>168</v>
      </c>
    </row>
    <row r="7" spans="2:11" ht="15" thickBot="1">
      <c r="B7" s="124" t="s">
        <v>169</v>
      </c>
      <c r="C7" s="125" t="s">
        <v>170</v>
      </c>
      <c r="D7" s="126">
        <v>67695350</v>
      </c>
      <c r="E7" s="126">
        <v>47490324</v>
      </c>
      <c r="F7" s="124"/>
      <c r="G7" s="129"/>
      <c r="H7" s="124"/>
      <c r="I7" s="128"/>
      <c r="K7" t="s">
        <v>171</v>
      </c>
    </row>
    <row r="8" spans="2:11" ht="15" thickBot="1">
      <c r="B8" s="124" t="s">
        <v>172</v>
      </c>
      <c r="C8" s="125" t="s">
        <v>173</v>
      </c>
      <c r="D8" s="126">
        <f>1000000000+200000000</f>
        <v>1200000000</v>
      </c>
      <c r="E8" s="126">
        <f>1450000000+265000000</f>
        <v>1715000000</v>
      </c>
      <c r="F8" s="124"/>
      <c r="G8" s="129"/>
      <c r="H8" s="124"/>
      <c r="I8" s="128"/>
    </row>
    <row r="9" spans="2:11" ht="15" thickBot="1">
      <c r="B9" s="124" t="s">
        <v>174</v>
      </c>
      <c r="C9" s="125" t="s">
        <v>175</v>
      </c>
      <c r="D9" s="126">
        <v>8497922298</v>
      </c>
      <c r="E9" s="126">
        <v>11990973240</v>
      </c>
      <c r="F9" s="130">
        <f>E!E4</f>
        <v>198000000</v>
      </c>
      <c r="G9" s="129"/>
      <c r="H9" s="130">
        <f>E!F4</f>
        <v>48000000</v>
      </c>
      <c r="I9" s="367">
        <f>E9+F9-H9</f>
        <v>12140973240</v>
      </c>
    </row>
    <row r="10" spans="2:11" ht="15" thickBot="1">
      <c r="B10" s="124" t="s">
        <v>176</v>
      </c>
      <c r="C10" s="125" t="s">
        <v>175</v>
      </c>
      <c r="D10" s="126">
        <v>65000000</v>
      </c>
      <c r="E10" s="126">
        <v>85000000</v>
      </c>
      <c r="F10" s="130">
        <f>E!E5</f>
        <v>15000000</v>
      </c>
      <c r="G10" s="129"/>
      <c r="H10" s="124"/>
      <c r="I10" s="367">
        <f>E10+F10-H10</f>
        <v>100000000</v>
      </c>
    </row>
    <row r="11" spans="2:11" ht="15" thickBot="1">
      <c r="B11" s="124" t="s">
        <v>177</v>
      </c>
      <c r="C11" s="125" t="s">
        <v>178</v>
      </c>
      <c r="D11" s="126">
        <v>1808167030</v>
      </c>
      <c r="E11" s="126">
        <v>2726538700</v>
      </c>
      <c r="F11" s="124"/>
      <c r="G11" s="129"/>
      <c r="H11" s="124"/>
      <c r="I11" s="128"/>
    </row>
    <row r="12" spans="2:11" ht="15" thickBot="1">
      <c r="B12" s="124" t="s">
        <v>179</v>
      </c>
      <c r="C12" s="125" t="s">
        <v>180</v>
      </c>
      <c r="D12" s="126">
        <v>40000000</v>
      </c>
      <c r="E12" s="126">
        <v>80000000</v>
      </c>
      <c r="F12" s="124"/>
      <c r="G12" s="129"/>
      <c r="H12" s="124"/>
      <c r="I12" s="128"/>
    </row>
    <row r="13" spans="2:11" ht="15" thickBot="1">
      <c r="B13" s="124"/>
      <c r="C13" s="125"/>
      <c r="D13" s="126"/>
      <c r="E13" s="126"/>
      <c r="F13" s="124"/>
      <c r="G13" s="129"/>
      <c r="H13" s="124"/>
      <c r="I13" s="128"/>
    </row>
    <row r="14" spans="2:11" ht="15" thickBot="1">
      <c r="B14" s="124" t="s">
        <v>181</v>
      </c>
      <c r="C14" s="125"/>
      <c r="D14" s="131">
        <f>SUM(D7:D12)</f>
        <v>11678784678</v>
      </c>
      <c r="E14" s="131">
        <f>SUM(E7:E12)</f>
        <v>16645002264</v>
      </c>
      <c r="F14" s="124"/>
      <c r="G14" s="129"/>
      <c r="H14" s="124"/>
      <c r="I14" s="128"/>
    </row>
    <row r="15" spans="2:11" ht="15" thickBot="1">
      <c r="B15" s="124"/>
      <c r="C15" s="125"/>
      <c r="D15" s="132" t="s">
        <v>71</v>
      </c>
      <c r="E15" s="132" t="s">
        <v>71</v>
      </c>
      <c r="F15" s="124"/>
      <c r="G15" s="129"/>
      <c r="H15" s="124"/>
      <c r="I15" s="128"/>
    </row>
    <row r="16" spans="2:11" ht="15" thickBot="1">
      <c r="B16" s="124" t="s">
        <v>182</v>
      </c>
      <c r="C16" s="125" t="s">
        <v>183</v>
      </c>
      <c r="D16" s="126">
        <v>0</v>
      </c>
      <c r="E16" s="126">
        <v>422500000</v>
      </c>
      <c r="F16" s="124"/>
      <c r="G16" s="129"/>
      <c r="H16" s="124"/>
      <c r="I16" s="128"/>
    </row>
    <row r="17" spans="2:9" ht="15" thickBot="1">
      <c r="B17" s="124"/>
      <c r="C17" s="125"/>
      <c r="D17" s="126"/>
      <c r="E17" s="126"/>
      <c r="F17" s="124"/>
      <c r="G17" s="129"/>
      <c r="H17" s="124"/>
      <c r="I17" s="128"/>
    </row>
    <row r="18" spans="2:9" ht="15" thickBot="1">
      <c r="B18" s="124" t="s">
        <v>184</v>
      </c>
      <c r="C18" s="125" t="s">
        <v>185</v>
      </c>
      <c r="D18" s="126"/>
      <c r="E18" s="126"/>
      <c r="F18" s="124"/>
      <c r="G18" s="129"/>
      <c r="H18" s="124"/>
      <c r="I18" s="128"/>
    </row>
    <row r="19" spans="2:9" ht="15" thickBot="1">
      <c r="B19" s="124" t="s">
        <v>186</v>
      </c>
      <c r="C19" s="125"/>
      <c r="D19" s="126">
        <v>4403670000</v>
      </c>
      <c r="E19" s="126">
        <v>6909789000</v>
      </c>
      <c r="F19" s="124"/>
      <c r="G19" s="129"/>
      <c r="H19" s="124"/>
      <c r="I19" s="128"/>
    </row>
    <row r="20" spans="2:9" ht="15" thickBot="1">
      <c r="B20" s="124" t="s">
        <v>187</v>
      </c>
      <c r="C20" s="125"/>
      <c r="D20" s="126">
        <v>472468000</v>
      </c>
      <c r="E20" s="126">
        <v>1036659800</v>
      </c>
      <c r="F20" s="124"/>
      <c r="G20" s="129"/>
      <c r="H20" s="124"/>
      <c r="I20" s="128"/>
    </row>
    <row r="21" spans="2:9" ht="15" thickBot="1">
      <c r="B21" s="124" t="s">
        <v>188</v>
      </c>
      <c r="C21" s="125"/>
      <c r="D21" s="126">
        <f>D19-D20</f>
        <v>3931202000</v>
      </c>
      <c r="E21" s="133">
        <f>E19-E20</f>
        <v>5873129200</v>
      </c>
      <c r="F21" s="124"/>
      <c r="G21" s="129"/>
      <c r="H21" s="124"/>
      <c r="I21" s="128"/>
    </row>
    <row r="22" spans="2:9" ht="15" thickBot="1">
      <c r="B22" s="124"/>
      <c r="C22" s="125"/>
      <c r="D22" s="132" t="s">
        <v>71</v>
      </c>
      <c r="E22" s="132" t="s">
        <v>71</v>
      </c>
      <c r="F22" s="124"/>
      <c r="G22" s="129"/>
      <c r="H22" s="124"/>
      <c r="I22" s="128"/>
    </row>
    <row r="23" spans="2:9" ht="15" thickBot="1">
      <c r="B23" s="124" t="s">
        <v>189</v>
      </c>
      <c r="C23" s="125" t="s">
        <v>190</v>
      </c>
      <c r="D23" s="126">
        <v>386573000</v>
      </c>
      <c r="E23" s="126">
        <v>6759500</v>
      </c>
      <c r="F23" s="124"/>
      <c r="G23" s="129"/>
      <c r="H23" s="124"/>
      <c r="I23" s="128"/>
    </row>
    <row r="24" spans="2:9" ht="15" thickBot="1">
      <c r="B24" s="124"/>
      <c r="C24" s="125"/>
      <c r="D24" s="126"/>
      <c r="E24" s="126"/>
      <c r="F24" s="124"/>
      <c r="G24" s="129"/>
      <c r="H24" s="124"/>
      <c r="I24" s="128"/>
    </row>
    <row r="25" spans="2:9" ht="15" thickBot="1">
      <c r="B25" s="134" t="s">
        <v>191</v>
      </c>
      <c r="C25" s="125"/>
      <c r="D25" s="131">
        <f>D14+D21+D23</f>
        <v>15996559678</v>
      </c>
      <c r="E25" s="131">
        <f>E14+E21+E23</f>
        <v>22524890964</v>
      </c>
      <c r="F25" s="135"/>
      <c r="G25" s="136"/>
      <c r="H25" s="135"/>
      <c r="I25" s="137"/>
    </row>
    <row r="26" spans="2:9" ht="15" thickBot="1">
      <c r="B26" s="124"/>
      <c r="C26" s="125"/>
      <c r="D26" s="126"/>
      <c r="E26" s="126"/>
      <c r="F26" s="124"/>
      <c r="G26" s="129"/>
      <c r="H26" s="124"/>
      <c r="I26" s="128"/>
    </row>
    <row r="27" spans="2:9" ht="15" thickBot="1">
      <c r="B27" s="124"/>
      <c r="C27" s="125"/>
      <c r="D27" s="126"/>
      <c r="E27" s="126"/>
      <c r="F27" s="124"/>
      <c r="G27" s="129"/>
      <c r="H27" s="124"/>
      <c r="I27" s="128"/>
    </row>
    <row r="28" spans="2:9" ht="15" thickBot="1">
      <c r="B28" s="289" t="s">
        <v>131</v>
      </c>
      <c r="C28" s="290"/>
      <c r="D28" s="291"/>
      <c r="E28" s="124" t="s">
        <v>38</v>
      </c>
      <c r="F28" s="292" t="s">
        <v>40</v>
      </c>
      <c r="G28" s="293"/>
      <c r="H28" s="294"/>
      <c r="I28" s="138" t="s">
        <v>41</v>
      </c>
    </row>
    <row r="29" spans="2:9" ht="14.5" customHeight="1">
      <c r="B29" s="303" t="s">
        <v>34</v>
      </c>
      <c r="C29" s="304"/>
      <c r="D29" s="305"/>
      <c r="E29" s="309" t="s">
        <v>192</v>
      </c>
      <c r="F29" s="311" t="s">
        <v>193</v>
      </c>
      <c r="G29" s="312"/>
      <c r="H29" s="313"/>
      <c r="I29" s="295" t="s">
        <v>194</v>
      </c>
    </row>
    <row r="30" spans="2:9" ht="14.5" customHeight="1" thickBot="1">
      <c r="B30" s="306"/>
      <c r="C30" s="307"/>
      <c r="D30" s="308"/>
      <c r="E30" s="310"/>
      <c r="F30" s="314"/>
      <c r="G30" s="315"/>
      <c r="H30" s="316"/>
      <c r="I30" s="296"/>
    </row>
    <row r="31" spans="2:9" ht="15" thickBot="1">
      <c r="B31" s="292" t="s">
        <v>57</v>
      </c>
      <c r="C31" s="293"/>
      <c r="D31" s="294"/>
      <c r="E31" s="124" t="s">
        <v>39</v>
      </c>
      <c r="F31" s="292" t="s">
        <v>39</v>
      </c>
      <c r="G31" s="293"/>
      <c r="H31" s="294"/>
      <c r="I31" s="124" t="s">
        <v>43</v>
      </c>
    </row>
    <row r="32" spans="2:9" ht="15" thickBot="1">
      <c r="B32" s="297" t="s">
        <v>195</v>
      </c>
      <c r="C32" s="298"/>
      <c r="D32" s="299"/>
      <c r="E32" s="139">
        <v>43453</v>
      </c>
      <c r="F32" s="300">
        <v>43536</v>
      </c>
      <c r="G32" s="301"/>
      <c r="H32" s="302"/>
      <c r="I32" s="140">
        <v>43465</v>
      </c>
    </row>
    <row r="34" spans="8:8">
      <c r="H34" t="s">
        <v>196</v>
      </c>
    </row>
  </sheetData>
  <mergeCells count="13">
    <mergeCell ref="I29:I30"/>
    <mergeCell ref="B31:D31"/>
    <mergeCell ref="F31:H31"/>
    <mergeCell ref="B32:D32"/>
    <mergeCell ref="F32:H32"/>
    <mergeCell ref="B29:D30"/>
    <mergeCell ref="E29:E30"/>
    <mergeCell ref="F29:H30"/>
    <mergeCell ref="B2:B3"/>
    <mergeCell ref="C2:C3"/>
    <mergeCell ref="F2:H2"/>
    <mergeCell ref="B28:D28"/>
    <mergeCell ref="F28:H28"/>
  </mergeCells>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11B3E-6023-46EF-A6A3-A1A6A8AC96AA}">
  <sheetPr>
    <tabColor rgb="FFFFC000"/>
  </sheetPr>
  <dimension ref="B1:K36"/>
  <sheetViews>
    <sheetView zoomScale="90" zoomScaleNormal="90" workbookViewId="0">
      <selection activeCell="L12" sqref="L12"/>
    </sheetView>
  </sheetViews>
  <sheetFormatPr defaultRowHeight="14.5"/>
  <cols>
    <col min="1" max="1" width="4" customWidth="1"/>
    <col min="2" max="2" width="33.26953125" bestFit="1" customWidth="1"/>
    <col min="3" max="3" width="8.1796875" style="119" bestFit="1" customWidth="1"/>
    <col min="4" max="4" width="18.7265625" bestFit="1" customWidth="1"/>
    <col min="5" max="5" width="18.26953125" bestFit="1" customWidth="1"/>
    <col min="6" max="6" width="10.1796875" customWidth="1"/>
    <col min="7" max="7" width="5.81640625" bestFit="1" customWidth="1"/>
    <col min="8" max="8" width="9.1796875" bestFit="1" customWidth="1"/>
    <col min="9" max="9" width="10" bestFit="1" customWidth="1"/>
  </cols>
  <sheetData>
    <row r="1" spans="2:11" ht="15" thickBot="1"/>
    <row r="2" spans="2:11" ht="15" thickBot="1">
      <c r="B2" s="284" t="s">
        <v>62</v>
      </c>
      <c r="C2" s="284" t="s">
        <v>160</v>
      </c>
      <c r="D2" s="120" t="s">
        <v>161</v>
      </c>
      <c r="E2" s="120" t="s">
        <v>162</v>
      </c>
      <c r="F2" s="286" t="s">
        <v>66</v>
      </c>
      <c r="G2" s="287"/>
      <c r="H2" s="288"/>
      <c r="I2" s="121" t="s">
        <v>163</v>
      </c>
    </row>
    <row r="3" spans="2:11" ht="15" thickBot="1">
      <c r="B3" s="285"/>
      <c r="C3" s="285"/>
      <c r="D3" s="122">
        <v>43100</v>
      </c>
      <c r="E3" s="122">
        <v>43465</v>
      </c>
      <c r="F3" s="120" t="s">
        <v>107</v>
      </c>
      <c r="G3" s="120"/>
      <c r="H3" s="120" t="s">
        <v>108</v>
      </c>
      <c r="I3" s="123">
        <v>43465</v>
      </c>
    </row>
    <row r="4" spans="2:11" ht="15" thickBot="1">
      <c r="B4" s="124" t="s">
        <v>197</v>
      </c>
      <c r="C4" s="125"/>
      <c r="D4" s="141"/>
      <c r="E4" s="141"/>
      <c r="F4" s="124"/>
      <c r="G4" s="127"/>
      <c r="H4" s="124"/>
      <c r="I4" s="128"/>
      <c r="K4" t="s">
        <v>198</v>
      </c>
    </row>
    <row r="5" spans="2:11" ht="15" thickBot="1">
      <c r="B5" s="124"/>
      <c r="C5" s="125"/>
      <c r="D5" s="141"/>
      <c r="E5" s="141"/>
      <c r="F5" s="124"/>
      <c r="G5" s="127"/>
      <c r="H5" s="124"/>
      <c r="I5" s="128"/>
      <c r="K5" t="s">
        <v>166</v>
      </c>
    </row>
    <row r="6" spans="2:11" ht="15" thickBot="1">
      <c r="B6" s="124" t="s">
        <v>199</v>
      </c>
      <c r="C6" s="125" t="s">
        <v>200</v>
      </c>
      <c r="D6" s="142"/>
      <c r="E6" s="142"/>
      <c r="F6" s="124"/>
      <c r="G6" s="129"/>
      <c r="H6" s="124"/>
      <c r="I6" s="128"/>
      <c r="K6" t="s">
        <v>168</v>
      </c>
    </row>
    <row r="7" spans="2:11" ht="15" thickBot="1">
      <c r="B7" s="124" t="s">
        <v>201</v>
      </c>
      <c r="C7" s="125"/>
      <c r="D7" s="142">
        <v>200000000</v>
      </c>
      <c r="E7" s="142">
        <v>200000000</v>
      </c>
      <c r="F7" s="124"/>
      <c r="G7" s="129"/>
      <c r="H7" s="124"/>
      <c r="I7" s="128"/>
      <c r="K7" t="s">
        <v>171</v>
      </c>
    </row>
    <row r="8" spans="2:11" ht="15" thickBot="1">
      <c r="B8" s="124" t="s">
        <v>202</v>
      </c>
      <c r="C8" s="125" t="s">
        <v>203</v>
      </c>
      <c r="D8" s="142">
        <v>1068203500</v>
      </c>
      <c r="E8" s="142">
        <v>1269116100</v>
      </c>
      <c r="F8" s="124"/>
      <c r="G8" s="129"/>
      <c r="H8" s="124"/>
      <c r="I8" s="128"/>
    </row>
    <row r="9" spans="2:11" ht="15" thickBot="1">
      <c r="B9" s="124" t="s">
        <v>204</v>
      </c>
      <c r="C9" s="125"/>
      <c r="D9" s="142">
        <v>29185800</v>
      </c>
      <c r="E9" s="142">
        <v>191193058</v>
      </c>
      <c r="F9" s="124"/>
      <c r="G9" s="129"/>
      <c r="H9" s="124"/>
      <c r="I9" s="128"/>
    </row>
    <row r="10" spans="2:11" ht="15" thickBot="1">
      <c r="B10" s="124" t="s">
        <v>205</v>
      </c>
      <c r="C10" s="125" t="s">
        <v>206</v>
      </c>
      <c r="D10" s="142">
        <v>133753747</v>
      </c>
      <c r="E10" s="142">
        <v>652137645</v>
      </c>
      <c r="F10" s="124"/>
      <c r="G10" s="129"/>
      <c r="H10" s="124"/>
      <c r="I10" s="128"/>
    </row>
    <row r="11" spans="2:11" ht="15" thickBot="1">
      <c r="B11" s="124" t="s">
        <v>207</v>
      </c>
      <c r="C11" s="125"/>
      <c r="D11" s="142">
        <v>5787490</v>
      </c>
      <c r="E11" s="142">
        <v>162088980</v>
      </c>
      <c r="F11" s="124"/>
      <c r="G11" s="129"/>
      <c r="H11" s="124"/>
      <c r="I11" s="128"/>
    </row>
    <row r="12" spans="2:11" ht="29.5" thickBot="1">
      <c r="B12" s="143" t="s">
        <v>208</v>
      </c>
      <c r="C12" s="125"/>
      <c r="D12" s="142">
        <v>0</v>
      </c>
      <c r="E12" s="142">
        <v>0</v>
      </c>
      <c r="F12" s="124"/>
      <c r="G12" s="129"/>
      <c r="H12" s="124"/>
      <c r="I12" s="128"/>
    </row>
    <row r="13" spans="2:11" ht="15" thickBot="1">
      <c r="B13" s="124" t="s">
        <v>209</v>
      </c>
      <c r="C13" s="125"/>
      <c r="D13" s="142">
        <v>833304163</v>
      </c>
      <c r="E13" s="142">
        <v>1299438759</v>
      </c>
      <c r="F13" s="124"/>
      <c r="G13" s="129"/>
      <c r="H13" s="124"/>
      <c r="I13" s="128"/>
    </row>
    <row r="14" spans="2:11" ht="29.5" thickBot="1">
      <c r="B14" s="143" t="s">
        <v>210</v>
      </c>
      <c r="C14" s="144" t="s">
        <v>211</v>
      </c>
      <c r="D14" s="142">
        <v>30720000</v>
      </c>
      <c r="E14" s="142">
        <v>0</v>
      </c>
      <c r="F14" s="124"/>
      <c r="G14" s="129"/>
      <c r="H14" s="124"/>
      <c r="I14" s="128"/>
    </row>
    <row r="15" spans="2:11" ht="15" thickBot="1">
      <c r="B15" s="124" t="s">
        <v>212</v>
      </c>
      <c r="C15" s="125"/>
      <c r="D15" s="145">
        <f>SUM(D7:D14)</f>
        <v>2300954700</v>
      </c>
      <c r="E15" s="145">
        <f>SUM(E7:E14)</f>
        <v>3773974542</v>
      </c>
      <c r="F15" s="124"/>
      <c r="G15" s="129"/>
      <c r="H15" s="124"/>
      <c r="I15" s="128"/>
    </row>
    <row r="16" spans="2:11" ht="15" thickBot="1">
      <c r="B16" s="124"/>
      <c r="C16" s="125"/>
      <c r="D16" s="146" t="s">
        <v>71</v>
      </c>
      <c r="E16" s="146" t="s">
        <v>71</v>
      </c>
      <c r="F16" s="124"/>
      <c r="G16" s="129"/>
      <c r="H16" s="124"/>
      <c r="I16" s="128"/>
    </row>
    <row r="17" spans="2:9" ht="15" thickBot="1">
      <c r="B17" s="124" t="s">
        <v>213</v>
      </c>
      <c r="C17" s="125" t="s">
        <v>214</v>
      </c>
      <c r="D17" s="142"/>
      <c r="E17" s="142"/>
      <c r="F17" s="124"/>
      <c r="G17" s="129"/>
      <c r="H17" s="124"/>
      <c r="I17" s="128"/>
    </row>
    <row r="18" spans="2:9" ht="44" thickBot="1">
      <c r="B18" s="143" t="s">
        <v>215</v>
      </c>
      <c r="C18" s="125"/>
      <c r="D18" s="142">
        <v>0</v>
      </c>
      <c r="E18" s="142">
        <v>0</v>
      </c>
      <c r="F18" s="124"/>
      <c r="G18" s="129"/>
      <c r="H18" s="124"/>
      <c r="I18" s="128"/>
    </row>
    <row r="19" spans="2:9" ht="15" thickBot="1">
      <c r="B19" s="124" t="s">
        <v>209</v>
      </c>
      <c r="C19" s="125" t="s">
        <v>216</v>
      </c>
      <c r="D19" s="142">
        <v>8235352644</v>
      </c>
      <c r="E19" s="142">
        <v>10175357444</v>
      </c>
      <c r="F19" s="124"/>
      <c r="G19" s="129"/>
      <c r="H19" s="124"/>
      <c r="I19" s="128"/>
    </row>
    <row r="20" spans="2:9" ht="29.5" thickBot="1">
      <c r="B20" s="143" t="s">
        <v>217</v>
      </c>
      <c r="C20" s="125"/>
      <c r="D20" s="142">
        <v>20480000</v>
      </c>
      <c r="E20" s="142">
        <v>103134000</v>
      </c>
      <c r="F20" s="124"/>
      <c r="G20" s="129"/>
      <c r="H20" s="124"/>
      <c r="I20" s="128"/>
    </row>
    <row r="21" spans="2:9" ht="15" thickBot="1">
      <c r="B21" s="143" t="s">
        <v>218</v>
      </c>
      <c r="C21" s="125"/>
      <c r="D21" s="145">
        <f>SUM(D18:D20)</f>
        <v>8255832644</v>
      </c>
      <c r="E21" s="145">
        <f>SUM(E18:E20)</f>
        <v>10278491444</v>
      </c>
      <c r="F21" s="124"/>
      <c r="G21" s="129"/>
      <c r="H21" s="124"/>
      <c r="I21" s="128"/>
    </row>
    <row r="22" spans="2:9" ht="15" thickBot="1">
      <c r="B22" s="124"/>
      <c r="C22" s="125"/>
      <c r="D22" s="146" t="s">
        <v>71</v>
      </c>
      <c r="E22" s="146" t="s">
        <v>71</v>
      </c>
      <c r="F22" s="124"/>
      <c r="G22" s="129"/>
      <c r="H22" s="124"/>
      <c r="I22" s="128"/>
    </row>
    <row r="23" spans="2:9" ht="15" thickBot="1">
      <c r="B23" s="124" t="s">
        <v>219</v>
      </c>
      <c r="C23" s="125" t="s">
        <v>220</v>
      </c>
      <c r="D23" s="142"/>
      <c r="E23" s="142"/>
      <c r="F23" s="124"/>
      <c r="G23" s="129"/>
      <c r="H23" s="124"/>
      <c r="I23" s="128"/>
    </row>
    <row r="24" spans="2:9" ht="29.5" thickBot="1">
      <c r="B24" s="143" t="s">
        <v>221</v>
      </c>
      <c r="C24" s="125"/>
      <c r="D24" s="142">
        <v>2220000000</v>
      </c>
      <c r="E24" s="142">
        <v>2220000000</v>
      </c>
      <c r="F24" s="124"/>
      <c r="G24" s="129"/>
      <c r="H24" s="124"/>
      <c r="I24" s="128"/>
    </row>
    <row r="25" spans="2:9" ht="15" thickBot="1">
      <c r="B25" s="124" t="s">
        <v>222</v>
      </c>
      <c r="C25" s="125"/>
      <c r="D25" s="142">
        <v>3219772334</v>
      </c>
      <c r="E25" s="142">
        <v>6674924978</v>
      </c>
      <c r="F25" s="124"/>
      <c r="G25" s="129"/>
      <c r="H25" s="124"/>
      <c r="I25" s="128"/>
    </row>
    <row r="26" spans="2:9" ht="15" thickBot="1">
      <c r="B26" s="124" t="s">
        <v>223</v>
      </c>
      <c r="C26" s="125"/>
      <c r="D26" s="145">
        <f>SUM(D24:D25)</f>
        <v>5439772334</v>
      </c>
      <c r="E26" s="145">
        <f>SUM(E24:E25)</f>
        <v>8894924978</v>
      </c>
      <c r="F26" s="124"/>
      <c r="G26" s="129"/>
      <c r="H26" s="124"/>
      <c r="I26" s="128"/>
    </row>
    <row r="27" spans="2:9" ht="15" thickBot="1">
      <c r="B27" s="124"/>
      <c r="C27" s="125"/>
      <c r="D27" s="146" t="s">
        <v>71</v>
      </c>
      <c r="E27" s="146" t="s">
        <v>71</v>
      </c>
      <c r="F27" s="124"/>
      <c r="G27" s="129"/>
      <c r="H27" s="124"/>
      <c r="I27" s="128"/>
    </row>
    <row r="28" spans="2:9" ht="15" thickBot="1">
      <c r="B28" s="124" t="s">
        <v>224</v>
      </c>
      <c r="C28" s="125"/>
      <c r="D28" s="145">
        <f>D15+D21+D26</f>
        <v>15996559678</v>
      </c>
      <c r="E28" s="145">
        <f>E15+E21+E26</f>
        <v>22947390964</v>
      </c>
      <c r="F28" s="124"/>
      <c r="G28" s="129"/>
      <c r="H28" s="124"/>
      <c r="I28" s="128"/>
    </row>
    <row r="29" spans="2:9" ht="15" thickBot="1">
      <c r="B29" s="124"/>
      <c r="C29" s="125"/>
      <c r="D29" s="146" t="s">
        <v>71</v>
      </c>
      <c r="E29" s="146" t="s">
        <v>71</v>
      </c>
      <c r="F29" s="124"/>
      <c r="G29" s="129"/>
      <c r="H29" s="124"/>
      <c r="I29" s="147"/>
    </row>
    <row r="30" spans="2:9" ht="15" thickBot="1">
      <c r="B30" s="289" t="s">
        <v>131</v>
      </c>
      <c r="C30" s="290"/>
      <c r="D30" s="291"/>
      <c r="E30" s="124" t="s">
        <v>38</v>
      </c>
      <c r="F30" s="292" t="s">
        <v>40</v>
      </c>
      <c r="G30" s="293"/>
      <c r="H30" s="294"/>
      <c r="I30" s="138" t="s">
        <v>41</v>
      </c>
    </row>
    <row r="31" spans="2:9" ht="14.5" customHeight="1">
      <c r="B31" s="303" t="s">
        <v>34</v>
      </c>
      <c r="C31" s="304"/>
      <c r="D31" s="305"/>
      <c r="E31" s="309" t="s">
        <v>192</v>
      </c>
      <c r="F31" s="311" t="s">
        <v>193</v>
      </c>
      <c r="G31" s="312"/>
      <c r="H31" s="313"/>
      <c r="I31" s="295" t="s">
        <v>225</v>
      </c>
    </row>
    <row r="32" spans="2:9" ht="14.5" customHeight="1" thickBot="1">
      <c r="B32" s="306"/>
      <c r="C32" s="307"/>
      <c r="D32" s="308"/>
      <c r="E32" s="310"/>
      <c r="F32" s="314"/>
      <c r="G32" s="315"/>
      <c r="H32" s="316"/>
      <c r="I32" s="296"/>
    </row>
    <row r="33" spans="2:9" ht="15" thickBot="1">
      <c r="B33" s="292" t="s">
        <v>57</v>
      </c>
      <c r="C33" s="293"/>
      <c r="D33" s="294"/>
      <c r="E33" s="124" t="s">
        <v>39</v>
      </c>
      <c r="F33" s="292" t="s">
        <v>39</v>
      </c>
      <c r="G33" s="293"/>
      <c r="H33" s="294"/>
      <c r="I33" s="124" t="s">
        <v>43</v>
      </c>
    </row>
    <row r="34" spans="2:9" ht="15" thickBot="1">
      <c r="B34" s="297" t="s">
        <v>195</v>
      </c>
      <c r="C34" s="298"/>
      <c r="D34" s="299"/>
      <c r="E34" s="139">
        <v>43453</v>
      </c>
      <c r="F34" s="300">
        <v>43536</v>
      </c>
      <c r="G34" s="301"/>
      <c r="H34" s="302"/>
      <c r="I34" s="140">
        <v>43465</v>
      </c>
    </row>
    <row r="36" spans="2:9">
      <c r="H36" t="s">
        <v>196</v>
      </c>
    </row>
  </sheetData>
  <mergeCells count="13">
    <mergeCell ref="I31:I32"/>
    <mergeCell ref="B33:D33"/>
    <mergeCell ref="F33:H33"/>
    <mergeCell ref="B34:D34"/>
    <mergeCell ref="F34:H34"/>
    <mergeCell ref="B31:D32"/>
    <mergeCell ref="E31:E32"/>
    <mergeCell ref="F31:H32"/>
    <mergeCell ref="B2:B3"/>
    <mergeCell ref="C2:C3"/>
    <mergeCell ref="F2:H2"/>
    <mergeCell ref="B30:D30"/>
    <mergeCell ref="F30:H30"/>
  </mergeCells>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3D3E8-1211-4ACA-8167-58DD7DF122A9}">
  <sheetPr>
    <tabColor rgb="FFFF0000"/>
  </sheetPr>
  <dimension ref="A1"/>
  <sheetViews>
    <sheetView workbookViewId="0">
      <selection activeCell="J18" sqref="J18"/>
    </sheetView>
  </sheetViews>
  <sheetFormatPr defaultRowHeight="14.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EE529-AA24-4D1A-B440-668A2BD42B75}">
  <sheetPr>
    <tabColor rgb="FFFFC000"/>
  </sheetPr>
  <dimension ref="B1:K33"/>
  <sheetViews>
    <sheetView topLeftCell="A13" zoomScale="90" zoomScaleNormal="90" workbookViewId="0">
      <selection activeCell="I6" sqref="I6"/>
    </sheetView>
  </sheetViews>
  <sheetFormatPr defaultRowHeight="14.5"/>
  <cols>
    <col min="1" max="1" width="4" customWidth="1"/>
    <col min="2" max="2" width="35.81640625" bestFit="1" customWidth="1"/>
    <col min="3" max="3" width="8.1796875" bestFit="1" customWidth="1"/>
    <col min="4" max="4" width="18.7265625" bestFit="1" customWidth="1"/>
    <col min="5" max="5" width="18.26953125" bestFit="1" customWidth="1"/>
    <col min="6" max="6" width="10.1796875" customWidth="1"/>
    <col min="7" max="7" width="5.81640625" bestFit="1" customWidth="1"/>
    <col min="8" max="8" width="10" bestFit="1" customWidth="1"/>
    <col min="9" max="9" width="14.81640625" bestFit="1" customWidth="1"/>
  </cols>
  <sheetData>
    <row r="1" spans="2:11" ht="15" thickBot="1"/>
    <row r="2" spans="2:11" ht="15" thickBot="1">
      <c r="B2" s="284" t="s">
        <v>62</v>
      </c>
      <c r="C2" s="284" t="s">
        <v>160</v>
      </c>
      <c r="D2" s="120" t="s">
        <v>161</v>
      </c>
      <c r="E2" s="120" t="s">
        <v>162</v>
      </c>
      <c r="F2" s="286" t="s">
        <v>66</v>
      </c>
      <c r="G2" s="287"/>
      <c r="H2" s="288"/>
      <c r="I2" s="121" t="s">
        <v>163</v>
      </c>
    </row>
    <row r="3" spans="2:11" ht="15" thickBot="1">
      <c r="B3" s="285"/>
      <c r="C3" s="285"/>
      <c r="D3" s="122">
        <v>43100</v>
      </c>
      <c r="E3" s="122">
        <v>43465</v>
      </c>
      <c r="F3" s="120" t="s">
        <v>107</v>
      </c>
      <c r="G3" s="120"/>
      <c r="H3" s="120" t="s">
        <v>108</v>
      </c>
      <c r="I3" s="123">
        <v>43465</v>
      </c>
    </row>
    <row r="4" spans="2:11" ht="15" thickBot="1">
      <c r="B4" s="124"/>
      <c r="C4" s="124"/>
      <c r="D4" s="124"/>
      <c r="E4" s="124"/>
      <c r="F4" s="124"/>
      <c r="G4" s="127"/>
      <c r="H4" s="124"/>
      <c r="I4" s="128"/>
      <c r="K4" t="s">
        <v>280</v>
      </c>
    </row>
    <row r="5" spans="2:11" ht="15" thickBot="1">
      <c r="B5" s="124" t="s">
        <v>281</v>
      </c>
      <c r="C5" s="124"/>
      <c r="D5" s="126">
        <v>30621597850</v>
      </c>
      <c r="E5" s="126">
        <v>42586834000</v>
      </c>
      <c r="F5" s="124">
        <f>'PL1'!E6</f>
        <v>11000000</v>
      </c>
      <c r="G5" s="129"/>
      <c r="H5" s="124">
        <f>'PL1'!F6</f>
        <v>198000000</v>
      </c>
      <c r="I5" s="367">
        <f>E5-F5+H5</f>
        <v>42773834000</v>
      </c>
      <c r="K5" t="s">
        <v>166</v>
      </c>
    </row>
    <row r="6" spans="2:11" ht="15" thickBot="1">
      <c r="B6" s="124"/>
      <c r="C6" s="124"/>
      <c r="D6" s="126"/>
      <c r="E6" s="126"/>
      <c r="F6" s="124"/>
      <c r="G6" s="129"/>
      <c r="H6" s="124"/>
      <c r="I6" s="128"/>
      <c r="K6" t="s">
        <v>168</v>
      </c>
    </row>
    <row r="7" spans="2:11" ht="15" thickBot="1">
      <c r="B7" s="124" t="s">
        <v>282</v>
      </c>
      <c r="C7" s="125" t="s">
        <v>283</v>
      </c>
      <c r="D7" s="126">
        <v>24883531468</v>
      </c>
      <c r="E7" s="126">
        <v>33216197959</v>
      </c>
      <c r="F7" s="124"/>
      <c r="G7" s="129"/>
      <c r="H7" s="124"/>
      <c r="I7" s="128"/>
      <c r="K7" t="s">
        <v>171</v>
      </c>
    </row>
    <row r="8" spans="2:11" ht="15" thickBot="1">
      <c r="B8" s="124"/>
      <c r="C8" s="124"/>
      <c r="D8" s="126"/>
      <c r="E8" s="126"/>
      <c r="F8" s="124"/>
      <c r="G8" s="129"/>
      <c r="H8" s="124"/>
      <c r="I8" s="128"/>
    </row>
    <row r="9" spans="2:11" ht="15" thickBot="1">
      <c r="B9" s="124" t="s">
        <v>284</v>
      </c>
      <c r="C9" s="124"/>
      <c r="D9" s="126">
        <f>D5-D7</f>
        <v>5738066382</v>
      </c>
      <c r="E9" s="126">
        <f>E5-E7</f>
        <v>9370636041</v>
      </c>
      <c r="F9" s="124"/>
      <c r="G9" s="129"/>
      <c r="H9" s="124"/>
      <c r="I9" s="128"/>
    </row>
    <row r="10" spans="2:11" ht="15" thickBot="1">
      <c r="B10" s="124"/>
      <c r="C10" s="124"/>
      <c r="D10" s="132" t="s">
        <v>71</v>
      </c>
      <c r="E10" s="132" t="s">
        <v>71</v>
      </c>
      <c r="F10" s="124"/>
      <c r="G10" s="129"/>
      <c r="H10" s="124"/>
      <c r="I10" s="128"/>
    </row>
    <row r="11" spans="2:11" ht="15" thickBot="1">
      <c r="B11" s="124" t="s">
        <v>285</v>
      </c>
      <c r="C11" s="124"/>
      <c r="D11" s="126">
        <v>1858952040</v>
      </c>
      <c r="E11" s="126">
        <v>2630694255</v>
      </c>
      <c r="F11" s="124"/>
      <c r="G11" s="129"/>
      <c r="H11" s="124"/>
      <c r="I11" s="128"/>
    </row>
    <row r="12" spans="2:11" ht="15" thickBot="1">
      <c r="B12" s="124"/>
      <c r="C12" s="124"/>
      <c r="D12" s="126"/>
      <c r="E12" s="126"/>
      <c r="F12" s="124"/>
      <c r="G12" s="129"/>
      <c r="H12" s="124"/>
      <c r="I12" s="128"/>
    </row>
    <row r="13" spans="2:11" ht="15" thickBot="1">
      <c r="B13" s="124" t="s">
        <v>286</v>
      </c>
      <c r="C13" s="124"/>
      <c r="D13" s="126">
        <f>D9-D11</f>
        <v>3879114342</v>
      </c>
      <c r="E13" s="126">
        <f>E9-E11</f>
        <v>6739941786</v>
      </c>
      <c r="F13" s="124"/>
      <c r="G13" s="129"/>
      <c r="H13" s="124"/>
      <c r="I13" s="128"/>
    </row>
    <row r="14" spans="2:11" ht="15" thickBot="1">
      <c r="B14" s="124"/>
      <c r="C14" s="124"/>
      <c r="D14" s="132" t="s">
        <v>71</v>
      </c>
      <c r="E14" s="132" t="s">
        <v>71</v>
      </c>
      <c r="F14" s="124"/>
      <c r="G14" s="129"/>
      <c r="H14" s="124"/>
      <c r="I14" s="128"/>
    </row>
    <row r="15" spans="2:11" ht="15" thickBot="1">
      <c r="B15" s="124" t="s">
        <v>287</v>
      </c>
      <c r="C15" s="124"/>
      <c r="D15" s="126"/>
      <c r="E15" s="126"/>
      <c r="F15" s="124"/>
      <c r="G15" s="129"/>
      <c r="H15" s="124"/>
      <c r="I15" s="128"/>
    </row>
    <row r="16" spans="2:11" ht="15" thickBot="1">
      <c r="B16" s="124" t="s">
        <v>288</v>
      </c>
      <c r="C16" s="124"/>
      <c r="D16" s="126">
        <v>0</v>
      </c>
      <c r="E16" s="126">
        <v>-2500000</v>
      </c>
      <c r="F16" s="124"/>
      <c r="G16" s="129"/>
      <c r="H16" s="124"/>
      <c r="I16" s="128"/>
    </row>
    <row r="17" spans="2:9" ht="15" thickBot="1">
      <c r="B17" s="124" t="s">
        <v>289</v>
      </c>
      <c r="C17" s="124"/>
      <c r="D17" s="126">
        <v>105300600</v>
      </c>
      <c r="E17" s="126">
        <v>120500600</v>
      </c>
      <c r="F17" s="124"/>
      <c r="G17" s="129"/>
      <c r="H17" s="124"/>
      <c r="I17" s="128"/>
    </row>
    <row r="18" spans="2:9" ht="15" thickBot="1">
      <c r="B18" s="124" t="s">
        <v>290</v>
      </c>
      <c r="C18" s="124"/>
      <c r="D18" s="126">
        <v>-8654500</v>
      </c>
      <c r="E18" s="126">
        <v>-9696765</v>
      </c>
      <c r="F18" s="124"/>
      <c r="G18" s="129"/>
      <c r="H18" s="124"/>
      <c r="I18" s="128"/>
    </row>
    <row r="19" spans="2:9" ht="15" thickBot="1">
      <c r="B19" s="124" t="s">
        <v>291</v>
      </c>
      <c r="C19" s="124"/>
      <c r="D19" s="126">
        <v>1886400000</v>
      </c>
      <c r="E19" s="126">
        <v>2101607415</v>
      </c>
      <c r="F19" s="124"/>
      <c r="G19" s="129"/>
      <c r="H19" s="124"/>
      <c r="I19" s="128"/>
    </row>
    <row r="20" spans="2:9" ht="15" thickBot="1">
      <c r="B20" s="124"/>
      <c r="C20" s="124"/>
      <c r="D20" s="126"/>
      <c r="E20" s="126"/>
      <c r="F20" s="124"/>
      <c r="G20" s="129"/>
      <c r="H20" s="124"/>
      <c r="I20" s="128"/>
    </row>
    <row r="21" spans="2:9" ht="15" thickBot="1">
      <c r="B21" s="124" t="s">
        <v>292</v>
      </c>
      <c r="C21" s="124"/>
      <c r="D21" s="126">
        <f>SUM(D16:D19)</f>
        <v>1983046100</v>
      </c>
      <c r="E21" s="126">
        <f>SUM(E16:E19)</f>
        <v>2209911250</v>
      </c>
      <c r="F21" s="124"/>
      <c r="G21" s="129"/>
      <c r="H21" s="124"/>
      <c r="I21" s="128"/>
    </row>
    <row r="22" spans="2:9" ht="15" thickBot="1">
      <c r="B22" s="124"/>
      <c r="C22" s="124"/>
      <c r="D22" s="132" t="s">
        <v>71</v>
      </c>
      <c r="E22" s="132" t="s">
        <v>71</v>
      </c>
      <c r="F22" s="124"/>
      <c r="G22" s="129"/>
      <c r="H22" s="124"/>
      <c r="I22" s="128"/>
    </row>
    <row r="23" spans="2:9" ht="15" thickBot="1">
      <c r="B23" s="124" t="s">
        <v>293</v>
      </c>
      <c r="C23" s="124"/>
      <c r="D23" s="126">
        <f>D13-D21</f>
        <v>1896068242</v>
      </c>
      <c r="E23" s="126">
        <f>E13-E21</f>
        <v>4530030536</v>
      </c>
      <c r="F23" s="124"/>
      <c r="G23" s="129"/>
      <c r="H23" s="124"/>
      <c r="I23" s="128"/>
    </row>
    <row r="24" spans="2:9" ht="15" thickBot="1">
      <c r="B24" s="124"/>
      <c r="C24" s="124"/>
      <c r="D24" s="132" t="s">
        <v>71</v>
      </c>
      <c r="E24" s="132" t="s">
        <v>71</v>
      </c>
      <c r="F24" s="124"/>
      <c r="G24" s="129"/>
      <c r="H24" s="124"/>
      <c r="I24" s="128"/>
    </row>
    <row r="25" spans="2:9" ht="15" thickBot="1">
      <c r="B25" s="124" t="s">
        <v>294</v>
      </c>
      <c r="C25" s="124"/>
      <c r="D25" s="126">
        <v>437336772</v>
      </c>
      <c r="E25" s="126">
        <v>1074877892</v>
      </c>
      <c r="F25" s="124"/>
      <c r="G25" s="129"/>
      <c r="H25" s="124"/>
      <c r="I25" s="128"/>
    </row>
    <row r="26" spans="2:9" ht="15" thickBot="1">
      <c r="B26" s="124"/>
      <c r="C26" s="124"/>
      <c r="D26" s="126"/>
      <c r="E26" s="126"/>
      <c r="F26" s="124"/>
      <c r="G26" s="129"/>
      <c r="H26" s="124"/>
      <c r="I26" s="128"/>
    </row>
    <row r="27" spans="2:9" ht="15" thickBot="1">
      <c r="B27" s="124" t="s">
        <v>295</v>
      </c>
      <c r="C27" s="124"/>
      <c r="D27" s="131">
        <f>D23-D25</f>
        <v>1458731470</v>
      </c>
      <c r="E27" s="131">
        <f>E23-E25</f>
        <v>3455152644</v>
      </c>
      <c r="F27" s="124"/>
      <c r="G27" s="129"/>
      <c r="H27" s="124"/>
      <c r="I27" s="128"/>
    </row>
    <row r="28" spans="2:9" ht="15" thickBot="1">
      <c r="B28" s="124"/>
      <c r="C28" s="124"/>
      <c r="D28" s="132" t="s">
        <v>71</v>
      </c>
      <c r="E28" s="132" t="s">
        <v>71</v>
      </c>
      <c r="F28" s="124"/>
      <c r="G28" s="129"/>
      <c r="H28" s="124"/>
      <c r="I28" s="128"/>
    </row>
    <row r="29" spans="2:9" ht="15" thickBot="1">
      <c r="B29" s="289" t="s">
        <v>131</v>
      </c>
      <c r="C29" s="290"/>
      <c r="D29" s="291"/>
      <c r="E29" s="124" t="s">
        <v>38</v>
      </c>
      <c r="F29" s="292" t="s">
        <v>40</v>
      </c>
      <c r="G29" s="293"/>
      <c r="H29" s="294"/>
      <c r="I29" s="138" t="s">
        <v>41</v>
      </c>
    </row>
    <row r="30" spans="2:9" ht="14.5" customHeight="1">
      <c r="B30" s="303" t="s">
        <v>34</v>
      </c>
      <c r="C30" s="304"/>
      <c r="D30" s="305"/>
      <c r="E30" s="309" t="s">
        <v>192</v>
      </c>
      <c r="F30" s="311" t="s">
        <v>193</v>
      </c>
      <c r="G30" s="312"/>
      <c r="H30" s="313"/>
      <c r="I30" s="295" t="s">
        <v>296</v>
      </c>
    </row>
    <row r="31" spans="2:9" ht="14.5" customHeight="1" thickBot="1">
      <c r="B31" s="306"/>
      <c r="C31" s="307"/>
      <c r="D31" s="308"/>
      <c r="E31" s="310"/>
      <c r="F31" s="314"/>
      <c r="G31" s="315"/>
      <c r="H31" s="316"/>
      <c r="I31" s="296"/>
    </row>
    <row r="32" spans="2:9" ht="15" thickBot="1">
      <c r="B32" s="292" t="s">
        <v>57</v>
      </c>
      <c r="C32" s="293"/>
      <c r="D32" s="294"/>
      <c r="E32" s="124" t="s">
        <v>39</v>
      </c>
      <c r="F32" s="292" t="s">
        <v>39</v>
      </c>
      <c r="G32" s="293"/>
      <c r="H32" s="294"/>
      <c r="I32" s="124" t="s">
        <v>43</v>
      </c>
    </row>
    <row r="33" spans="2:9" ht="15" thickBot="1">
      <c r="B33" s="297" t="s">
        <v>195</v>
      </c>
      <c r="C33" s="298"/>
      <c r="D33" s="299"/>
      <c r="E33" s="139">
        <v>43453</v>
      </c>
      <c r="F33" s="300">
        <v>43536</v>
      </c>
      <c r="G33" s="301"/>
      <c r="H33" s="302"/>
      <c r="I33" s="140">
        <v>43465</v>
      </c>
    </row>
  </sheetData>
  <mergeCells count="13">
    <mergeCell ref="I30:I31"/>
    <mergeCell ref="B32:D32"/>
    <mergeCell ref="F32:H32"/>
    <mergeCell ref="B33:D33"/>
    <mergeCell ref="F33:H33"/>
    <mergeCell ref="B2:B3"/>
    <mergeCell ref="C2:C3"/>
    <mergeCell ref="F2:H2"/>
    <mergeCell ref="B29:D29"/>
    <mergeCell ref="F29:H29"/>
    <mergeCell ref="B30:D31"/>
    <mergeCell ref="E30:E31"/>
    <mergeCell ref="F30:H31"/>
  </mergeCell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50D8B-E3B6-4E4A-A139-BC3F5F3677A1}">
  <sheetPr>
    <tabColor rgb="FFFFC000"/>
  </sheetPr>
  <dimension ref="B1:K32"/>
  <sheetViews>
    <sheetView zoomScale="90" zoomScaleNormal="90" workbookViewId="0">
      <selection activeCell="B10" sqref="B10"/>
    </sheetView>
  </sheetViews>
  <sheetFormatPr defaultRowHeight="14.5"/>
  <cols>
    <col min="1" max="1" width="4" customWidth="1"/>
    <col min="2" max="2" width="22" bestFit="1" customWidth="1"/>
    <col min="3" max="3" width="8.1796875" bestFit="1" customWidth="1"/>
    <col min="4" max="5" width="15" bestFit="1" customWidth="1"/>
    <col min="6" max="6" width="9.453125" customWidth="1"/>
    <col min="7" max="7" width="5.81640625" bestFit="1" customWidth="1"/>
    <col min="8" max="8" width="9.1796875" bestFit="1" customWidth="1"/>
    <col min="9" max="9" width="9.7265625" bestFit="1" customWidth="1"/>
  </cols>
  <sheetData>
    <row r="1" spans="2:11" ht="15" thickBot="1"/>
    <row r="2" spans="2:11" ht="15" thickBot="1">
      <c r="B2" s="284" t="s">
        <v>62</v>
      </c>
      <c r="C2" s="284" t="s">
        <v>160</v>
      </c>
      <c r="D2" s="120" t="s">
        <v>161</v>
      </c>
      <c r="E2" s="120" t="s">
        <v>162</v>
      </c>
      <c r="F2" s="286" t="s">
        <v>66</v>
      </c>
      <c r="G2" s="287"/>
      <c r="H2" s="288"/>
      <c r="I2" s="121" t="s">
        <v>163</v>
      </c>
    </row>
    <row r="3" spans="2:11" ht="15" thickBot="1">
      <c r="B3" s="285"/>
      <c r="C3" s="285"/>
      <c r="D3" s="122">
        <v>43100</v>
      </c>
      <c r="E3" s="122">
        <v>43465</v>
      </c>
      <c r="F3" s="120" t="s">
        <v>107</v>
      </c>
      <c r="G3" s="120"/>
      <c r="H3" s="120" t="s">
        <v>108</v>
      </c>
      <c r="I3" s="123">
        <v>43465</v>
      </c>
    </row>
    <row r="4" spans="2:11" ht="15" thickBot="1">
      <c r="B4" s="124"/>
      <c r="C4" s="124"/>
      <c r="D4" s="124"/>
      <c r="E4" s="124"/>
      <c r="F4" s="124"/>
      <c r="G4" s="127"/>
      <c r="H4" s="124"/>
      <c r="I4" s="128"/>
      <c r="K4" t="s">
        <v>297</v>
      </c>
    </row>
    <row r="5" spans="2:11" ht="15" thickBot="1">
      <c r="B5" s="124" t="s">
        <v>298</v>
      </c>
      <c r="C5" s="124"/>
      <c r="D5" s="126">
        <v>1761040864</v>
      </c>
      <c r="E5" s="126">
        <v>3219772334</v>
      </c>
      <c r="F5" s="124"/>
      <c r="G5" s="129"/>
      <c r="H5" s="124"/>
      <c r="I5" s="128"/>
      <c r="K5" t="s">
        <v>166</v>
      </c>
    </row>
    <row r="6" spans="2:11" ht="15" thickBot="1">
      <c r="B6" s="124"/>
      <c r="C6" s="124"/>
      <c r="D6" s="126"/>
      <c r="E6" s="126"/>
      <c r="F6" s="124"/>
      <c r="G6" s="129"/>
      <c r="H6" s="124"/>
      <c r="I6" s="128"/>
      <c r="K6" t="s">
        <v>168</v>
      </c>
    </row>
    <row r="7" spans="2:11" ht="15" thickBot="1">
      <c r="B7" s="124" t="s">
        <v>299</v>
      </c>
      <c r="C7" s="125"/>
      <c r="D7" s="126">
        <v>1458731470</v>
      </c>
      <c r="E7" s="126">
        <v>3455152644</v>
      </c>
      <c r="F7" s="124"/>
      <c r="G7" s="129"/>
      <c r="H7" s="124"/>
      <c r="I7" s="128"/>
      <c r="K7" t="s">
        <v>171</v>
      </c>
    </row>
    <row r="8" spans="2:11" ht="15" thickBot="1">
      <c r="B8" s="124"/>
      <c r="C8" s="124"/>
      <c r="D8" s="126"/>
      <c r="E8" s="126"/>
      <c r="F8" s="124"/>
      <c r="G8" s="129"/>
      <c r="H8" s="124"/>
      <c r="I8" s="128"/>
    </row>
    <row r="9" spans="2:11" ht="15" thickBot="1">
      <c r="B9" s="124" t="s">
        <v>300</v>
      </c>
      <c r="C9" s="124"/>
      <c r="D9" s="126">
        <f>D5+D7</f>
        <v>3219772334</v>
      </c>
      <c r="E9" s="126">
        <f>E5+E7</f>
        <v>6674924978</v>
      </c>
      <c r="F9" s="124"/>
      <c r="G9" s="129"/>
      <c r="H9" s="124"/>
      <c r="I9" s="128"/>
    </row>
    <row r="10" spans="2:11" ht="15" thickBot="1">
      <c r="B10" s="124"/>
      <c r="C10" s="124"/>
      <c r="D10" s="125" t="s">
        <v>71</v>
      </c>
      <c r="E10" s="125" t="s">
        <v>71</v>
      </c>
      <c r="F10" s="124"/>
      <c r="G10" s="129"/>
      <c r="H10" s="124"/>
      <c r="I10" s="128"/>
    </row>
    <row r="11" spans="2:11" ht="15" thickBot="1">
      <c r="B11" s="124"/>
      <c r="C11" s="124"/>
      <c r="D11" s="124"/>
      <c r="E11" s="124"/>
      <c r="F11" s="124"/>
      <c r="G11" s="129"/>
      <c r="H11" s="124"/>
      <c r="I11" s="128"/>
    </row>
    <row r="12" spans="2:11" ht="15" thickBot="1">
      <c r="B12" s="124"/>
      <c r="C12" s="124"/>
      <c r="D12" s="124"/>
      <c r="E12" s="124"/>
      <c r="F12" s="124"/>
      <c r="G12" s="129"/>
      <c r="H12" s="124"/>
      <c r="I12" s="128"/>
    </row>
    <row r="13" spans="2:11" ht="15" thickBot="1">
      <c r="B13" s="124"/>
      <c r="C13" s="124"/>
      <c r="D13" s="124"/>
      <c r="E13" s="124"/>
      <c r="F13" s="124"/>
      <c r="G13" s="129"/>
      <c r="H13" s="124"/>
      <c r="I13" s="128"/>
    </row>
    <row r="14" spans="2:11" ht="15" thickBot="1">
      <c r="B14" s="124"/>
      <c r="C14" s="124"/>
      <c r="D14" s="124"/>
      <c r="E14" s="124"/>
      <c r="F14" s="124"/>
      <c r="G14" s="129"/>
      <c r="H14" s="124"/>
      <c r="I14" s="128"/>
    </row>
    <row r="15" spans="2:11" ht="15" thickBot="1">
      <c r="B15" s="124"/>
      <c r="C15" s="124"/>
      <c r="D15" s="124"/>
      <c r="E15" s="124"/>
      <c r="F15" s="124"/>
      <c r="G15" s="129"/>
      <c r="H15" s="124"/>
      <c r="I15" s="128"/>
    </row>
    <row r="16" spans="2:11" ht="15" thickBot="1">
      <c r="B16" s="124"/>
      <c r="C16" s="124"/>
      <c r="D16" s="124"/>
      <c r="E16" s="124"/>
      <c r="F16" s="124"/>
      <c r="G16" s="129"/>
      <c r="H16" s="124"/>
      <c r="I16" s="128"/>
    </row>
    <row r="17" spans="2:9" ht="15" thickBot="1">
      <c r="B17" s="124"/>
      <c r="C17" s="124"/>
      <c r="D17" s="124"/>
      <c r="E17" s="124"/>
      <c r="F17" s="124"/>
      <c r="G17" s="129"/>
      <c r="H17" s="124"/>
      <c r="I17" s="128"/>
    </row>
    <row r="18" spans="2:9" ht="15" thickBot="1">
      <c r="B18" s="124"/>
      <c r="C18" s="124"/>
      <c r="D18" s="124"/>
      <c r="E18" s="124"/>
      <c r="F18" s="124"/>
      <c r="G18" s="129"/>
      <c r="H18" s="124"/>
      <c r="I18" s="128"/>
    </row>
    <row r="19" spans="2:9" ht="15" thickBot="1">
      <c r="B19" s="124"/>
      <c r="C19" s="124"/>
      <c r="D19" s="124"/>
      <c r="E19" s="124"/>
      <c r="F19" s="124"/>
      <c r="G19" s="129"/>
      <c r="H19" s="124"/>
      <c r="I19" s="128"/>
    </row>
    <row r="20" spans="2:9" ht="15" thickBot="1">
      <c r="B20" s="124"/>
      <c r="C20" s="124"/>
      <c r="D20" s="124"/>
      <c r="E20" s="124"/>
      <c r="F20" s="124"/>
      <c r="G20" s="129"/>
      <c r="H20" s="124"/>
      <c r="I20" s="128"/>
    </row>
    <row r="21" spans="2:9" ht="15" thickBot="1">
      <c r="B21" s="124"/>
      <c r="C21" s="124"/>
      <c r="D21" s="124"/>
      <c r="E21" s="124"/>
      <c r="F21" s="124"/>
      <c r="G21" s="129"/>
      <c r="H21" s="124"/>
      <c r="I21" s="128"/>
    </row>
    <row r="22" spans="2:9" ht="15" thickBot="1">
      <c r="B22" s="124"/>
      <c r="C22" s="124"/>
      <c r="D22" s="124"/>
      <c r="E22" s="124"/>
      <c r="F22" s="124"/>
      <c r="G22" s="129"/>
      <c r="H22" s="124"/>
      <c r="I22" s="128"/>
    </row>
    <row r="23" spans="2:9" ht="15" thickBot="1">
      <c r="B23" s="124"/>
      <c r="C23" s="124"/>
      <c r="D23" s="124"/>
      <c r="E23" s="124"/>
      <c r="F23" s="124"/>
      <c r="G23" s="129"/>
      <c r="H23" s="124"/>
      <c r="I23" s="128"/>
    </row>
    <row r="24" spans="2:9" ht="15" thickBot="1">
      <c r="B24" s="124"/>
      <c r="C24" s="124"/>
      <c r="D24" s="124"/>
      <c r="E24" s="124"/>
      <c r="F24" s="124"/>
      <c r="G24" s="129"/>
      <c r="H24" s="124"/>
      <c r="I24" s="128"/>
    </row>
    <row r="25" spans="2:9" ht="15" thickBot="1">
      <c r="B25" s="124"/>
      <c r="C25" s="124"/>
      <c r="D25" s="124"/>
      <c r="E25" s="124"/>
      <c r="F25" s="124"/>
      <c r="G25" s="129"/>
      <c r="H25" s="124"/>
      <c r="I25" s="128"/>
    </row>
    <row r="26" spans="2:9" ht="15" thickBot="1">
      <c r="B26" s="124"/>
      <c r="C26" s="124"/>
      <c r="D26" s="124"/>
      <c r="E26" s="124"/>
      <c r="F26" s="124"/>
      <c r="G26" s="129"/>
      <c r="H26" s="124"/>
      <c r="I26" s="128"/>
    </row>
    <row r="27" spans="2:9" ht="15" thickBot="1">
      <c r="B27" s="124"/>
      <c r="C27" s="124"/>
      <c r="D27" s="124"/>
      <c r="E27" s="124"/>
      <c r="F27" s="124"/>
      <c r="G27" s="129"/>
      <c r="H27" s="124"/>
      <c r="I27" s="128"/>
    </row>
    <row r="28" spans="2:9" ht="15" thickBot="1">
      <c r="B28" s="289" t="s">
        <v>131</v>
      </c>
      <c r="C28" s="290"/>
      <c r="D28" s="291"/>
      <c r="E28" s="124" t="s">
        <v>38</v>
      </c>
      <c r="F28" s="292" t="s">
        <v>40</v>
      </c>
      <c r="G28" s="293"/>
      <c r="H28" s="294"/>
      <c r="I28" s="138" t="s">
        <v>41</v>
      </c>
    </row>
    <row r="29" spans="2:9" ht="14.5" customHeight="1">
      <c r="B29" s="303" t="s">
        <v>34</v>
      </c>
      <c r="C29" s="304"/>
      <c r="D29" s="305"/>
      <c r="E29" s="309" t="s">
        <v>192</v>
      </c>
      <c r="F29" s="311" t="s">
        <v>193</v>
      </c>
      <c r="G29" s="312"/>
      <c r="H29" s="313"/>
      <c r="I29" s="295" t="s">
        <v>301</v>
      </c>
    </row>
    <row r="30" spans="2:9" ht="14.5" customHeight="1" thickBot="1">
      <c r="B30" s="306"/>
      <c r="C30" s="307"/>
      <c r="D30" s="308"/>
      <c r="E30" s="310"/>
      <c r="F30" s="314"/>
      <c r="G30" s="315"/>
      <c r="H30" s="316"/>
      <c r="I30" s="296"/>
    </row>
    <row r="31" spans="2:9" ht="15" thickBot="1">
      <c r="B31" s="292" t="s">
        <v>57</v>
      </c>
      <c r="C31" s="293"/>
      <c r="D31" s="294"/>
      <c r="E31" s="124" t="s">
        <v>39</v>
      </c>
      <c r="F31" s="292" t="s">
        <v>39</v>
      </c>
      <c r="G31" s="293"/>
      <c r="H31" s="294"/>
      <c r="I31" s="124" t="s">
        <v>43</v>
      </c>
    </row>
    <row r="32" spans="2:9" ht="15" thickBot="1">
      <c r="B32" s="297" t="s">
        <v>195</v>
      </c>
      <c r="C32" s="298"/>
      <c r="D32" s="299"/>
      <c r="E32" s="139">
        <v>43453</v>
      </c>
      <c r="F32" s="300">
        <v>43536</v>
      </c>
      <c r="G32" s="301"/>
      <c r="H32" s="302"/>
      <c r="I32" s="140">
        <v>43465</v>
      </c>
    </row>
  </sheetData>
  <mergeCells count="13">
    <mergeCell ref="I29:I30"/>
    <mergeCell ref="B31:D31"/>
    <mergeCell ref="F31:H31"/>
    <mergeCell ref="B32:D32"/>
    <mergeCell ref="F32:H32"/>
    <mergeCell ref="B2:B3"/>
    <mergeCell ref="C2:C3"/>
    <mergeCell ref="F2:H2"/>
    <mergeCell ref="B28:D28"/>
    <mergeCell ref="F28:H28"/>
    <mergeCell ref="B29:D30"/>
    <mergeCell ref="E29:E30"/>
    <mergeCell ref="F29:H30"/>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73F32-B240-4353-B469-23EA1BE3FFE2}">
  <sheetPr>
    <tabColor rgb="FFFFFF00"/>
  </sheetPr>
  <dimension ref="B2:P46"/>
  <sheetViews>
    <sheetView topLeftCell="C1" zoomScale="112" zoomScaleNormal="112" workbookViewId="0">
      <selection activeCell="C7" sqref="C7:N7"/>
    </sheetView>
  </sheetViews>
  <sheetFormatPr defaultColWidth="8.7265625" defaultRowHeight="14.5"/>
  <cols>
    <col min="1" max="1" width="8.7265625" style="318"/>
    <col min="2" max="2" width="8.7265625" style="319"/>
    <col min="3" max="13" width="8.7265625" style="318"/>
    <col min="14" max="14" width="34.81640625" style="318" customWidth="1"/>
    <col min="15" max="15" width="19.81640625" style="319" customWidth="1"/>
    <col min="16" max="16" width="14.54296875" style="320" customWidth="1"/>
    <col min="17" max="16384" width="8.7265625" style="318"/>
  </cols>
  <sheetData>
    <row r="2" spans="2:16">
      <c r="B2" s="317" t="s">
        <v>231</v>
      </c>
      <c r="C2" s="317"/>
      <c r="D2" s="317"/>
      <c r="E2" s="317"/>
    </row>
    <row r="3" spans="2:16">
      <c r="B3" s="317"/>
      <c r="C3" s="317"/>
      <c r="D3" s="317"/>
      <c r="E3" s="317"/>
    </row>
    <row r="4" spans="2:16">
      <c r="B4" s="321" t="s">
        <v>0</v>
      </c>
      <c r="C4" s="321" t="s">
        <v>232</v>
      </c>
      <c r="D4" s="321"/>
      <c r="E4" s="321"/>
      <c r="F4" s="321"/>
      <c r="G4" s="321"/>
      <c r="H4" s="321"/>
      <c r="I4" s="321"/>
      <c r="J4" s="321"/>
      <c r="K4" s="321"/>
      <c r="L4" s="321"/>
      <c r="M4" s="321"/>
      <c r="N4" s="321"/>
      <c r="O4" s="322" t="s">
        <v>233</v>
      </c>
      <c r="P4" s="322"/>
    </row>
    <row r="5" spans="2:16" ht="21" customHeight="1">
      <c r="B5" s="321"/>
      <c r="C5" s="321"/>
      <c r="D5" s="321"/>
      <c r="E5" s="321"/>
      <c r="F5" s="321"/>
      <c r="G5" s="321"/>
      <c r="H5" s="321"/>
      <c r="I5" s="321"/>
      <c r="J5" s="321"/>
      <c r="K5" s="321"/>
      <c r="L5" s="321"/>
      <c r="M5" s="321"/>
      <c r="N5" s="321"/>
      <c r="O5" s="323" t="s">
        <v>134</v>
      </c>
      <c r="P5" s="323" t="s">
        <v>234</v>
      </c>
    </row>
    <row r="6" spans="2:16" ht="21" customHeight="1">
      <c r="B6" s="324"/>
      <c r="C6" s="325" t="s">
        <v>235</v>
      </c>
      <c r="D6" s="326"/>
      <c r="E6" s="326"/>
      <c r="F6" s="326"/>
      <c r="G6" s="326"/>
      <c r="H6" s="326"/>
      <c r="I6" s="326"/>
      <c r="J6" s="326"/>
      <c r="K6" s="326"/>
      <c r="L6" s="326"/>
      <c r="M6" s="326"/>
      <c r="N6" s="327"/>
      <c r="O6" s="324"/>
      <c r="P6" s="324"/>
    </row>
    <row r="7" spans="2:16" ht="28.5" customHeight="1">
      <c r="B7" s="324">
        <v>1</v>
      </c>
      <c r="C7" s="328" t="s">
        <v>236</v>
      </c>
      <c r="D7" s="328"/>
      <c r="E7" s="328"/>
      <c r="F7" s="328"/>
      <c r="G7" s="328"/>
      <c r="H7" s="328"/>
      <c r="I7" s="328"/>
      <c r="J7" s="328"/>
      <c r="K7" s="328"/>
      <c r="L7" s="328"/>
      <c r="M7" s="328"/>
      <c r="N7" s="328"/>
      <c r="O7" s="329" t="s">
        <v>29</v>
      </c>
      <c r="P7" s="329" t="s">
        <v>237</v>
      </c>
    </row>
    <row r="8" spans="2:16" ht="28.5" customHeight="1">
      <c r="B8" s="324">
        <v>2</v>
      </c>
      <c r="C8" s="328" t="s">
        <v>238</v>
      </c>
      <c r="D8" s="328"/>
      <c r="E8" s="328"/>
      <c r="F8" s="328"/>
      <c r="G8" s="328"/>
      <c r="H8" s="328"/>
      <c r="I8" s="328"/>
      <c r="J8" s="328"/>
      <c r="K8" s="328"/>
      <c r="L8" s="328"/>
      <c r="M8" s="328"/>
      <c r="N8" s="328"/>
      <c r="O8" s="329" t="s">
        <v>29</v>
      </c>
      <c r="P8" s="329" t="s">
        <v>237</v>
      </c>
    </row>
    <row r="9" spans="2:16" ht="28.5" customHeight="1">
      <c r="B9" s="324">
        <v>3</v>
      </c>
      <c r="C9" s="328" t="s">
        <v>239</v>
      </c>
      <c r="D9" s="328"/>
      <c r="E9" s="328"/>
      <c r="F9" s="328"/>
      <c r="G9" s="328"/>
      <c r="H9" s="328"/>
      <c r="I9" s="328"/>
      <c r="J9" s="328"/>
      <c r="K9" s="328"/>
      <c r="L9" s="328"/>
      <c r="M9" s="328"/>
      <c r="N9" s="328"/>
      <c r="O9" s="329" t="s">
        <v>29</v>
      </c>
      <c r="P9" s="329" t="s">
        <v>237</v>
      </c>
    </row>
    <row r="10" spans="2:16" ht="57" customHeight="1">
      <c r="B10" s="324">
        <v>4</v>
      </c>
      <c r="C10" s="328" t="s">
        <v>240</v>
      </c>
      <c r="D10" s="328"/>
      <c r="E10" s="328"/>
      <c r="F10" s="328"/>
      <c r="G10" s="328"/>
      <c r="H10" s="328"/>
      <c r="I10" s="328"/>
      <c r="J10" s="328"/>
      <c r="K10" s="328"/>
      <c r="L10" s="328"/>
      <c r="M10" s="328"/>
      <c r="N10" s="328"/>
      <c r="O10" s="324" t="s">
        <v>241</v>
      </c>
      <c r="P10" s="330"/>
    </row>
    <row r="11" spans="2:16">
      <c r="B11" s="324">
        <v>5</v>
      </c>
      <c r="C11" s="328" t="s">
        <v>242</v>
      </c>
      <c r="D11" s="328"/>
      <c r="E11" s="328"/>
      <c r="F11" s="328"/>
      <c r="G11" s="328"/>
      <c r="H11" s="328"/>
      <c r="I11" s="328"/>
      <c r="J11" s="328"/>
      <c r="K11" s="328"/>
      <c r="L11" s="328"/>
      <c r="M11" s="328"/>
      <c r="N11" s="328"/>
      <c r="O11" s="324" t="s">
        <v>29</v>
      </c>
      <c r="P11" s="330"/>
    </row>
    <row r="12" spans="2:16" ht="28.5" customHeight="1">
      <c r="B12" s="324">
        <v>6</v>
      </c>
      <c r="C12" s="328" t="s">
        <v>243</v>
      </c>
      <c r="D12" s="328"/>
      <c r="E12" s="328"/>
      <c r="F12" s="328"/>
      <c r="G12" s="328"/>
      <c r="H12" s="328"/>
      <c r="I12" s="328"/>
      <c r="J12" s="328"/>
      <c r="K12" s="328"/>
      <c r="L12" s="328"/>
      <c r="M12" s="328"/>
      <c r="N12" s="328"/>
      <c r="O12" s="324" t="s">
        <v>244</v>
      </c>
      <c r="P12" s="330"/>
    </row>
    <row r="13" spans="2:16">
      <c r="B13" s="324">
        <v>7</v>
      </c>
      <c r="C13" s="328" t="s">
        <v>245</v>
      </c>
      <c r="D13" s="328"/>
      <c r="E13" s="328"/>
      <c r="F13" s="328"/>
      <c r="G13" s="328"/>
      <c r="H13" s="328"/>
      <c r="I13" s="328"/>
      <c r="J13" s="328"/>
      <c r="K13" s="328"/>
      <c r="L13" s="328"/>
      <c r="M13" s="328"/>
      <c r="N13" s="328"/>
      <c r="O13" s="324" t="s">
        <v>241</v>
      </c>
      <c r="P13" s="330"/>
    </row>
    <row r="14" spans="2:16">
      <c r="B14" s="324">
        <v>8</v>
      </c>
      <c r="C14" s="328" t="s">
        <v>246</v>
      </c>
      <c r="D14" s="328"/>
      <c r="E14" s="328"/>
      <c r="F14" s="328"/>
      <c r="G14" s="328"/>
      <c r="H14" s="328"/>
      <c r="I14" s="328"/>
      <c r="J14" s="328"/>
      <c r="K14" s="328"/>
      <c r="L14" s="328"/>
      <c r="M14" s="328"/>
      <c r="N14" s="328"/>
      <c r="O14" s="319" t="s">
        <v>247</v>
      </c>
      <c r="P14" s="330"/>
    </row>
    <row r="15" spans="2:16" ht="28.5" customHeight="1">
      <c r="B15" s="324">
        <v>9</v>
      </c>
      <c r="C15" s="328" t="s">
        <v>248</v>
      </c>
      <c r="D15" s="328"/>
      <c r="E15" s="328"/>
      <c r="F15" s="328"/>
      <c r="G15" s="328"/>
      <c r="H15" s="328"/>
      <c r="I15" s="328"/>
      <c r="J15" s="328"/>
      <c r="K15" s="328"/>
      <c r="L15" s="328"/>
      <c r="M15" s="328"/>
      <c r="N15" s="328"/>
      <c r="O15" s="324" t="s">
        <v>249</v>
      </c>
      <c r="P15" s="330"/>
    </row>
    <row r="16" spans="2:16" ht="28.5" customHeight="1">
      <c r="B16" s="324">
        <v>10</v>
      </c>
      <c r="C16" s="328" t="s">
        <v>250</v>
      </c>
      <c r="D16" s="328"/>
      <c r="E16" s="328"/>
      <c r="F16" s="328"/>
      <c r="G16" s="328"/>
      <c r="H16" s="328"/>
      <c r="I16" s="328"/>
      <c r="J16" s="328"/>
      <c r="K16" s="328"/>
      <c r="L16" s="328"/>
      <c r="M16" s="328"/>
      <c r="N16" s="328"/>
      <c r="O16" s="324" t="s">
        <v>247</v>
      </c>
      <c r="P16" s="330"/>
    </row>
    <row r="17" spans="2:16" ht="28.5" customHeight="1">
      <c r="B17" s="324">
        <v>11</v>
      </c>
      <c r="C17" s="328" t="s">
        <v>251</v>
      </c>
      <c r="D17" s="328"/>
      <c r="E17" s="328"/>
      <c r="F17" s="328"/>
      <c r="G17" s="328"/>
      <c r="H17" s="328"/>
      <c r="I17" s="328"/>
      <c r="J17" s="328"/>
      <c r="K17" s="328"/>
      <c r="L17" s="328"/>
      <c r="M17" s="328"/>
      <c r="N17" s="328"/>
      <c r="O17" s="324">
        <v>0</v>
      </c>
      <c r="P17" s="330"/>
    </row>
    <row r="18" spans="2:16" ht="28.5" customHeight="1">
      <c r="B18" s="324">
        <v>12</v>
      </c>
      <c r="C18" s="328" t="s">
        <v>252</v>
      </c>
      <c r="D18" s="328"/>
      <c r="E18" s="328"/>
      <c r="F18" s="328"/>
      <c r="G18" s="328"/>
      <c r="H18" s="328"/>
      <c r="I18" s="328"/>
      <c r="J18" s="328"/>
      <c r="K18" s="328"/>
      <c r="L18" s="328"/>
      <c r="M18" s="328"/>
      <c r="N18" s="328"/>
      <c r="O18" s="319" t="s">
        <v>29</v>
      </c>
      <c r="P18" s="330"/>
    </row>
    <row r="19" spans="2:16">
      <c r="B19" s="324">
        <v>13</v>
      </c>
      <c r="C19" s="328" t="s">
        <v>253</v>
      </c>
      <c r="D19" s="328"/>
      <c r="E19" s="328"/>
      <c r="F19" s="328"/>
      <c r="G19" s="328"/>
      <c r="H19" s="328"/>
      <c r="I19" s="328"/>
      <c r="J19" s="328"/>
      <c r="K19" s="328"/>
      <c r="L19" s="328"/>
      <c r="M19" s="328"/>
      <c r="N19" s="328"/>
      <c r="O19" s="324" t="s">
        <v>254</v>
      </c>
      <c r="P19" s="330"/>
    </row>
    <row r="20" spans="2:16" ht="28.5" customHeight="1">
      <c r="B20" s="324"/>
      <c r="C20" s="325" t="s">
        <v>255</v>
      </c>
      <c r="D20" s="326"/>
      <c r="E20" s="326"/>
      <c r="F20" s="326"/>
      <c r="G20" s="326"/>
      <c r="H20" s="326"/>
      <c r="I20" s="326"/>
      <c r="J20" s="326"/>
      <c r="K20" s="326"/>
      <c r="L20" s="326"/>
      <c r="M20" s="326"/>
      <c r="N20" s="327"/>
      <c r="O20" s="324"/>
      <c r="P20" s="330"/>
    </row>
    <row r="21" spans="2:16">
      <c r="B21" s="324">
        <v>1</v>
      </c>
      <c r="C21" s="331" t="s">
        <v>256</v>
      </c>
      <c r="D21" s="332"/>
      <c r="E21" s="332"/>
      <c r="F21" s="332"/>
      <c r="G21" s="332"/>
      <c r="H21" s="332"/>
      <c r="I21" s="332"/>
      <c r="J21" s="332"/>
      <c r="K21" s="332"/>
      <c r="L21" s="332"/>
      <c r="M21" s="332"/>
      <c r="N21" s="333"/>
      <c r="O21" s="334" t="s">
        <v>247</v>
      </c>
      <c r="P21" s="330"/>
    </row>
    <row r="22" spans="2:16" ht="28.5" customHeight="1">
      <c r="B22" s="324">
        <v>2</v>
      </c>
      <c r="C22" s="331" t="s">
        <v>257</v>
      </c>
      <c r="D22" s="332"/>
      <c r="E22" s="332"/>
      <c r="F22" s="332"/>
      <c r="G22" s="332"/>
      <c r="H22" s="332"/>
      <c r="I22" s="332"/>
      <c r="J22" s="332"/>
      <c r="K22" s="332"/>
      <c r="L22" s="332"/>
      <c r="M22" s="332"/>
      <c r="N22" s="333"/>
      <c r="O22" s="335" t="s">
        <v>247</v>
      </c>
      <c r="P22" s="330"/>
    </row>
    <row r="23" spans="2:16">
      <c r="B23" s="324">
        <v>3</v>
      </c>
      <c r="C23" s="331" t="s">
        <v>258</v>
      </c>
      <c r="D23" s="332"/>
      <c r="E23" s="332"/>
      <c r="F23" s="332"/>
      <c r="G23" s="332"/>
      <c r="H23" s="332"/>
      <c r="I23" s="332"/>
      <c r="J23" s="332"/>
      <c r="K23" s="332"/>
      <c r="L23" s="332"/>
      <c r="M23" s="332"/>
      <c r="N23" s="333"/>
      <c r="O23" s="334" t="s">
        <v>247</v>
      </c>
      <c r="P23" s="330"/>
    </row>
    <row r="24" spans="2:16" ht="28.5" customHeight="1">
      <c r="B24" s="324">
        <v>4</v>
      </c>
      <c r="C24" s="331" t="s">
        <v>259</v>
      </c>
      <c r="D24" s="332"/>
      <c r="E24" s="332"/>
      <c r="F24" s="332"/>
      <c r="G24" s="332"/>
      <c r="H24" s="332"/>
      <c r="I24" s="332"/>
      <c r="J24" s="332"/>
      <c r="K24" s="332"/>
      <c r="L24" s="332"/>
      <c r="M24" s="332"/>
      <c r="N24" s="333"/>
      <c r="O24" s="334" t="s">
        <v>247</v>
      </c>
      <c r="P24" s="330"/>
    </row>
    <row r="25" spans="2:16" ht="28.5" customHeight="1">
      <c r="B25" s="324">
        <v>5</v>
      </c>
      <c r="C25" s="336" t="s">
        <v>260</v>
      </c>
      <c r="D25" s="337"/>
      <c r="E25" s="337"/>
      <c r="F25" s="337"/>
      <c r="G25" s="337"/>
      <c r="H25" s="337"/>
      <c r="I25" s="337"/>
      <c r="J25" s="337"/>
      <c r="K25" s="337"/>
      <c r="L25" s="337"/>
      <c r="M25" s="337"/>
      <c r="N25" s="338"/>
      <c r="O25" s="334" t="s">
        <v>247</v>
      </c>
      <c r="P25" s="330"/>
    </row>
    <row r="26" spans="2:16">
      <c r="B26" s="324">
        <v>6</v>
      </c>
      <c r="C26" s="339" t="s">
        <v>261</v>
      </c>
      <c r="D26" s="340"/>
      <c r="E26" s="340"/>
      <c r="F26" s="340"/>
      <c r="G26" s="340"/>
      <c r="H26" s="340"/>
      <c r="I26" s="340"/>
      <c r="J26" s="340"/>
      <c r="K26" s="340"/>
      <c r="L26" s="340"/>
      <c r="M26" s="340"/>
      <c r="N26" s="341"/>
      <c r="O26" s="334" t="s">
        <v>247</v>
      </c>
      <c r="P26" s="330"/>
    </row>
    <row r="27" spans="2:16" ht="28.5" customHeight="1">
      <c r="B27" s="324"/>
      <c r="C27" s="342" t="s">
        <v>262</v>
      </c>
      <c r="D27" s="343"/>
      <c r="E27" s="343"/>
      <c r="F27" s="343"/>
      <c r="G27" s="343"/>
      <c r="H27" s="343"/>
      <c r="I27" s="343"/>
      <c r="J27" s="343"/>
      <c r="K27" s="343"/>
      <c r="L27" s="343"/>
      <c r="M27" s="343"/>
      <c r="N27" s="344"/>
      <c r="O27" s="324"/>
      <c r="P27" s="330"/>
    </row>
    <row r="28" spans="2:16">
      <c r="B28" s="324">
        <v>1</v>
      </c>
      <c r="C28" s="345" t="s">
        <v>263</v>
      </c>
      <c r="D28" s="346"/>
      <c r="E28" s="346"/>
      <c r="F28" s="346"/>
      <c r="G28" s="346"/>
      <c r="H28" s="346"/>
      <c r="I28" s="346"/>
      <c r="J28" s="346"/>
      <c r="K28" s="346"/>
      <c r="L28" s="346"/>
      <c r="M28" s="346"/>
      <c r="N28" s="347"/>
      <c r="O28" s="348" t="s">
        <v>264</v>
      </c>
      <c r="P28" s="330"/>
    </row>
    <row r="29" spans="2:16">
      <c r="B29" s="324">
        <v>2</v>
      </c>
      <c r="C29" s="345" t="s">
        <v>265</v>
      </c>
      <c r="D29" s="346"/>
      <c r="E29" s="346"/>
      <c r="F29" s="346"/>
      <c r="G29" s="346"/>
      <c r="H29" s="346"/>
      <c r="I29" s="346"/>
      <c r="J29" s="346"/>
      <c r="K29" s="346"/>
      <c r="L29" s="346"/>
      <c r="M29" s="346"/>
      <c r="N29" s="347"/>
      <c r="O29" s="329" t="s">
        <v>264</v>
      </c>
      <c r="P29" s="330"/>
    </row>
    <row r="30" spans="2:16" ht="28.5" customHeight="1">
      <c r="B30" s="324">
        <v>3</v>
      </c>
      <c r="C30" s="349" t="s">
        <v>266</v>
      </c>
      <c r="D30" s="350"/>
      <c r="E30" s="350"/>
      <c r="F30" s="350"/>
      <c r="G30" s="350"/>
      <c r="H30" s="350"/>
      <c r="I30" s="350"/>
      <c r="J30" s="350"/>
      <c r="K30" s="350"/>
      <c r="L30" s="350"/>
      <c r="M30" s="350"/>
      <c r="N30" s="351"/>
      <c r="O30" s="324" t="s">
        <v>247</v>
      </c>
      <c r="P30" s="330"/>
    </row>
    <row r="31" spans="2:16" ht="28.5" customHeight="1">
      <c r="B31" s="324">
        <v>4</v>
      </c>
      <c r="C31" s="349" t="s">
        <v>267</v>
      </c>
      <c r="D31" s="350"/>
      <c r="E31" s="350"/>
      <c r="F31" s="350"/>
      <c r="G31" s="350"/>
      <c r="H31" s="350"/>
      <c r="I31" s="350"/>
      <c r="J31" s="350"/>
      <c r="K31" s="350"/>
      <c r="L31" s="350"/>
      <c r="M31" s="350"/>
      <c r="N31" s="351"/>
      <c r="O31" s="324" t="s">
        <v>29</v>
      </c>
      <c r="P31" s="330"/>
    </row>
    <row r="32" spans="2:16" ht="63" customHeight="1">
      <c r="B32" s="324">
        <v>5</v>
      </c>
      <c r="C32" s="349" t="s">
        <v>268</v>
      </c>
      <c r="D32" s="350"/>
      <c r="E32" s="350"/>
      <c r="F32" s="350"/>
      <c r="G32" s="350"/>
      <c r="H32" s="350"/>
      <c r="I32" s="350"/>
      <c r="J32" s="350"/>
      <c r="K32" s="350"/>
      <c r="L32" s="350"/>
      <c r="M32" s="350"/>
      <c r="N32" s="351"/>
      <c r="O32" s="352" t="s">
        <v>42</v>
      </c>
      <c r="P32" s="330"/>
    </row>
    <row r="33" spans="2:16" ht="28.5" customHeight="1">
      <c r="B33" s="324">
        <v>6</v>
      </c>
      <c r="C33" s="349" t="s">
        <v>269</v>
      </c>
      <c r="D33" s="350"/>
      <c r="E33" s="350"/>
      <c r="F33" s="350"/>
      <c r="G33" s="350"/>
      <c r="H33" s="350"/>
      <c r="I33" s="350"/>
      <c r="J33" s="350"/>
      <c r="K33" s="350"/>
      <c r="L33" s="350"/>
      <c r="M33" s="350"/>
      <c r="N33" s="351"/>
      <c r="O33" s="353" t="s">
        <v>247</v>
      </c>
      <c r="P33" s="330"/>
    </row>
    <row r="34" spans="2:16">
      <c r="B34" s="324">
        <v>7</v>
      </c>
      <c r="C34" s="339" t="s">
        <v>270</v>
      </c>
      <c r="D34" s="340"/>
      <c r="E34" s="340"/>
      <c r="F34" s="340"/>
      <c r="G34" s="340"/>
      <c r="H34" s="340"/>
      <c r="I34" s="340"/>
      <c r="J34" s="340"/>
      <c r="K34" s="340"/>
      <c r="L34" s="340"/>
      <c r="M34" s="340"/>
      <c r="N34" s="341"/>
      <c r="O34" s="352" t="s">
        <v>42</v>
      </c>
      <c r="P34" s="330"/>
    </row>
    <row r="35" spans="2:16" ht="15" customHeight="1">
      <c r="B35" s="324">
        <v>8</v>
      </c>
      <c r="C35" s="331" t="s">
        <v>271</v>
      </c>
      <c r="D35" s="340"/>
      <c r="E35" s="340"/>
      <c r="F35" s="340"/>
      <c r="G35" s="340"/>
      <c r="H35" s="340"/>
      <c r="I35" s="340"/>
      <c r="J35" s="340"/>
      <c r="K35" s="340"/>
      <c r="L35" s="340"/>
      <c r="M35" s="340"/>
      <c r="N35" s="341"/>
      <c r="O35" s="324" t="s">
        <v>247</v>
      </c>
      <c r="P35" s="330"/>
    </row>
    <row r="36" spans="2:16" ht="15" customHeight="1">
      <c r="B36" s="324">
        <v>9</v>
      </c>
      <c r="C36" s="331" t="s">
        <v>272</v>
      </c>
      <c r="D36" s="340"/>
      <c r="E36" s="340"/>
      <c r="F36" s="340"/>
      <c r="G36" s="340"/>
      <c r="H36" s="340"/>
      <c r="I36" s="340"/>
      <c r="J36" s="340"/>
      <c r="K36" s="340"/>
      <c r="L36" s="340"/>
      <c r="M36" s="340"/>
      <c r="N36" s="341"/>
      <c r="O36" s="324" t="s">
        <v>29</v>
      </c>
      <c r="P36" s="330"/>
    </row>
    <row r="37" spans="2:16" ht="15" customHeight="1">
      <c r="B37" s="324">
        <v>10</v>
      </c>
      <c r="C37" s="331" t="s">
        <v>273</v>
      </c>
      <c r="D37" s="340"/>
      <c r="E37" s="340"/>
      <c r="F37" s="340"/>
      <c r="G37" s="340"/>
      <c r="H37" s="340"/>
      <c r="I37" s="340"/>
      <c r="J37" s="340"/>
      <c r="K37" s="340"/>
      <c r="L37" s="340"/>
      <c r="M37" s="340"/>
      <c r="N37" s="341"/>
      <c r="O37" s="324" t="s">
        <v>247</v>
      </c>
      <c r="P37" s="330"/>
    </row>
    <row r="38" spans="2:16">
      <c r="B38" s="324">
        <v>11</v>
      </c>
      <c r="C38" s="339" t="s">
        <v>274</v>
      </c>
      <c r="D38" s="340"/>
      <c r="E38" s="340"/>
      <c r="F38" s="340"/>
      <c r="G38" s="340"/>
      <c r="H38" s="340"/>
      <c r="I38" s="340"/>
      <c r="J38" s="340"/>
      <c r="K38" s="340"/>
      <c r="L38" s="340"/>
      <c r="M38" s="340"/>
      <c r="N38" s="341"/>
      <c r="O38" s="324" t="s">
        <v>247</v>
      </c>
      <c r="P38" s="330"/>
    </row>
    <row r="39" spans="2:16">
      <c r="B39" s="324">
        <v>12</v>
      </c>
      <c r="C39" s="331" t="s">
        <v>275</v>
      </c>
      <c r="D39" s="340"/>
      <c r="E39" s="340"/>
      <c r="F39" s="340"/>
      <c r="G39" s="340"/>
      <c r="H39" s="340"/>
      <c r="I39" s="340"/>
      <c r="J39" s="340"/>
      <c r="K39" s="340"/>
      <c r="L39" s="340"/>
      <c r="M39" s="340"/>
      <c r="N39" s="341"/>
      <c r="O39" s="352" t="s">
        <v>264</v>
      </c>
      <c r="P39" s="330"/>
    </row>
    <row r="40" spans="2:16">
      <c r="B40" s="324">
        <v>13</v>
      </c>
      <c r="C40" s="339" t="s">
        <v>276</v>
      </c>
      <c r="D40" s="340"/>
      <c r="E40" s="340"/>
      <c r="F40" s="340"/>
      <c r="G40" s="340"/>
      <c r="H40" s="340"/>
      <c r="I40" s="340"/>
      <c r="J40" s="340"/>
      <c r="K40" s="340"/>
      <c r="L40" s="340"/>
      <c r="M40" s="340"/>
      <c r="N40" s="341"/>
      <c r="O40" s="352" t="s">
        <v>264</v>
      </c>
      <c r="P40" s="330"/>
    </row>
    <row r="41" spans="2:16" ht="15.5">
      <c r="B41" s="354" t="s">
        <v>131</v>
      </c>
      <c r="C41" s="354"/>
      <c r="D41" s="354"/>
      <c r="E41" s="354"/>
      <c r="F41" s="354"/>
      <c r="G41" s="354"/>
      <c r="H41" s="354"/>
      <c r="I41" s="354"/>
      <c r="J41" s="354"/>
      <c r="K41" s="354"/>
      <c r="L41" s="354"/>
      <c r="M41" s="354"/>
      <c r="N41" s="355" t="s">
        <v>38</v>
      </c>
      <c r="O41" s="356" t="s">
        <v>277</v>
      </c>
      <c r="P41" s="357" t="s">
        <v>134</v>
      </c>
    </row>
    <row r="42" spans="2:16" ht="15" customHeight="1">
      <c r="B42" s="358" t="s">
        <v>34</v>
      </c>
      <c r="C42" s="358"/>
      <c r="D42" s="358"/>
      <c r="E42" s="358"/>
      <c r="F42" s="358"/>
      <c r="G42" s="358"/>
      <c r="H42" s="358"/>
      <c r="I42" s="358"/>
      <c r="J42" s="358"/>
      <c r="K42" s="358"/>
      <c r="L42" s="358"/>
      <c r="M42" s="358"/>
      <c r="N42" s="359" t="s">
        <v>136</v>
      </c>
      <c r="O42" s="360" t="s">
        <v>193</v>
      </c>
      <c r="P42" s="361" t="s">
        <v>247</v>
      </c>
    </row>
    <row r="43" spans="2:16" ht="15" customHeight="1">
      <c r="B43" s="358"/>
      <c r="C43" s="358"/>
      <c r="D43" s="358"/>
      <c r="E43" s="358"/>
      <c r="F43" s="358"/>
      <c r="G43" s="358"/>
      <c r="H43" s="358"/>
      <c r="I43" s="358"/>
      <c r="J43" s="358"/>
      <c r="K43" s="358"/>
      <c r="L43" s="358"/>
      <c r="M43" s="358"/>
      <c r="N43" s="359"/>
      <c r="O43" s="360"/>
      <c r="P43" s="361"/>
    </row>
    <row r="44" spans="2:16" ht="15" customHeight="1">
      <c r="B44" s="358"/>
      <c r="C44" s="358"/>
      <c r="D44" s="358"/>
      <c r="E44" s="358"/>
      <c r="F44" s="358"/>
      <c r="G44" s="358"/>
      <c r="H44" s="358"/>
      <c r="I44" s="358"/>
      <c r="J44" s="358"/>
      <c r="K44" s="358"/>
      <c r="L44" s="358"/>
      <c r="M44" s="358"/>
      <c r="N44" s="359"/>
      <c r="O44" s="360"/>
      <c r="P44" s="361"/>
    </row>
    <row r="45" spans="2:16" ht="15.5">
      <c r="B45" s="362" t="s">
        <v>57</v>
      </c>
      <c r="C45" s="362"/>
      <c r="D45" s="362"/>
      <c r="E45" s="362"/>
      <c r="F45" s="362"/>
      <c r="G45" s="362"/>
      <c r="H45" s="362"/>
      <c r="I45" s="362"/>
      <c r="J45" s="362"/>
      <c r="K45" s="362"/>
      <c r="L45" s="362"/>
      <c r="M45" s="362"/>
      <c r="N45" s="363" t="s">
        <v>278</v>
      </c>
      <c r="O45" s="364" t="s">
        <v>39</v>
      </c>
      <c r="P45" s="357" t="s">
        <v>43</v>
      </c>
    </row>
    <row r="46" spans="2:16" ht="17.5">
      <c r="B46" s="365" t="s">
        <v>279</v>
      </c>
      <c r="C46" s="365"/>
      <c r="D46" s="365"/>
      <c r="E46" s="365"/>
      <c r="F46" s="365"/>
      <c r="G46" s="365"/>
      <c r="H46" s="365"/>
      <c r="I46" s="365"/>
      <c r="J46" s="365"/>
      <c r="K46" s="365"/>
      <c r="L46" s="365"/>
      <c r="M46" s="365"/>
      <c r="N46" s="363"/>
      <c r="O46" s="364"/>
      <c r="P46" s="366">
        <v>43465</v>
      </c>
    </row>
  </sheetData>
  <mergeCells count="48">
    <mergeCell ref="O42:O44"/>
    <mergeCell ref="P42:P44"/>
    <mergeCell ref="B45:M45"/>
    <mergeCell ref="N45:N46"/>
    <mergeCell ref="O45:O46"/>
    <mergeCell ref="B46:M46"/>
    <mergeCell ref="C38:N38"/>
    <mergeCell ref="C39:N39"/>
    <mergeCell ref="C40:N40"/>
    <mergeCell ref="B41:M41"/>
    <mergeCell ref="B42:M44"/>
    <mergeCell ref="N42:N44"/>
    <mergeCell ref="C32:N32"/>
    <mergeCell ref="C33:N33"/>
    <mergeCell ref="C34:N34"/>
    <mergeCell ref="C35:N35"/>
    <mergeCell ref="C36:N36"/>
    <mergeCell ref="C37:N37"/>
    <mergeCell ref="C26:N26"/>
    <mergeCell ref="C27:N27"/>
    <mergeCell ref="C28:N28"/>
    <mergeCell ref="C29:N29"/>
    <mergeCell ref="C30:N30"/>
    <mergeCell ref="C31:N31"/>
    <mergeCell ref="C20:N20"/>
    <mergeCell ref="C21:N21"/>
    <mergeCell ref="C22:N22"/>
    <mergeCell ref="C23:N23"/>
    <mergeCell ref="C24:N24"/>
    <mergeCell ref="C25:N25"/>
    <mergeCell ref="C14:N14"/>
    <mergeCell ref="C15:N15"/>
    <mergeCell ref="C16:N16"/>
    <mergeCell ref="C17:N17"/>
    <mergeCell ref="C18:N18"/>
    <mergeCell ref="C19:N19"/>
    <mergeCell ref="C8:N8"/>
    <mergeCell ref="C9:N9"/>
    <mergeCell ref="C10:N10"/>
    <mergeCell ref="C11:N11"/>
    <mergeCell ref="C12:N12"/>
    <mergeCell ref="C13:N13"/>
    <mergeCell ref="B2:E3"/>
    <mergeCell ref="B4:B5"/>
    <mergeCell ref="C4:N5"/>
    <mergeCell ref="O4:P4"/>
    <mergeCell ref="C6:N6"/>
    <mergeCell ref="C7:N7"/>
  </mergeCell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2E74A-CF36-447E-AFEA-4EDC3F8BC7CE}">
  <sheetPr>
    <tabColor rgb="FF00B0F0"/>
  </sheetPr>
  <dimension ref="B1:I20"/>
  <sheetViews>
    <sheetView workbookViewId="0">
      <selection activeCell="H10" sqref="H10:H11"/>
    </sheetView>
  </sheetViews>
  <sheetFormatPr defaultColWidth="8.7265625" defaultRowHeight="14.5"/>
  <cols>
    <col min="1" max="1" width="8.7265625" style="55"/>
    <col min="2" max="2" width="20.7265625" style="55" customWidth="1"/>
    <col min="3" max="3" width="9" style="55" customWidth="1"/>
    <col min="4" max="4" width="19.453125" style="55" customWidth="1"/>
    <col min="5" max="5" width="21.26953125" style="55" customWidth="1"/>
    <col min="6" max="6" width="21.54296875" style="55" customWidth="1"/>
    <col min="7" max="7" width="16.7265625" style="55" customWidth="1"/>
    <col min="8" max="8" width="18.453125" style="55" customWidth="1"/>
    <col min="9" max="16384" width="8.7265625" style="55"/>
  </cols>
  <sheetData>
    <row r="1" spans="2:9" ht="15" thickBot="1"/>
    <row r="2" spans="2:9">
      <c r="B2" s="168" t="s">
        <v>62</v>
      </c>
      <c r="C2" s="170" t="s">
        <v>105</v>
      </c>
      <c r="D2" s="170" t="s">
        <v>67</v>
      </c>
      <c r="E2" s="172" t="s">
        <v>66</v>
      </c>
      <c r="F2" s="172"/>
      <c r="G2" s="170" t="s">
        <v>68</v>
      </c>
      <c r="H2" s="166" t="s">
        <v>106</v>
      </c>
    </row>
    <row r="3" spans="2:9">
      <c r="B3" s="169"/>
      <c r="C3" s="171"/>
      <c r="D3" s="171"/>
      <c r="E3" s="56" t="s">
        <v>107</v>
      </c>
      <c r="F3" s="56" t="s">
        <v>108</v>
      </c>
      <c r="G3" s="171"/>
      <c r="H3" s="167"/>
    </row>
    <row r="4" spans="2:9">
      <c r="B4" s="57" t="s">
        <v>109</v>
      </c>
      <c r="C4" s="58"/>
      <c r="D4" s="59">
        <f>[1]E1!D20</f>
        <v>11990973240</v>
      </c>
      <c r="E4" s="60">
        <v>198000000</v>
      </c>
      <c r="F4" s="61">
        <f>[2]E1!F20+11000000</f>
        <v>48000000</v>
      </c>
      <c r="G4" s="61">
        <f>D4+E4-F4</f>
        <v>12140973240</v>
      </c>
      <c r="H4" s="62">
        <v>8497922298</v>
      </c>
      <c r="I4" s="63" t="s">
        <v>110</v>
      </c>
    </row>
    <row r="5" spans="2:9">
      <c r="B5" s="57" t="s">
        <v>111</v>
      </c>
      <c r="C5" s="58"/>
      <c r="D5" s="61">
        <v>85000000</v>
      </c>
      <c r="E5" s="60">
        <f>'[1]Jurnal Koreksi'!C12</f>
        <v>15000000</v>
      </c>
      <c r="F5" s="60"/>
      <c r="G5" s="61">
        <f>D5+E5</f>
        <v>100000000</v>
      </c>
      <c r="H5" s="62">
        <v>65000000</v>
      </c>
      <c r="I5" s="63" t="s">
        <v>110</v>
      </c>
    </row>
    <row r="6" spans="2:9">
      <c r="B6" s="57"/>
      <c r="C6" s="58"/>
      <c r="D6" s="58"/>
      <c r="E6" s="58"/>
      <c r="F6" s="58"/>
      <c r="G6" s="58"/>
      <c r="H6" s="64"/>
    </row>
    <row r="7" spans="2:9">
      <c r="B7" s="57"/>
      <c r="C7" s="58"/>
      <c r="D7" s="65">
        <f>SUM(D4:D5)</f>
        <v>12075973240</v>
      </c>
      <c r="E7" s="65">
        <f>SUM(E4:E5)</f>
        <v>213000000</v>
      </c>
      <c r="F7" s="65">
        <f>SUM(F4:F5)</f>
        <v>48000000</v>
      </c>
      <c r="G7" s="65">
        <f>SUM(G4:G5)</f>
        <v>12240973240</v>
      </c>
      <c r="H7" s="66">
        <f>SUM(H4:H5)</f>
        <v>8562922298</v>
      </c>
    </row>
    <row r="8" spans="2:9">
      <c r="B8" s="57"/>
      <c r="C8" s="58"/>
      <c r="D8" s="67" t="s">
        <v>71</v>
      </c>
      <c r="E8" s="67"/>
      <c r="F8" s="67" t="s">
        <v>71</v>
      </c>
      <c r="G8" s="67" t="s">
        <v>71</v>
      </c>
      <c r="H8" s="68" t="s">
        <v>71</v>
      </c>
    </row>
    <row r="9" spans="2:9">
      <c r="B9" s="57"/>
      <c r="C9" s="58"/>
      <c r="D9" s="58"/>
      <c r="E9" s="58"/>
      <c r="F9" s="58"/>
      <c r="G9" s="69"/>
      <c r="H9" s="64"/>
    </row>
    <row r="10" spans="2:9" ht="15" customHeight="1">
      <c r="B10" s="176" t="s">
        <v>112</v>
      </c>
      <c r="C10" s="177"/>
      <c r="D10" s="177"/>
      <c r="E10" s="177"/>
      <c r="F10" s="177" t="s">
        <v>113</v>
      </c>
      <c r="G10" s="178" t="s">
        <v>114</v>
      </c>
      <c r="H10" s="180" t="s">
        <v>115</v>
      </c>
    </row>
    <row r="11" spans="2:9" ht="15" customHeight="1">
      <c r="B11" s="176"/>
      <c r="C11" s="177"/>
      <c r="D11" s="177"/>
      <c r="E11" s="177"/>
      <c r="F11" s="177"/>
      <c r="G11" s="179"/>
      <c r="H11" s="180"/>
    </row>
    <row r="12" spans="2:9" ht="15" customHeight="1">
      <c r="B12" s="181" t="s">
        <v>116</v>
      </c>
      <c r="C12" s="182"/>
      <c r="D12" s="182"/>
      <c r="E12" s="183"/>
      <c r="F12" s="177" t="s">
        <v>39</v>
      </c>
      <c r="G12" s="177" t="s">
        <v>117</v>
      </c>
      <c r="H12" s="188" t="s">
        <v>118</v>
      </c>
    </row>
    <row r="13" spans="2:9" ht="15" thickBot="1">
      <c r="B13" s="184"/>
      <c r="C13" s="185"/>
      <c r="D13" s="185"/>
      <c r="E13" s="186"/>
      <c r="F13" s="187"/>
      <c r="G13" s="187"/>
      <c r="H13" s="189"/>
    </row>
    <row r="14" spans="2:9" ht="15" thickBot="1"/>
    <row r="15" spans="2:9">
      <c r="B15" s="190" t="s">
        <v>119</v>
      </c>
      <c r="C15" s="191"/>
      <c r="D15" s="191"/>
      <c r="E15" s="191"/>
      <c r="F15" s="191"/>
      <c r="G15" s="191"/>
      <c r="H15" s="192"/>
    </row>
    <row r="16" spans="2:9">
      <c r="B16" s="193" t="s">
        <v>120</v>
      </c>
      <c r="C16" s="194"/>
      <c r="D16" s="194"/>
      <c r="E16" s="194"/>
      <c r="F16" s="194"/>
      <c r="G16" s="194"/>
      <c r="H16" s="195"/>
    </row>
    <row r="17" spans="2:8">
      <c r="B17" s="193"/>
      <c r="C17" s="194"/>
      <c r="D17" s="194"/>
      <c r="E17" s="194"/>
      <c r="F17" s="194"/>
      <c r="G17" s="194"/>
      <c r="H17" s="195"/>
    </row>
    <row r="18" spans="2:8">
      <c r="B18" s="196" t="s">
        <v>121</v>
      </c>
      <c r="C18" s="197"/>
      <c r="D18" s="197"/>
      <c r="E18" s="197"/>
      <c r="F18" s="197"/>
      <c r="G18" s="197"/>
      <c r="H18" s="198"/>
    </row>
    <row r="19" spans="2:8">
      <c r="B19" s="199" t="s">
        <v>122</v>
      </c>
      <c r="C19" s="197"/>
      <c r="D19" s="197"/>
      <c r="E19" s="197"/>
      <c r="F19" s="197"/>
      <c r="G19" s="197"/>
      <c r="H19" s="198"/>
    </row>
    <row r="20" spans="2:8" ht="15" thickBot="1">
      <c r="B20" s="173"/>
      <c r="C20" s="174"/>
      <c r="D20" s="174"/>
      <c r="E20" s="174"/>
      <c r="F20" s="174"/>
      <c r="G20" s="174"/>
      <c r="H20" s="175"/>
    </row>
  </sheetData>
  <mergeCells count="20">
    <mergeCell ref="B20:H20"/>
    <mergeCell ref="B10:E11"/>
    <mergeCell ref="F10:F11"/>
    <mergeCell ref="G10:G11"/>
    <mergeCell ref="H10:H11"/>
    <mergeCell ref="B12:E13"/>
    <mergeCell ref="F12:F13"/>
    <mergeCell ref="G12:G13"/>
    <mergeCell ref="H12:H13"/>
    <mergeCell ref="B15:H15"/>
    <mergeCell ref="B16:H16"/>
    <mergeCell ref="B17:H17"/>
    <mergeCell ref="B18:H18"/>
    <mergeCell ref="B19:H19"/>
    <mergeCell ref="H2:H3"/>
    <mergeCell ref="B2:B3"/>
    <mergeCell ref="C2:C3"/>
    <mergeCell ref="D2:D3"/>
    <mergeCell ref="E2:F2"/>
    <mergeCell ref="G2:G3"/>
  </mergeCells>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2547B-4032-4ABB-B796-14BEEF2DB465}">
  <sheetPr>
    <tabColor rgb="FF00B0F0"/>
  </sheetPr>
  <dimension ref="B1:H41"/>
  <sheetViews>
    <sheetView topLeftCell="A4" zoomScaleNormal="100" workbookViewId="0">
      <selection activeCell="E10" sqref="E10"/>
    </sheetView>
  </sheetViews>
  <sheetFormatPr defaultColWidth="8.7265625" defaultRowHeight="14.5"/>
  <cols>
    <col min="1" max="1" width="8.7265625" style="70"/>
    <col min="2" max="2" width="25.81640625" style="70" customWidth="1"/>
    <col min="3" max="3" width="9.1796875" style="71" customWidth="1"/>
    <col min="4" max="4" width="16.7265625" style="70" customWidth="1"/>
    <col min="5" max="5" width="21.7265625" style="72" customWidth="1"/>
    <col min="6" max="6" width="22.81640625" style="72" customWidth="1"/>
    <col min="7" max="7" width="18.7265625" style="72" customWidth="1"/>
    <col min="8" max="8" width="12.54296875" style="72" customWidth="1"/>
    <col min="9" max="9" width="8.7265625" style="70"/>
    <col min="10" max="10" width="10.54296875" style="70" customWidth="1"/>
    <col min="11" max="16384" width="8.7265625" style="70"/>
  </cols>
  <sheetData>
    <row r="1" spans="2:8" ht="15" thickBot="1"/>
    <row r="2" spans="2:8">
      <c r="B2" s="209" t="s">
        <v>5</v>
      </c>
      <c r="C2" s="211" t="s">
        <v>105</v>
      </c>
      <c r="D2" s="213" t="s">
        <v>67</v>
      </c>
      <c r="E2" s="215" t="s">
        <v>66</v>
      </c>
      <c r="F2" s="215"/>
      <c r="G2" s="216" t="s">
        <v>68</v>
      </c>
    </row>
    <row r="3" spans="2:8">
      <c r="B3" s="210"/>
      <c r="C3" s="212"/>
      <c r="D3" s="214"/>
      <c r="E3" s="73" t="s">
        <v>107</v>
      </c>
      <c r="F3" s="73" t="s">
        <v>108</v>
      </c>
      <c r="G3" s="217"/>
    </row>
    <row r="4" spans="2:8">
      <c r="B4" s="74" t="s">
        <v>24</v>
      </c>
      <c r="C4" s="75"/>
      <c r="D4" s="76">
        <v>33000000</v>
      </c>
      <c r="E4" s="77">
        <v>0</v>
      </c>
      <c r="F4" s="77"/>
      <c r="G4" s="78">
        <f>D4+E4-F4</f>
        <v>33000000</v>
      </c>
      <c r="H4" s="79" t="s">
        <v>110</v>
      </c>
    </row>
    <row r="5" spans="2:8">
      <c r="B5" s="74" t="s">
        <v>97</v>
      </c>
      <c r="C5" s="75"/>
      <c r="D5" s="80">
        <v>103960000</v>
      </c>
      <c r="E5" s="81">
        <v>0</v>
      </c>
      <c r="F5" s="81"/>
      <c r="G5" s="78">
        <f t="shared" ref="G5:G19" si="0">D5+E5-F5</f>
        <v>103960000</v>
      </c>
      <c r="H5" s="82" t="s">
        <v>110</v>
      </c>
    </row>
    <row r="6" spans="2:8">
      <c r="B6" s="74" t="s">
        <v>123</v>
      </c>
      <c r="C6" s="75"/>
      <c r="D6" s="80">
        <v>11000000</v>
      </c>
      <c r="E6" s="81">
        <v>0</v>
      </c>
      <c r="F6" s="81">
        <v>0</v>
      </c>
      <c r="G6" s="78">
        <f t="shared" si="0"/>
        <v>11000000</v>
      </c>
      <c r="H6" s="82" t="s">
        <v>110</v>
      </c>
    </row>
    <row r="7" spans="2:8">
      <c r="B7" s="74" t="s">
        <v>98</v>
      </c>
      <c r="C7" s="75"/>
      <c r="D7" s="80">
        <v>59000000</v>
      </c>
      <c r="E7" s="81">
        <v>0</v>
      </c>
      <c r="F7" s="81"/>
      <c r="G7" s="78">
        <f t="shared" si="0"/>
        <v>59000000</v>
      </c>
      <c r="H7" s="82" t="s">
        <v>110</v>
      </c>
    </row>
    <row r="8" spans="2:8">
      <c r="B8" s="74" t="s">
        <v>53</v>
      </c>
      <c r="C8" s="75"/>
      <c r="D8" s="80">
        <v>116125000</v>
      </c>
      <c r="E8" s="81"/>
      <c r="F8" s="81">
        <v>0</v>
      </c>
      <c r="G8" s="78">
        <f t="shared" si="0"/>
        <v>116125000</v>
      </c>
      <c r="H8" s="82" t="s">
        <v>110</v>
      </c>
    </row>
    <row r="9" spans="2:8">
      <c r="B9" s="74" t="s">
        <v>52</v>
      </c>
      <c r="C9" s="75"/>
      <c r="D9" s="80">
        <v>10357027600</v>
      </c>
      <c r="E9" s="81">
        <v>0</v>
      </c>
      <c r="F9" s="83"/>
      <c r="G9" s="78">
        <f t="shared" si="0"/>
        <v>10357027600</v>
      </c>
      <c r="H9" s="82" t="s">
        <v>110</v>
      </c>
    </row>
    <row r="10" spans="2:8">
      <c r="B10" s="74" t="s">
        <v>124</v>
      </c>
      <c r="C10" s="75"/>
      <c r="D10" s="80">
        <v>132000000</v>
      </c>
      <c r="E10" s="81">
        <v>0</v>
      </c>
      <c r="F10" s="83"/>
      <c r="G10" s="78">
        <f t="shared" si="0"/>
        <v>132000000</v>
      </c>
      <c r="H10" s="79" t="s">
        <v>110</v>
      </c>
    </row>
    <row r="11" spans="2:8">
      <c r="B11" s="74" t="s">
        <v>25</v>
      </c>
      <c r="C11" s="75"/>
      <c r="D11" s="84">
        <v>107871500</v>
      </c>
      <c r="E11" s="81">
        <v>0</v>
      </c>
      <c r="F11" s="81">
        <v>22000000</v>
      </c>
      <c r="G11" s="78">
        <f t="shared" si="0"/>
        <v>85871500</v>
      </c>
      <c r="H11" s="79" t="s">
        <v>110</v>
      </c>
    </row>
    <row r="12" spans="2:8">
      <c r="B12" s="74" t="s">
        <v>125</v>
      </c>
      <c r="C12" s="75"/>
      <c r="D12" s="84">
        <v>390989140</v>
      </c>
      <c r="E12" s="81"/>
      <c r="F12" s="81">
        <v>0</v>
      </c>
      <c r="G12" s="78">
        <f t="shared" si="0"/>
        <v>390989140</v>
      </c>
      <c r="H12" s="79" t="s">
        <v>110</v>
      </c>
    </row>
    <row r="13" spans="2:8">
      <c r="B13" s="74" t="s">
        <v>126</v>
      </c>
      <c r="C13" s="75"/>
      <c r="D13" s="80">
        <v>151500000</v>
      </c>
      <c r="E13" s="81">
        <v>0</v>
      </c>
      <c r="F13" s="81"/>
      <c r="G13" s="78">
        <f t="shared" si="0"/>
        <v>151500000</v>
      </c>
      <c r="H13" s="79" t="s">
        <v>110</v>
      </c>
    </row>
    <row r="14" spans="2:8">
      <c r="B14" s="74" t="s">
        <v>55</v>
      </c>
      <c r="C14" s="75"/>
      <c r="D14" s="80">
        <v>27500000</v>
      </c>
      <c r="E14" s="81">
        <v>0</v>
      </c>
      <c r="F14" s="81"/>
      <c r="G14" s="78">
        <f t="shared" si="0"/>
        <v>27500000</v>
      </c>
      <c r="H14" s="79" t="s">
        <v>110</v>
      </c>
    </row>
    <row r="15" spans="2:8">
      <c r="B15" s="74" t="s">
        <v>127</v>
      </c>
      <c r="C15" s="75"/>
      <c r="D15" s="80">
        <v>15000000</v>
      </c>
      <c r="E15" s="81">
        <v>0</v>
      </c>
      <c r="F15" s="83">
        <v>15000000</v>
      </c>
      <c r="G15" s="78">
        <f t="shared" si="0"/>
        <v>0</v>
      </c>
      <c r="H15" s="79" t="s">
        <v>110</v>
      </c>
    </row>
    <row r="16" spans="2:8">
      <c r="B16" s="74" t="s">
        <v>128</v>
      </c>
      <c r="C16" s="75"/>
      <c r="D16" s="80">
        <v>55000000</v>
      </c>
      <c r="E16" s="81">
        <v>15000000</v>
      </c>
      <c r="F16" s="81"/>
      <c r="G16" s="78">
        <f t="shared" si="0"/>
        <v>70000000</v>
      </c>
      <c r="H16" s="79" t="s">
        <v>110</v>
      </c>
    </row>
    <row r="17" spans="2:8">
      <c r="B17" s="74" t="s">
        <v>28</v>
      </c>
      <c r="C17" s="75"/>
      <c r="D17" s="80">
        <v>159000000</v>
      </c>
      <c r="E17" s="81">
        <v>0</v>
      </c>
      <c r="F17" s="81"/>
      <c r="G17" s="78">
        <f t="shared" si="0"/>
        <v>159000000</v>
      </c>
      <c r="H17" s="79" t="s">
        <v>110</v>
      </c>
    </row>
    <row r="18" spans="2:8">
      <c r="B18" s="74" t="s">
        <v>129</v>
      </c>
      <c r="C18" s="75"/>
      <c r="D18" s="80">
        <v>90000000</v>
      </c>
      <c r="E18" s="81"/>
      <c r="F18" s="81">
        <v>0</v>
      </c>
      <c r="G18" s="78">
        <f t="shared" si="0"/>
        <v>90000000</v>
      </c>
      <c r="H18" s="79" t="s">
        <v>110</v>
      </c>
    </row>
    <row r="19" spans="2:8">
      <c r="B19" s="74" t="s">
        <v>130</v>
      </c>
      <c r="C19" s="75"/>
      <c r="D19" s="80">
        <v>182000000</v>
      </c>
      <c r="E19" s="81">
        <v>0</v>
      </c>
      <c r="F19" s="83"/>
      <c r="G19" s="78">
        <f t="shared" si="0"/>
        <v>182000000</v>
      </c>
      <c r="H19" s="79" t="s">
        <v>110</v>
      </c>
    </row>
    <row r="20" spans="2:8">
      <c r="B20" s="85"/>
      <c r="C20" s="86"/>
      <c r="D20" s="87">
        <f>SUM(D4:D19)</f>
        <v>11990973240</v>
      </c>
      <c r="E20" s="87">
        <f>SUM(E4:E19)</f>
        <v>15000000</v>
      </c>
      <c r="F20" s="87">
        <f>SUM(F4:F19)</f>
        <v>37000000</v>
      </c>
      <c r="G20" s="88">
        <f>SUM(G4:G19)</f>
        <v>11968973240</v>
      </c>
    </row>
    <row r="21" spans="2:8">
      <c r="B21" s="85"/>
      <c r="C21" s="86"/>
      <c r="D21" s="89" t="s">
        <v>71</v>
      </c>
      <c r="E21" s="90" t="s">
        <v>71</v>
      </c>
      <c r="F21" s="90" t="s">
        <v>71</v>
      </c>
      <c r="G21" s="91" t="s">
        <v>71</v>
      </c>
    </row>
    <row r="22" spans="2:8">
      <c r="B22" s="92" t="s">
        <v>131</v>
      </c>
      <c r="C22" s="93" t="s">
        <v>132</v>
      </c>
      <c r="D22" s="94"/>
      <c r="E22" s="95" t="s">
        <v>133</v>
      </c>
      <c r="F22" s="218" t="s">
        <v>134</v>
      </c>
      <c r="G22" s="219"/>
    </row>
    <row r="23" spans="2:8" ht="26">
      <c r="B23" s="96" t="s">
        <v>135</v>
      </c>
      <c r="C23" s="200" t="s">
        <v>136</v>
      </c>
      <c r="D23" s="201"/>
      <c r="E23" s="97" t="s">
        <v>137</v>
      </c>
      <c r="F23" s="202" t="s">
        <v>138</v>
      </c>
      <c r="G23" s="203"/>
    </row>
    <row r="24" spans="2:8">
      <c r="B24" s="92" t="s">
        <v>139</v>
      </c>
      <c r="C24" s="98" t="s">
        <v>117</v>
      </c>
      <c r="D24" s="99"/>
      <c r="E24" s="95" t="s">
        <v>117</v>
      </c>
      <c r="F24" s="100" t="s">
        <v>140</v>
      </c>
      <c r="G24" s="101"/>
    </row>
    <row r="25" spans="2:8" ht="17" thickBot="1">
      <c r="B25" s="102" t="s">
        <v>109</v>
      </c>
      <c r="C25" s="204"/>
      <c r="D25" s="205"/>
      <c r="E25" s="103"/>
      <c r="F25" s="104">
        <v>43465</v>
      </c>
      <c r="G25" s="105"/>
      <c r="H25" s="72" t="s">
        <v>141</v>
      </c>
    </row>
    <row r="26" spans="2:8" ht="15" thickBot="1"/>
    <row r="27" spans="2:8">
      <c r="B27" s="206" t="s">
        <v>142</v>
      </c>
      <c r="C27" s="207"/>
      <c r="D27" s="207"/>
      <c r="E27" s="207"/>
      <c r="F27" s="207"/>
      <c r="G27" s="207"/>
      <c r="H27" s="208"/>
    </row>
    <row r="28" spans="2:8">
      <c r="B28" s="106" t="s">
        <v>143</v>
      </c>
      <c r="C28" s="107" t="s">
        <v>144</v>
      </c>
      <c r="E28" s="108"/>
      <c r="F28" s="108"/>
      <c r="G28" s="108"/>
      <c r="H28" s="109"/>
    </row>
    <row r="29" spans="2:8">
      <c r="B29" s="110"/>
      <c r="C29" s="111" t="s">
        <v>145</v>
      </c>
      <c r="E29" s="108"/>
      <c r="F29" s="108"/>
      <c r="G29" s="108"/>
      <c r="H29" s="109"/>
    </row>
    <row r="30" spans="2:8">
      <c r="B30" s="110"/>
      <c r="C30" s="70" t="s">
        <v>146</v>
      </c>
      <c r="E30" s="108"/>
      <c r="F30" s="108"/>
      <c r="G30" s="108"/>
      <c r="H30" s="109"/>
    </row>
    <row r="31" spans="2:8">
      <c r="B31" s="110"/>
      <c r="C31" s="112" t="s">
        <v>147</v>
      </c>
      <c r="D31" s="70" t="s">
        <v>148</v>
      </c>
      <c r="E31" s="108"/>
      <c r="F31" s="108"/>
      <c r="G31" s="108"/>
      <c r="H31" s="109"/>
    </row>
    <row r="32" spans="2:8">
      <c r="B32" s="110"/>
      <c r="C32" s="112" t="s">
        <v>149</v>
      </c>
      <c r="D32" s="70" t="s">
        <v>150</v>
      </c>
      <c r="E32" s="108"/>
      <c r="F32" s="108"/>
      <c r="G32" s="108"/>
      <c r="H32" s="109"/>
    </row>
    <row r="33" spans="2:8">
      <c r="B33" s="110"/>
      <c r="E33" s="108"/>
      <c r="F33" s="108"/>
      <c r="G33" s="108"/>
      <c r="H33" s="109"/>
    </row>
    <row r="34" spans="2:8">
      <c r="B34" s="106" t="s">
        <v>151</v>
      </c>
      <c r="C34" s="107" t="s">
        <v>152</v>
      </c>
      <c r="E34" s="108"/>
      <c r="F34" s="108"/>
      <c r="G34" s="108"/>
      <c r="H34" s="109"/>
    </row>
    <row r="35" spans="2:8">
      <c r="B35" s="110"/>
      <c r="C35" s="71" t="s">
        <v>153</v>
      </c>
      <c r="E35" s="108"/>
      <c r="F35" s="108"/>
      <c r="G35" s="108"/>
      <c r="H35" s="109"/>
    </row>
    <row r="36" spans="2:8">
      <c r="B36" s="110"/>
      <c r="E36" s="108"/>
      <c r="F36" s="108"/>
      <c r="G36" s="108"/>
      <c r="H36" s="109"/>
    </row>
    <row r="37" spans="2:8">
      <c r="B37" s="106" t="s">
        <v>154</v>
      </c>
      <c r="C37" s="71" t="s">
        <v>155</v>
      </c>
      <c r="E37" s="108"/>
      <c r="F37" s="108"/>
      <c r="G37" s="108"/>
      <c r="H37" s="109"/>
    </row>
    <row r="38" spans="2:8">
      <c r="B38" s="110"/>
      <c r="C38" s="71" t="s">
        <v>156</v>
      </c>
      <c r="E38" s="108"/>
      <c r="F38" s="108"/>
      <c r="G38" s="108"/>
      <c r="H38" s="109"/>
    </row>
    <row r="39" spans="2:8">
      <c r="B39" s="110"/>
      <c r="C39" s="71" t="s">
        <v>157</v>
      </c>
      <c r="E39" s="108"/>
      <c r="F39" s="108"/>
      <c r="G39" s="108"/>
      <c r="H39" s="109"/>
    </row>
    <row r="40" spans="2:8">
      <c r="B40" s="113" t="s">
        <v>158</v>
      </c>
      <c r="E40" s="108"/>
      <c r="F40" s="108"/>
      <c r="G40" s="108"/>
      <c r="H40" s="109"/>
    </row>
    <row r="41" spans="2:8" ht="15" thickBot="1">
      <c r="B41" s="114" t="s">
        <v>159</v>
      </c>
      <c r="C41" s="115"/>
      <c r="D41" s="116"/>
      <c r="E41" s="117"/>
      <c r="F41" s="117"/>
      <c r="G41" s="117"/>
      <c r="H41" s="118"/>
    </row>
  </sheetData>
  <mergeCells count="10">
    <mergeCell ref="C23:D23"/>
    <mergeCell ref="F23:G23"/>
    <mergeCell ref="C25:D25"/>
    <mergeCell ref="B27:H27"/>
    <mergeCell ref="B2:B3"/>
    <mergeCell ref="C2:C3"/>
    <mergeCell ref="D2:D3"/>
    <mergeCell ref="E2:F2"/>
    <mergeCell ref="G2:G3"/>
    <mergeCell ref="F22:G22"/>
  </mergeCells>
  <pageMargins left="0.69930555555555596" right="0.69930555555555596"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FC7A-FEE1-48A3-95C2-7922D4C3FD37}">
  <sheetPr>
    <tabColor rgb="FFFF0000"/>
  </sheetPr>
  <dimension ref="A1"/>
  <sheetViews>
    <sheetView workbookViewId="0">
      <selection activeCell="C19" sqref="C19"/>
    </sheetView>
  </sheetViews>
  <sheetFormatPr defaultRowHeight="14.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9676-C65E-4003-BDC6-78B0D4E88ECF}">
  <sheetPr>
    <tabColor rgb="FFFF0000"/>
  </sheetPr>
  <dimension ref="A1"/>
  <sheetViews>
    <sheetView workbookViewId="0">
      <selection activeCell="C19" sqref="C19"/>
    </sheetView>
  </sheetViews>
  <sheetFormatPr defaultRowHeight="1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57B62-7E8A-41B7-9F04-B401D51A0466}">
  <sheetPr>
    <tabColor rgb="FF00B0F0"/>
  </sheetPr>
  <dimension ref="B2:O20"/>
  <sheetViews>
    <sheetView zoomScale="80" zoomScaleNormal="80" workbookViewId="0">
      <selection activeCell="F20" sqref="F20:H21"/>
    </sheetView>
  </sheetViews>
  <sheetFormatPr defaultColWidth="9.1796875" defaultRowHeight="15"/>
  <cols>
    <col min="1" max="6" width="9.1796875" style="21"/>
    <col min="7" max="7" width="16.1796875" style="21" customWidth="1"/>
    <col min="8" max="8" width="24.26953125" style="21" bestFit="1" customWidth="1"/>
    <col min="9" max="9" width="18.81640625" style="21" customWidth="1"/>
    <col min="10" max="10" width="18.453125" style="21" customWidth="1"/>
    <col min="11" max="11" width="9.1796875" style="21"/>
    <col min="12" max="12" width="11.54296875" style="21" bestFit="1" customWidth="1"/>
    <col min="13" max="14" width="9.1796875" style="21"/>
    <col min="15" max="15" width="27" style="21" bestFit="1" customWidth="1"/>
    <col min="16" max="16384" width="9.1796875" style="21"/>
  </cols>
  <sheetData>
    <row r="2" spans="2:15">
      <c r="B2" s="220" t="s">
        <v>80</v>
      </c>
      <c r="C2" s="220"/>
      <c r="D2" s="220"/>
      <c r="E2" s="220"/>
      <c r="L2" s="48" t="s">
        <v>77</v>
      </c>
    </row>
    <row r="3" spans="2:15">
      <c r="F3" s="229" t="s">
        <v>81</v>
      </c>
      <c r="G3" s="229"/>
      <c r="H3" s="220" t="s">
        <v>83</v>
      </c>
      <c r="I3" s="220"/>
    </row>
    <row r="4" spans="2:15">
      <c r="F4" s="229" t="s">
        <v>82</v>
      </c>
      <c r="G4" s="229"/>
      <c r="H4" s="220" t="s">
        <v>84</v>
      </c>
      <c r="I4" s="220"/>
    </row>
    <row r="6" spans="2:15" ht="15.75" customHeight="1">
      <c r="B6" s="224"/>
      <c r="C6" s="224"/>
      <c r="D6" s="224"/>
      <c r="E6" s="224"/>
      <c r="F6" s="224"/>
      <c r="G6" s="221" t="s">
        <v>94</v>
      </c>
      <c r="H6" s="221" t="s">
        <v>6</v>
      </c>
      <c r="I6" s="221" t="s">
        <v>95</v>
      </c>
      <c r="J6" s="221" t="s">
        <v>96</v>
      </c>
    </row>
    <row r="7" spans="2:15">
      <c r="B7" s="224"/>
      <c r="C7" s="224"/>
      <c r="D7" s="224"/>
      <c r="E7" s="224"/>
      <c r="F7" s="224"/>
      <c r="G7" s="221"/>
      <c r="H7" s="221"/>
      <c r="I7" s="221"/>
      <c r="J7" s="221"/>
      <c r="L7" s="54" t="s">
        <v>104</v>
      </c>
    </row>
    <row r="8" spans="2:15">
      <c r="B8" s="226" t="s">
        <v>85</v>
      </c>
      <c r="C8" s="226"/>
      <c r="D8" s="226"/>
      <c r="E8" s="226"/>
      <c r="F8" s="226"/>
      <c r="G8" s="34"/>
      <c r="H8" s="37">
        <v>11099141740</v>
      </c>
      <c r="I8" s="49">
        <f>H17</f>
        <v>0.92562476104733593</v>
      </c>
      <c r="J8" s="49">
        <v>1.3061</v>
      </c>
      <c r="L8" s="21" t="s">
        <v>24</v>
      </c>
      <c r="O8" s="51">
        <v>33000000</v>
      </c>
    </row>
    <row r="9" spans="2:15">
      <c r="B9" s="230"/>
      <c r="C9" s="231"/>
      <c r="D9" s="231"/>
      <c r="E9" s="231"/>
      <c r="F9" s="232"/>
      <c r="G9" s="34"/>
      <c r="H9" s="37"/>
      <c r="I9" s="49"/>
      <c r="J9" s="49"/>
      <c r="L9" s="48" t="s">
        <v>97</v>
      </c>
      <c r="O9" s="51">
        <v>116125000</v>
      </c>
    </row>
    <row r="10" spans="2:15">
      <c r="B10" s="227" t="s">
        <v>86</v>
      </c>
      <c r="C10" s="227"/>
      <c r="D10" s="227"/>
      <c r="E10" s="227"/>
      <c r="F10" s="227"/>
      <c r="G10" s="3"/>
      <c r="H10" s="24"/>
      <c r="I10" s="50"/>
      <c r="J10" s="50"/>
      <c r="L10" s="21" t="s">
        <v>53</v>
      </c>
      <c r="O10" s="51">
        <v>10357027600</v>
      </c>
    </row>
    <row r="11" spans="2:15">
      <c r="B11" s="228" t="s">
        <v>87</v>
      </c>
      <c r="C11" s="228"/>
      <c r="D11" s="228"/>
      <c r="E11" s="228"/>
      <c r="F11" s="228"/>
      <c r="G11" s="3"/>
      <c r="H11" s="24">
        <v>10357027000</v>
      </c>
      <c r="I11" s="50">
        <f>H11/H16</f>
        <v>0.86373531094628642</v>
      </c>
      <c r="J11" s="50">
        <v>1.2188000000000001</v>
      </c>
      <c r="L11" s="21" t="s">
        <v>98</v>
      </c>
      <c r="O11" s="51">
        <v>59000000</v>
      </c>
    </row>
    <row r="12" spans="2:15" ht="15.5" thickBot="1">
      <c r="B12" s="228" t="s">
        <v>88</v>
      </c>
      <c r="C12" s="228"/>
      <c r="D12" s="228"/>
      <c r="E12" s="228"/>
      <c r="F12" s="228"/>
      <c r="G12" s="3"/>
      <c r="H12" s="47">
        <v>0</v>
      </c>
      <c r="I12" s="50">
        <v>0</v>
      </c>
      <c r="J12" s="50">
        <v>0</v>
      </c>
      <c r="L12" s="21" t="s">
        <v>55</v>
      </c>
      <c r="O12" s="51">
        <v>132000000</v>
      </c>
    </row>
    <row r="13" spans="2:15">
      <c r="B13" s="228" t="s">
        <v>89</v>
      </c>
      <c r="C13" s="228"/>
      <c r="D13" s="228"/>
      <c r="E13" s="228"/>
      <c r="F13" s="228"/>
      <c r="G13" s="3"/>
      <c r="H13" s="37">
        <f>SUM(H11:H12)</f>
        <v>10357027000</v>
      </c>
      <c r="I13" s="50">
        <f>H13/H16</f>
        <v>0.86373531094628642</v>
      </c>
      <c r="J13" s="50">
        <v>1.2188000000000001</v>
      </c>
      <c r="L13" s="21" t="s">
        <v>99</v>
      </c>
      <c r="O13" s="51">
        <v>390989140</v>
      </c>
    </row>
    <row r="14" spans="2:15">
      <c r="B14" s="228" t="s">
        <v>90</v>
      </c>
      <c r="C14" s="228"/>
      <c r="D14" s="228"/>
      <c r="E14" s="228"/>
      <c r="F14" s="228"/>
      <c r="G14" s="3"/>
      <c r="H14" s="24">
        <v>742114140</v>
      </c>
      <c r="I14" s="50">
        <f>H14/H16</f>
        <v>6.1889400063409698E-2</v>
      </c>
      <c r="J14" s="50">
        <v>8.7300000000000003E-2</v>
      </c>
      <c r="L14" s="21" t="s">
        <v>25</v>
      </c>
      <c r="O14" s="52">
        <v>11000000</v>
      </c>
    </row>
    <row r="15" spans="2:15" ht="15.5" thickBot="1">
      <c r="B15" s="227" t="s">
        <v>91</v>
      </c>
      <c r="C15" s="227"/>
      <c r="D15" s="227"/>
      <c r="E15" s="227"/>
      <c r="F15" s="227"/>
      <c r="G15" s="3"/>
      <c r="H15" s="47">
        <f>H8</f>
        <v>11099141740</v>
      </c>
      <c r="I15" s="50">
        <f>H15/H16</f>
        <v>0.92562476104733593</v>
      </c>
      <c r="J15" s="50">
        <v>1.3061</v>
      </c>
      <c r="L15" s="21" t="s">
        <v>100</v>
      </c>
      <c r="O15" s="53">
        <f>SUM(O8:O14)</f>
        <v>11099141740</v>
      </c>
    </row>
    <row r="16" spans="2:15">
      <c r="B16" s="227" t="s">
        <v>92</v>
      </c>
      <c r="C16" s="227"/>
      <c r="D16" s="227"/>
      <c r="E16" s="227"/>
      <c r="F16" s="227"/>
      <c r="G16" s="3"/>
      <c r="H16" s="37">
        <v>11990973240</v>
      </c>
      <c r="I16" s="50">
        <f>H16/H16</f>
        <v>1</v>
      </c>
      <c r="J16" s="50">
        <v>1.411</v>
      </c>
      <c r="L16" s="21" t="s">
        <v>101</v>
      </c>
      <c r="O16" s="53">
        <v>11990973240</v>
      </c>
    </row>
    <row r="17" spans="2:15">
      <c r="B17" s="225" t="s">
        <v>93</v>
      </c>
      <c r="C17" s="225"/>
      <c r="D17" s="225"/>
      <c r="E17" s="225"/>
      <c r="F17" s="225"/>
      <c r="G17" s="222"/>
      <c r="H17" s="223">
        <f>H15/H16</f>
        <v>0.92562476104733593</v>
      </c>
      <c r="I17" s="223"/>
      <c r="J17" s="223"/>
      <c r="L17" s="21" t="s">
        <v>102</v>
      </c>
      <c r="O17" s="53">
        <v>8497922298</v>
      </c>
    </row>
    <row r="18" spans="2:15">
      <c r="B18" s="225"/>
      <c r="C18" s="225"/>
      <c r="D18" s="225"/>
      <c r="E18" s="225"/>
      <c r="F18" s="225"/>
      <c r="G18" s="222"/>
      <c r="H18" s="223"/>
      <c r="I18" s="223"/>
      <c r="J18" s="223"/>
      <c r="O18" s="51"/>
    </row>
    <row r="20" spans="2:15">
      <c r="L20" s="21" t="s">
        <v>103</v>
      </c>
    </row>
  </sheetData>
  <mergeCells count="24">
    <mergeCell ref="B2:E2"/>
    <mergeCell ref="B6:F7"/>
    <mergeCell ref="B17:F18"/>
    <mergeCell ref="B8:F8"/>
    <mergeCell ref="B10:F10"/>
    <mergeCell ref="B11:F11"/>
    <mergeCell ref="B12:F12"/>
    <mergeCell ref="B13:F13"/>
    <mergeCell ref="B14:F14"/>
    <mergeCell ref="B15:F15"/>
    <mergeCell ref="B16:F16"/>
    <mergeCell ref="F3:G3"/>
    <mergeCell ref="F4:G4"/>
    <mergeCell ref="B9:F9"/>
    <mergeCell ref="J6:J7"/>
    <mergeCell ref="G17:G18"/>
    <mergeCell ref="H17:H18"/>
    <mergeCell ref="I17:I18"/>
    <mergeCell ref="J17:J18"/>
    <mergeCell ref="H4:I4"/>
    <mergeCell ref="G6:G7"/>
    <mergeCell ref="H6:H7"/>
    <mergeCell ref="I6:I7"/>
    <mergeCell ref="H3:I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F8291-D060-4A78-96D6-99F7DBA9B308}">
  <sheetPr>
    <tabColor rgb="FF00B0F0"/>
  </sheetPr>
  <dimension ref="B3:I32"/>
  <sheetViews>
    <sheetView topLeftCell="A16" zoomScale="80" zoomScaleNormal="80" workbookViewId="0">
      <selection activeCell="B20" sqref="B20:H21"/>
    </sheetView>
  </sheetViews>
  <sheetFormatPr defaultColWidth="9.1796875" defaultRowHeight="15"/>
  <cols>
    <col min="1" max="1" width="9.1796875" style="21"/>
    <col min="2" max="2" width="17.26953125" style="21" bestFit="1" customWidth="1"/>
    <col min="3" max="3" width="7.54296875" style="21" customWidth="1"/>
    <col min="4" max="4" width="26.453125" style="21" bestFit="1" customWidth="1"/>
    <col min="5" max="6" width="21.1796875" style="21" bestFit="1" customWidth="1"/>
    <col min="7" max="7" width="26.453125" style="21" bestFit="1" customWidth="1"/>
    <col min="8" max="16384" width="9.1796875" style="21"/>
  </cols>
  <sheetData>
    <row r="3" spans="2:9" ht="15.5" thickBot="1"/>
    <row r="4" spans="2:9">
      <c r="B4" s="234" t="s">
        <v>62</v>
      </c>
      <c r="C4" s="236" t="s">
        <v>63</v>
      </c>
      <c r="D4" s="233" t="s">
        <v>67</v>
      </c>
      <c r="E4" s="233" t="s">
        <v>66</v>
      </c>
      <c r="F4" s="233"/>
      <c r="G4" s="239" t="s">
        <v>68</v>
      </c>
    </row>
    <row r="5" spans="2:9" ht="15.5" thickBot="1">
      <c r="B5" s="235"/>
      <c r="C5" s="237"/>
      <c r="D5" s="238"/>
      <c r="E5" s="18" t="s">
        <v>64</v>
      </c>
      <c r="F5" s="18" t="s">
        <v>65</v>
      </c>
      <c r="G5" s="240"/>
    </row>
    <row r="6" spans="2:9">
      <c r="B6" s="45" t="s">
        <v>69</v>
      </c>
      <c r="C6" s="36"/>
      <c r="D6" s="37">
        <v>42712087000</v>
      </c>
      <c r="E6" s="37">
        <v>11000000</v>
      </c>
      <c r="F6" s="37">
        <v>198000000</v>
      </c>
      <c r="G6" s="46">
        <f>D6-E6+F6</f>
        <v>42899087000</v>
      </c>
      <c r="I6" s="48" t="s">
        <v>76</v>
      </c>
    </row>
    <row r="7" spans="2:9">
      <c r="B7" s="29" t="s">
        <v>70</v>
      </c>
      <c r="C7" s="23"/>
      <c r="D7" s="24">
        <v>-125253000</v>
      </c>
      <c r="E7" s="24"/>
      <c r="F7" s="24"/>
      <c r="G7" s="43">
        <f>D7-E7+F7</f>
        <v>-125253000</v>
      </c>
      <c r="I7" s="48" t="s">
        <v>77</v>
      </c>
    </row>
    <row r="8" spans="2:9">
      <c r="B8" s="29"/>
      <c r="C8" s="23"/>
      <c r="D8" s="24"/>
      <c r="E8" s="24"/>
      <c r="F8" s="24"/>
      <c r="G8" s="43"/>
    </row>
    <row r="9" spans="2:9">
      <c r="B9" s="29"/>
      <c r="C9" s="23"/>
      <c r="D9" s="24">
        <f>SUM(D6:D7)</f>
        <v>42586834000</v>
      </c>
      <c r="E9" s="24"/>
      <c r="F9" s="24"/>
      <c r="G9" s="43">
        <f>SUM(G6:G7)</f>
        <v>42773834000</v>
      </c>
    </row>
    <row r="10" spans="2:9">
      <c r="B10" s="29"/>
      <c r="C10" s="23"/>
      <c r="D10" s="42" t="s">
        <v>71</v>
      </c>
      <c r="E10" s="24"/>
      <c r="F10" s="24"/>
      <c r="G10" s="43"/>
    </row>
    <row r="11" spans="2:9">
      <c r="B11" s="29"/>
      <c r="C11" s="23"/>
      <c r="D11" s="23"/>
      <c r="E11" s="23"/>
      <c r="F11" s="23"/>
      <c r="G11" s="30"/>
    </row>
    <row r="12" spans="2:9">
      <c r="B12" s="29"/>
      <c r="C12" s="23"/>
      <c r="D12" s="23"/>
      <c r="E12" s="23"/>
      <c r="F12" s="23"/>
      <c r="G12" s="30"/>
    </row>
    <row r="13" spans="2:9">
      <c r="B13" s="29"/>
      <c r="C13" s="23"/>
      <c r="D13" s="23"/>
      <c r="E13" s="23"/>
      <c r="F13" s="23"/>
      <c r="G13" s="30"/>
    </row>
    <row r="14" spans="2:9">
      <c r="B14" s="29"/>
      <c r="C14" s="23"/>
      <c r="D14" s="23"/>
      <c r="E14" s="23"/>
      <c r="F14" s="23"/>
      <c r="G14" s="30"/>
    </row>
    <row r="15" spans="2:9">
      <c r="B15" s="243" t="s">
        <v>36</v>
      </c>
      <c r="C15" s="227"/>
      <c r="D15" s="227"/>
      <c r="E15" s="23" t="s">
        <v>38</v>
      </c>
      <c r="F15" s="23" t="s">
        <v>40</v>
      </c>
      <c r="G15" s="30" t="s">
        <v>41</v>
      </c>
    </row>
    <row r="16" spans="2:9">
      <c r="B16" s="244" t="s">
        <v>34</v>
      </c>
      <c r="C16" s="245"/>
      <c r="D16" s="245"/>
      <c r="E16" s="242"/>
      <c r="F16" s="242"/>
      <c r="G16" s="241" t="s">
        <v>78</v>
      </c>
    </row>
    <row r="17" spans="2:7">
      <c r="B17" s="244"/>
      <c r="C17" s="245"/>
      <c r="D17" s="245"/>
      <c r="E17" s="242"/>
      <c r="F17" s="242"/>
      <c r="G17" s="241"/>
    </row>
    <row r="18" spans="2:7">
      <c r="B18" s="243" t="s">
        <v>57</v>
      </c>
      <c r="C18" s="227"/>
      <c r="D18" s="227"/>
      <c r="E18" s="23" t="s">
        <v>39</v>
      </c>
      <c r="F18" s="23" t="s">
        <v>73</v>
      </c>
      <c r="G18" s="30" t="s">
        <v>43</v>
      </c>
    </row>
    <row r="19" spans="2:7" ht="15.5" thickBot="1">
      <c r="B19" s="249" t="s">
        <v>69</v>
      </c>
      <c r="C19" s="250"/>
      <c r="D19" s="250"/>
      <c r="E19" s="44"/>
      <c r="F19" s="44"/>
      <c r="G19" s="32">
        <v>43465</v>
      </c>
    </row>
    <row r="20" spans="2:7" ht="15.5" thickBot="1">
      <c r="B20" s="251"/>
      <c r="C20" s="251"/>
      <c r="D20" s="251"/>
      <c r="E20" s="251"/>
      <c r="F20" s="251"/>
      <c r="G20" s="251"/>
    </row>
    <row r="21" spans="2:7">
      <c r="B21" s="252" t="s">
        <v>74</v>
      </c>
      <c r="C21" s="253"/>
      <c r="D21" s="253"/>
      <c r="E21" s="253"/>
      <c r="F21" s="253"/>
      <c r="G21" s="254"/>
    </row>
    <row r="22" spans="2:7">
      <c r="B22" s="243" t="s">
        <v>31</v>
      </c>
      <c r="C22" s="227"/>
      <c r="D22" s="227"/>
      <c r="E22" s="227"/>
      <c r="F22" s="227"/>
      <c r="G22" s="255"/>
    </row>
    <row r="23" spans="2:7">
      <c r="B23" s="261" t="s">
        <v>75</v>
      </c>
      <c r="C23" s="225"/>
      <c r="D23" s="225"/>
      <c r="E23" s="225"/>
      <c r="F23" s="225"/>
      <c r="G23" s="262"/>
    </row>
    <row r="24" spans="2:7">
      <c r="B24" s="261"/>
      <c r="C24" s="225"/>
      <c r="D24" s="225"/>
      <c r="E24" s="225"/>
      <c r="F24" s="225"/>
      <c r="G24" s="262"/>
    </row>
    <row r="25" spans="2:7">
      <c r="B25" s="261"/>
      <c r="C25" s="225"/>
      <c r="D25" s="225"/>
      <c r="E25" s="225"/>
      <c r="F25" s="225"/>
      <c r="G25" s="262"/>
    </row>
    <row r="26" spans="2:7">
      <c r="B26" s="263" t="s">
        <v>69</v>
      </c>
      <c r="C26" s="228"/>
      <c r="D26" s="24">
        <v>11000000</v>
      </c>
      <c r="E26" s="258"/>
      <c r="F26" s="258"/>
      <c r="G26" s="259"/>
    </row>
    <row r="27" spans="2:7">
      <c r="B27" s="256" t="s">
        <v>72</v>
      </c>
      <c r="C27" s="257"/>
      <c r="D27" s="24"/>
      <c r="E27" s="24">
        <f>D26</f>
        <v>11000000</v>
      </c>
      <c r="F27" s="222"/>
      <c r="G27" s="260"/>
    </row>
    <row r="28" spans="2:7">
      <c r="B28" s="246"/>
      <c r="C28" s="247"/>
      <c r="D28" s="247"/>
      <c r="E28" s="247"/>
      <c r="F28" s="247"/>
      <c r="G28" s="248"/>
    </row>
    <row r="29" spans="2:7">
      <c r="B29" s="261" t="s">
        <v>79</v>
      </c>
      <c r="C29" s="225"/>
      <c r="D29" s="225"/>
      <c r="E29" s="225"/>
      <c r="F29" s="225"/>
      <c r="G29" s="262"/>
    </row>
    <row r="30" spans="2:7">
      <c r="B30" s="261"/>
      <c r="C30" s="225"/>
      <c r="D30" s="225"/>
      <c r="E30" s="225"/>
      <c r="F30" s="225"/>
      <c r="G30" s="262"/>
    </row>
    <row r="31" spans="2:7">
      <c r="B31" s="263" t="s">
        <v>72</v>
      </c>
      <c r="C31" s="228"/>
      <c r="D31" s="24">
        <f>220000000-22000000</f>
        <v>198000000</v>
      </c>
      <c r="E31" s="258"/>
      <c r="F31" s="258"/>
      <c r="G31" s="259"/>
    </row>
    <row r="32" spans="2:7" ht="15.5" thickBot="1">
      <c r="B32" s="264" t="s">
        <v>69</v>
      </c>
      <c r="C32" s="265"/>
      <c r="D32" s="47"/>
      <c r="E32" s="47">
        <f>D31</f>
        <v>198000000</v>
      </c>
      <c r="F32" s="266"/>
      <c r="G32" s="267"/>
    </row>
  </sheetData>
  <mergeCells count="26">
    <mergeCell ref="B29:G30"/>
    <mergeCell ref="B31:C31"/>
    <mergeCell ref="E31:G31"/>
    <mergeCell ref="B32:C32"/>
    <mergeCell ref="F32:G32"/>
    <mergeCell ref="B28:G28"/>
    <mergeCell ref="B18:D18"/>
    <mergeCell ref="B19:D19"/>
    <mergeCell ref="B20:G20"/>
    <mergeCell ref="B21:G21"/>
    <mergeCell ref="B22:G22"/>
    <mergeCell ref="B27:C27"/>
    <mergeCell ref="E26:G26"/>
    <mergeCell ref="F27:G27"/>
    <mergeCell ref="B23:G25"/>
    <mergeCell ref="B26:C26"/>
    <mergeCell ref="G16:G17"/>
    <mergeCell ref="F16:F17"/>
    <mergeCell ref="E16:E17"/>
    <mergeCell ref="B15:D15"/>
    <mergeCell ref="B16:D17"/>
    <mergeCell ref="E4:F4"/>
    <mergeCell ref="B4:B5"/>
    <mergeCell ref="C4:C5"/>
    <mergeCell ref="D4:D5"/>
    <mergeCell ref="G4:G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18013-AD15-452A-9376-EA28EC903F8B}">
  <sheetPr>
    <tabColor rgb="FF00B0F0"/>
  </sheetPr>
  <dimension ref="A1:J23"/>
  <sheetViews>
    <sheetView zoomScale="80" zoomScaleNormal="80" workbookViewId="0">
      <selection activeCell="F20" sqref="F20:H21"/>
    </sheetView>
  </sheetViews>
  <sheetFormatPr defaultColWidth="9.1796875" defaultRowHeight="15"/>
  <cols>
    <col min="1" max="1" width="9.1796875" style="21"/>
    <col min="2" max="2" width="14" style="21" bestFit="1" customWidth="1"/>
    <col min="3" max="3" width="9.26953125" style="21" bestFit="1" customWidth="1"/>
    <col min="4" max="4" width="14.1796875" style="21" bestFit="1" customWidth="1"/>
    <col min="5" max="5" width="12.81640625" style="21" customWidth="1"/>
    <col min="6" max="6" width="19.1796875" style="21" bestFit="1" customWidth="1"/>
    <col min="7" max="7" width="23" style="21" bestFit="1" customWidth="1"/>
    <col min="8" max="8" width="22.453125" style="21" bestFit="1" customWidth="1"/>
    <col min="9" max="16384" width="9.1796875" style="25"/>
  </cols>
  <sheetData>
    <row r="1" spans="2:10" ht="15.5" thickBot="1"/>
    <row r="2" spans="2:10" s="20" customFormat="1">
      <c r="B2" s="234" t="s">
        <v>44</v>
      </c>
      <c r="C2" s="233"/>
      <c r="D2" s="233" t="s">
        <v>45</v>
      </c>
      <c r="E2" s="233"/>
      <c r="F2" s="236" t="s">
        <v>5</v>
      </c>
      <c r="G2" s="236" t="s">
        <v>6</v>
      </c>
      <c r="H2" s="268" t="s">
        <v>46</v>
      </c>
    </row>
    <row r="3" spans="2:10" s="20" customFormat="1" ht="15.5" thickBot="1">
      <c r="B3" s="39" t="s">
        <v>3</v>
      </c>
      <c r="C3" s="18" t="s">
        <v>0</v>
      </c>
      <c r="D3" s="18" t="s">
        <v>3</v>
      </c>
      <c r="E3" s="18" t="s">
        <v>0</v>
      </c>
      <c r="F3" s="237"/>
      <c r="G3" s="237"/>
      <c r="H3" s="269"/>
    </row>
    <row r="4" spans="2:10">
      <c r="B4" s="33">
        <v>43460</v>
      </c>
      <c r="C4" s="34">
        <v>229</v>
      </c>
      <c r="D4" s="35">
        <v>43460</v>
      </c>
      <c r="E4" s="34">
        <v>229</v>
      </c>
      <c r="F4" s="36" t="s">
        <v>28</v>
      </c>
      <c r="G4" s="37">
        <v>158600000</v>
      </c>
      <c r="H4" s="38">
        <v>43460</v>
      </c>
      <c r="J4" s="40" t="s">
        <v>60</v>
      </c>
    </row>
    <row r="5" spans="2:10">
      <c r="B5" s="27">
        <v>43462</v>
      </c>
      <c r="C5" s="3">
        <v>230</v>
      </c>
      <c r="D5" s="22">
        <v>43462</v>
      </c>
      <c r="E5" s="3">
        <v>230</v>
      </c>
      <c r="F5" s="23" t="s">
        <v>26</v>
      </c>
      <c r="G5" s="24">
        <v>90000000</v>
      </c>
      <c r="H5" s="28">
        <v>43462</v>
      </c>
      <c r="J5" s="41" t="s">
        <v>61</v>
      </c>
    </row>
    <row r="6" spans="2:10">
      <c r="B6" s="27">
        <v>43462</v>
      </c>
      <c r="C6" s="3">
        <v>231</v>
      </c>
      <c r="D6" s="22">
        <v>43462</v>
      </c>
      <c r="E6" s="3">
        <v>231</v>
      </c>
      <c r="F6" s="23" t="s">
        <v>24</v>
      </c>
      <c r="G6" s="24">
        <v>11000000</v>
      </c>
      <c r="H6" s="28">
        <v>43462</v>
      </c>
    </row>
    <row r="7" spans="2:10">
      <c r="B7" s="27">
        <v>43462</v>
      </c>
      <c r="C7" s="3">
        <v>232</v>
      </c>
      <c r="D7" s="22">
        <v>43462</v>
      </c>
      <c r="E7" s="3">
        <v>232</v>
      </c>
      <c r="F7" s="23" t="s">
        <v>27</v>
      </c>
      <c r="G7" s="24">
        <v>182000000</v>
      </c>
      <c r="H7" s="28">
        <v>43462</v>
      </c>
    </row>
    <row r="8" spans="2:10">
      <c r="B8" s="27">
        <v>43462</v>
      </c>
      <c r="C8" s="3">
        <v>233</v>
      </c>
      <c r="D8" s="22">
        <v>43462</v>
      </c>
      <c r="E8" s="3">
        <v>233</v>
      </c>
      <c r="F8" s="23" t="s">
        <v>25</v>
      </c>
      <c r="G8" s="24">
        <v>22000000</v>
      </c>
      <c r="H8" s="28">
        <v>43462</v>
      </c>
    </row>
    <row r="9" spans="2:10">
      <c r="B9" s="27">
        <v>43469</v>
      </c>
      <c r="C9" s="26" t="s">
        <v>47</v>
      </c>
      <c r="D9" s="22">
        <v>43469</v>
      </c>
      <c r="E9" s="26" t="s">
        <v>47</v>
      </c>
      <c r="F9" s="23" t="s">
        <v>52</v>
      </c>
      <c r="G9" s="24">
        <v>100000000</v>
      </c>
      <c r="H9" s="28">
        <v>43469</v>
      </c>
    </row>
    <row r="10" spans="2:10">
      <c r="B10" s="27">
        <v>43470</v>
      </c>
      <c r="C10" s="26" t="s">
        <v>48</v>
      </c>
      <c r="D10" s="22">
        <v>43470</v>
      </c>
      <c r="E10" s="26" t="s">
        <v>48</v>
      </c>
      <c r="F10" s="23" t="s">
        <v>53</v>
      </c>
      <c r="G10" s="24">
        <v>200000000</v>
      </c>
      <c r="H10" s="28">
        <v>43470</v>
      </c>
    </row>
    <row r="11" spans="2:10">
      <c r="B11" s="27">
        <v>43472</v>
      </c>
      <c r="C11" s="26" t="s">
        <v>49</v>
      </c>
      <c r="D11" s="22">
        <v>43472</v>
      </c>
      <c r="E11" s="26" t="s">
        <v>49</v>
      </c>
      <c r="F11" s="23" t="s">
        <v>54</v>
      </c>
      <c r="G11" s="24">
        <v>50000000</v>
      </c>
      <c r="H11" s="28">
        <v>43472</v>
      </c>
    </row>
    <row r="12" spans="2:10">
      <c r="B12" s="27">
        <v>43473</v>
      </c>
      <c r="C12" s="26" t="s">
        <v>50</v>
      </c>
      <c r="D12" s="22">
        <v>43473</v>
      </c>
      <c r="E12" s="26" t="s">
        <v>50</v>
      </c>
      <c r="F12" s="23" t="s">
        <v>25</v>
      </c>
      <c r="G12" s="24">
        <v>75000000</v>
      </c>
      <c r="H12" s="28">
        <v>43473</v>
      </c>
    </row>
    <row r="13" spans="2:10">
      <c r="B13" s="27">
        <v>43473</v>
      </c>
      <c r="C13" s="26" t="s">
        <v>51</v>
      </c>
      <c r="D13" s="22">
        <v>43473</v>
      </c>
      <c r="E13" s="26" t="s">
        <v>51</v>
      </c>
      <c r="F13" s="23" t="s">
        <v>55</v>
      </c>
      <c r="G13" s="24">
        <v>35000000</v>
      </c>
      <c r="H13" s="28">
        <v>43473</v>
      </c>
    </row>
    <row r="14" spans="2:10">
      <c r="B14" s="29"/>
      <c r="C14" s="23"/>
      <c r="D14" s="23"/>
      <c r="E14" s="23"/>
      <c r="F14" s="23"/>
      <c r="G14" s="24"/>
      <c r="H14" s="30"/>
    </row>
    <row r="15" spans="2:10">
      <c r="B15" s="29"/>
      <c r="C15" s="23"/>
      <c r="D15" s="23"/>
      <c r="E15" s="23"/>
      <c r="F15" s="23"/>
      <c r="G15" s="23"/>
      <c r="H15" s="30"/>
    </row>
    <row r="16" spans="2:10">
      <c r="B16" s="29"/>
      <c r="C16" s="23"/>
      <c r="D16" s="23"/>
      <c r="E16" s="23"/>
      <c r="F16" s="23"/>
      <c r="G16" s="23"/>
      <c r="H16" s="30"/>
    </row>
    <row r="17" spans="2:8">
      <c r="B17" s="29"/>
      <c r="C17" s="23"/>
      <c r="D17" s="23"/>
      <c r="E17" s="23"/>
      <c r="F17" s="23"/>
      <c r="G17" s="23"/>
      <c r="H17" s="30"/>
    </row>
    <row r="18" spans="2:8">
      <c r="B18" s="29"/>
      <c r="C18" s="23"/>
      <c r="D18" s="23"/>
      <c r="E18" s="23"/>
      <c r="F18" s="23"/>
      <c r="G18" s="23"/>
      <c r="H18" s="30"/>
    </row>
    <row r="19" spans="2:8">
      <c r="B19" s="243" t="s">
        <v>36</v>
      </c>
      <c r="C19" s="227"/>
      <c r="D19" s="227"/>
      <c r="E19" s="227"/>
      <c r="F19" s="23" t="s">
        <v>38</v>
      </c>
      <c r="G19" s="23" t="s">
        <v>40</v>
      </c>
      <c r="H19" s="30" t="s">
        <v>41</v>
      </c>
    </row>
    <row r="20" spans="2:8">
      <c r="B20" s="272" t="s">
        <v>34</v>
      </c>
      <c r="C20" s="242"/>
      <c r="D20" s="242"/>
      <c r="E20" s="242"/>
      <c r="F20" s="271"/>
      <c r="G20" s="271"/>
      <c r="H20" s="270" t="s">
        <v>56</v>
      </c>
    </row>
    <row r="21" spans="2:8">
      <c r="B21" s="272"/>
      <c r="C21" s="242"/>
      <c r="D21" s="242"/>
      <c r="E21" s="242"/>
      <c r="F21" s="271"/>
      <c r="G21" s="271"/>
      <c r="H21" s="270"/>
    </row>
    <row r="22" spans="2:8">
      <c r="B22" s="243" t="s">
        <v>57</v>
      </c>
      <c r="C22" s="227"/>
      <c r="D22" s="227"/>
      <c r="E22" s="227"/>
      <c r="F22" s="23" t="s">
        <v>39</v>
      </c>
      <c r="G22" s="23" t="s">
        <v>39</v>
      </c>
      <c r="H22" s="30" t="s">
        <v>43</v>
      </c>
    </row>
    <row r="23" spans="2:8" ht="15.5" thickBot="1">
      <c r="B23" s="249" t="s">
        <v>58</v>
      </c>
      <c r="C23" s="250"/>
      <c r="D23" s="250"/>
      <c r="E23" s="250"/>
      <c r="F23" s="31"/>
      <c r="G23" s="31"/>
      <c r="H23" s="32">
        <v>43465</v>
      </c>
    </row>
  </sheetData>
  <mergeCells count="12">
    <mergeCell ref="H2:H3"/>
    <mergeCell ref="B23:E23"/>
    <mergeCell ref="B22:E22"/>
    <mergeCell ref="H20:H21"/>
    <mergeCell ref="G20:G21"/>
    <mergeCell ref="F20:F21"/>
    <mergeCell ref="B20:E21"/>
    <mergeCell ref="B19:E19"/>
    <mergeCell ref="B2:C2"/>
    <mergeCell ref="D2:E2"/>
    <mergeCell ref="F2:F3"/>
    <mergeCell ref="G2:G3"/>
  </mergeCells>
  <phoneticPr fontId="5" type="noConversion"/>
  <pageMargins left="0.7" right="0.7" top="0.75" bottom="0.75" header="0.3" footer="0.3"/>
  <ignoredErrors>
    <ignoredError sqref="C9:C13 E9:E13"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Identitas</vt:lpstr>
      <vt:lpstr>Prosedir audit</vt:lpstr>
      <vt:lpstr>E</vt:lpstr>
      <vt:lpstr>E1</vt:lpstr>
      <vt:lpstr>EE</vt:lpstr>
      <vt:lpstr>EE1</vt:lpstr>
      <vt:lpstr>EE2</vt:lpstr>
      <vt:lpstr>PL1</vt:lpstr>
      <vt:lpstr>PL1.1</vt:lpstr>
      <vt:lpstr>TOC 1</vt:lpstr>
      <vt:lpstr>Kertas Kerja Neraca A.2.1</vt:lpstr>
      <vt:lpstr>Kertas Kerja Neraca A.2.2</vt:lpstr>
      <vt:lpstr>Jurnal Koreksi</vt:lpstr>
      <vt:lpstr>Kertas Kerja Laba Rugi A.3.1</vt:lpstr>
      <vt:lpstr>Kertas Kerja Laba Rugi A.3.2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Muhamad Rafy Khairu</cp:lastModifiedBy>
  <dcterms:created xsi:type="dcterms:W3CDTF">2022-04-02T15:22:20Z</dcterms:created>
  <dcterms:modified xsi:type="dcterms:W3CDTF">2022-04-03T04:14:06Z</dcterms:modified>
</cp:coreProperties>
</file>