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Mario\Downloads\"/>
    </mc:Choice>
  </mc:AlternateContent>
  <xr:revisionPtr revIDLastSave="0" documentId="13_ncr:1_{F5B3D06D-C1E1-41D5-9621-289BD385EC16}" xr6:coauthVersionLast="47" xr6:coauthVersionMax="47" xr10:uidLastSave="{00000000-0000-0000-0000-000000000000}"/>
  <bookViews>
    <workbookView xWindow="-120" yWindow="-120" windowWidth="20730" windowHeight="11160" tabRatio="545" firstSheet="2" activeTab="4" xr2:uid="{00000000-000D-0000-FFFF-FFFF00000000}"/>
  </bookViews>
  <sheets>
    <sheet name="Nama Anggota Kelompok" sheetId="89" state="hidden" r:id="rId1"/>
    <sheet name="MODUL 2" sheetId="102" r:id="rId2"/>
    <sheet name="Pertanyaan" sheetId="105" r:id="rId3"/>
    <sheet name="ICQ" sheetId="107" r:id="rId4"/>
    <sheet name="Jurnal Koreksi" sheetId="104" r:id="rId5"/>
    <sheet name="E" sheetId="90" r:id="rId6"/>
    <sheet name="E1" sheetId="91" r:id="rId7"/>
    <sheet name="EE" sheetId="92" r:id="rId8"/>
    <sheet name="EE1" sheetId="93" r:id="rId9"/>
    <sheet name="EE2" sheetId="106" r:id="rId10"/>
    <sheet name="PL 1" sheetId="95" r:id="rId11"/>
    <sheet name="PL1.1" sheetId="96" r:id="rId1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7" i="104" l="1"/>
  <c r="D26" i="104"/>
  <c r="G12" i="91"/>
  <c r="G11" i="91"/>
  <c r="E12" i="91"/>
  <c r="E11" i="91"/>
  <c r="D33" i="104"/>
  <c r="C32" i="104"/>
  <c r="C31" i="104"/>
  <c r="H7" i="90"/>
  <c r="D7" i="106"/>
  <c r="D6" i="93"/>
  <c r="F6" i="93" s="1"/>
  <c r="D14" i="106"/>
  <c r="C13" i="106"/>
  <c r="E8" i="106"/>
  <c r="F8" i="106"/>
  <c r="C12" i="93"/>
  <c r="E6" i="93"/>
  <c r="D13" i="93"/>
  <c r="F7" i="106" l="1"/>
  <c r="E7" i="106"/>
  <c r="G3" i="95" l="1"/>
  <c r="E8" i="91" l="1"/>
  <c r="L16" i="92"/>
  <c r="L14" i="92"/>
  <c r="E5" i="90"/>
  <c r="G5" i="90" s="1"/>
  <c r="G4" i="91"/>
  <c r="D20" i="91"/>
  <c r="D4" i="90" s="1"/>
  <c r="D23" i="104" l="1"/>
  <c r="D16" i="104"/>
  <c r="F19" i="91" s="1"/>
  <c r="D13" i="104"/>
  <c r="F10" i="91" s="1"/>
  <c r="D10" i="104"/>
  <c r="F16" i="91" s="1"/>
  <c r="D7" i="104"/>
  <c r="G5" i="91"/>
  <c r="F4" i="95" l="1"/>
  <c r="E18" i="91"/>
  <c r="E20" i="91" s="1"/>
  <c r="G19" i="91"/>
  <c r="G17" i="91"/>
  <c r="G16" i="91"/>
  <c r="G13" i="91"/>
  <c r="G8" i="91"/>
  <c r="G6" i="91"/>
  <c r="E4" i="90" l="1"/>
  <c r="E7" i="90" s="1"/>
  <c r="G18" i="91"/>
  <c r="G9" i="91"/>
  <c r="G10" i="91"/>
  <c r="G15" i="91"/>
  <c r="D7" i="90"/>
  <c r="F7" i="91" l="1"/>
  <c r="G7" i="91" s="1"/>
  <c r="D7" i="93" s="1"/>
  <c r="C3" i="104"/>
  <c r="C2" i="104" s="1"/>
  <c r="F7" i="93" l="1"/>
  <c r="E7" i="93"/>
  <c r="F14" i="91"/>
  <c r="F20" i="91" s="1"/>
  <c r="F4" i="90" s="1"/>
  <c r="C18" i="104"/>
  <c r="E4" i="95" s="1"/>
  <c r="G4" i="95" s="1"/>
  <c r="C19" i="104"/>
  <c r="G14" i="91" l="1"/>
  <c r="D11" i="93" s="1"/>
  <c r="F11" i="93" s="1"/>
  <c r="F7" i="90"/>
  <c r="G4" i="90"/>
  <c r="G7" i="90" s="1"/>
  <c r="D12" i="106"/>
  <c r="D9" i="93"/>
  <c r="G20" i="91"/>
  <c r="E11" i="93" l="1"/>
  <c r="F9" i="93"/>
  <c r="D12" i="93"/>
  <c r="E14" i="93" s="1"/>
  <c r="E9" i="93"/>
  <c r="F12" i="106"/>
  <c r="E12" i="106"/>
  <c r="D13" i="106"/>
  <c r="E15" i="106" s="1"/>
</calcChain>
</file>

<file path=xl/sharedStrings.xml><?xml version="1.0" encoding="utf-8"?>
<sst xmlns="http://schemas.openxmlformats.org/spreadsheetml/2006/main" count="545" uniqueCount="324">
  <si>
    <t>TUGAS AKSK</t>
  </si>
  <si>
    <t>Kelompok 3</t>
  </si>
  <si>
    <t>Kelas 5-10</t>
  </si>
  <si>
    <t>Aninda Khoirunnisa / 3</t>
  </si>
  <si>
    <t>M. Faruq Ammar /23</t>
  </si>
  <si>
    <t>Nuriana Alif / 30</t>
  </si>
  <si>
    <t>Safanisa Cattleya Apriani /34</t>
  </si>
  <si>
    <t>Sayyidah Jamilah / 35</t>
  </si>
  <si>
    <t>Modul 2</t>
  </si>
  <si>
    <t>No</t>
  </si>
  <si>
    <t>Prosedur Audit</t>
  </si>
  <si>
    <t>Indeks</t>
  </si>
  <si>
    <t>PIUTANG USAHA</t>
  </si>
  <si>
    <t>Minta daftar piutang usaha terdiri atas nama, alamat pelanggan, nomor faktur, tanggal faktur dan jumlahnya, serta cocokkan dengan saldo di buku besar.</t>
  </si>
  <si>
    <t>V</t>
  </si>
  <si>
    <t>Pelajari kebijakan akuntansi perusahaan mengenai pengakuan pendapatan dan cocokkan apakah sesuai dengan prinsip akuntansi yang belaku umum serta pelajari juga kebijakan pemberian kredit dan jangka waktu pembayarannya.</t>
  </si>
  <si>
    <t>Lakukan analisis rasio mengenai perputaran piutang (recivable turnover) dan prosedur analitis mengenai fluktuasi piutang dengan perbandingan tahun sebelumnya.</t>
  </si>
  <si>
    <t>Lakukan konfirmasi dengan memilih sampel yang representatif. Pemilihan tanggal konfirmasi dapat dilakukan juga atas saldo sebelum tanggal neraca dan untuk mendapatkan keyakinan atas kebenaran saldo piutang per tanggal neraca, lakukan prosedur tambahan (misalnya dengan melakukan penelitian pada buku besar atas transaksi yang terjadi antara tanggal yang saldonya dikonfirmasi dengan tanggal neraca).</t>
  </si>
  <si>
    <t>EE</t>
  </si>
  <si>
    <t>Tindak lanjuti setiap jawaban konfirmasi dan apabila terdapat selisih diminta atau teliti keterangan dari klien.</t>
  </si>
  <si>
    <t>Bila konfrmasi yang dikirim tidak diterima jawaban atau tidak dapat dilakukan konfrmasi, lakukan alternatif prosedur lainnya (misalnya dengan memeriksa bukti dasar pencatatan dan uji penerimaan pembayaran piutangnya)</t>
  </si>
  <si>
    <t>EE1</t>
  </si>
  <si>
    <t>Lakukan subsequent receipt test terhadap pembayaran piutang setelah tanggal neraca</t>
  </si>
  <si>
    <t>Perhatikan retur penjualan yang besar sesudah tanggal neraca.</t>
  </si>
  <si>
    <t>Uji pisah batas penjualan (sales cut-off), dengan memeriksa faktur penjualan beberapa hari sesudah dan sebelum tanggal necara</t>
  </si>
  <si>
    <t>PL 1.1</t>
  </si>
  <si>
    <t>Teliti perjanjian-perjanjian yang berkaitan dengan penjaminan piutang usaha, misalnya kredit bank dan anjak piutang, serta sajikan informasi yang memadai mengenai hal tersebut pada laporan keuangan.</t>
  </si>
  <si>
    <t>Verifikasi apakah pencadangan piutang tak tertagih sudah cukup memadai dan sesuai dengan kebijakan perusahaan. Waspadalah terhadap saldo-saldo lama yang masih terutang (outstanding).</t>
  </si>
  <si>
    <t>Bila dalam pemeriksaan ditemukan ada hal-hal yang perlu perhatian dari para partner, ungkapkanlah hal-hal tersebut dalan "HAL HAL YANG PERLU PERHATIAN PARA PARTNER [MAP's]"</t>
  </si>
  <si>
    <t>Buatlah daftar koreksi dan kesimpulan hasil pemeriksaan serta saran-saran untuk pihak manajemen.</t>
  </si>
  <si>
    <t>E &amp; E1</t>
  </si>
  <si>
    <t>PAJAK PERTAMBAHAN NILAI (PPN) - KELUARAN</t>
  </si>
  <si>
    <t>Klien</t>
  </si>
  <si>
    <t>Dibuat oleh:</t>
  </si>
  <si>
    <t>Diperiksa Oleh:</t>
  </si>
  <si>
    <t>Skedul:</t>
  </si>
  <si>
    <t>Tangal:</t>
  </si>
  <si>
    <t>Tanggal:</t>
  </si>
  <si>
    <t>Periode:</t>
  </si>
  <si>
    <t>Siklus Penjualan dan Penagihan Piutang Usaha</t>
  </si>
  <si>
    <t>Keterangan</t>
  </si>
  <si>
    <t>Ref.KK</t>
  </si>
  <si>
    <t>PARE</t>
  </si>
  <si>
    <t>Dr</t>
  </si>
  <si>
    <t>Cr</t>
  </si>
  <si>
    <t>Piutang Usaha</t>
  </si>
  <si>
    <t>&lt;</t>
  </si>
  <si>
    <t>Piutang Lain - Lain</t>
  </si>
  <si>
    <t>^</t>
  </si>
  <si>
    <r>
      <rPr>
        <sz val="11"/>
        <color indexed="8"/>
        <rFont val="Calibri"/>
        <charset val="134"/>
      </rPr>
      <t xml:space="preserve">Indeks : </t>
    </r>
    <r>
      <rPr>
        <b/>
        <sz val="11"/>
        <color indexed="8"/>
        <rFont val="Calibri"/>
        <charset val="134"/>
      </rPr>
      <t>E</t>
    </r>
  </si>
  <si>
    <r>
      <rPr>
        <sz val="11"/>
        <color indexed="8"/>
        <rFont val="Calibri"/>
        <charset val="134"/>
      </rPr>
      <t xml:space="preserve">Skedul : </t>
    </r>
    <r>
      <rPr>
        <i/>
        <sz val="11"/>
        <color indexed="8"/>
        <rFont val="Calibri"/>
        <charset val="134"/>
      </rPr>
      <t>Piutang</t>
    </r>
  </si>
  <si>
    <t>Tanggal :</t>
  </si>
  <si>
    <t>Catatan Pemeriksaan</t>
  </si>
  <si>
    <t>Kesimpulan Pemeriksaan</t>
  </si>
  <si>
    <t>Nama Pelanggan</t>
  </si>
  <si>
    <t>Dibuat oleh :</t>
  </si>
  <si>
    <t>Diperiksa oleh :</t>
  </si>
  <si>
    <t>E 1</t>
  </si>
  <si>
    <t>Skedul :</t>
  </si>
  <si>
    <t>Periode :</t>
  </si>
  <si>
    <t>`</t>
  </si>
  <si>
    <t>Catatan Pemeriksaan :</t>
  </si>
  <si>
    <t xml:space="preserve">1. </t>
  </si>
  <si>
    <t xml:space="preserve">Pemeriksaan dilakukan dengan memerhatikan : </t>
  </si>
  <si>
    <t>a.</t>
  </si>
  <si>
    <t>Kebenaran jurnal dan kelengkapan dokumen</t>
  </si>
  <si>
    <t>b.</t>
  </si>
  <si>
    <t>Pengawasan terhadap piutang yang telah jatuh tempo dan batas kredit.</t>
  </si>
  <si>
    <t>2.</t>
  </si>
  <si>
    <t>Beban Piutang Tak Tertagih</t>
  </si>
  <si>
    <t>Penjualan</t>
  </si>
  <si>
    <t>3.</t>
  </si>
  <si>
    <t xml:space="preserve">Subsequent collection adalah penagihan setelah tgl neraca sampai mendekati selesainya pekerjaan lapangan atau </t>
  </si>
  <si>
    <t>audit field work dan dilaksanakan dalam pemeriksaan piutang dan barang dalam perjalanan</t>
  </si>
  <si>
    <t>Kesimpulan Pemeriksaan :</t>
  </si>
  <si>
    <t>Lihat Skedul E</t>
  </si>
  <si>
    <t>No.</t>
  </si>
  <si>
    <t>Alamat</t>
  </si>
  <si>
    <t>Jumlah per Klien</t>
  </si>
  <si>
    <t>Hasil Konfirmasi</t>
  </si>
  <si>
    <t>Perbedaan</t>
  </si>
  <si>
    <t>I</t>
  </si>
  <si>
    <t>II</t>
  </si>
  <si>
    <t>CB</t>
  </si>
  <si>
    <t>NR</t>
  </si>
  <si>
    <t>RD</t>
  </si>
  <si>
    <t>Jumlah Konfirmasi</t>
  </si>
  <si>
    <t>Jumlah (Rp)</t>
  </si>
  <si>
    <t>Persentase (%) Tahun Berjalan</t>
  </si>
  <si>
    <t>Persentase (%) Tahun Lalu</t>
  </si>
  <si>
    <t xml:space="preserve">         Hasil konfirmasi</t>
  </si>
  <si>
    <t>Selisih dengan catatan klien</t>
  </si>
  <si>
    <t>Kembali melalui pos</t>
  </si>
  <si>
    <t>Total yang dikirim</t>
  </si>
  <si>
    <t>Total piutang usaha</t>
  </si>
  <si>
    <t xml:space="preserve">Persentase konfirmasi yang dikirim </t>
  </si>
  <si>
    <t xml:space="preserve">          terhadap total piutang usaha</t>
  </si>
  <si>
    <r>
      <rPr>
        <sz val="22"/>
        <color indexed="8"/>
        <rFont val="Lucida Calligraphy"/>
        <charset val="134"/>
      </rPr>
      <t>EE</t>
    </r>
    <r>
      <rPr>
        <sz val="28"/>
        <color indexed="8"/>
        <rFont val="Lucida Calligraphy"/>
        <charset val="134"/>
      </rPr>
      <t>1</t>
    </r>
  </si>
  <si>
    <t>Ringkasan Hasil dari Konfrimasi Positif Piutang Usaha</t>
  </si>
  <si>
    <t>Diperiksa oleh:</t>
  </si>
  <si>
    <t>EE2</t>
  </si>
  <si>
    <t>Ref</t>
  </si>
  <si>
    <t>Per Klien</t>
  </si>
  <si>
    <t>Per Audit</t>
  </si>
  <si>
    <t>KK</t>
  </si>
  <si>
    <t>Catatan pemeriksaan:</t>
  </si>
  <si>
    <t>1. Kami telah melakukan compliance test dan substantive test atas penjualan secara bersamaan</t>
  </si>
  <si>
    <t xml:space="preserve">    dengan memeriksa faktur penjualan dan surat jalan dengan mencocokkan dengan buku penjualan</t>
  </si>
  <si>
    <t xml:space="preserve">  Pemeriksaan tersebut dilakukan dengan memperhatikan:</t>
  </si>
  <si>
    <t xml:space="preserve">   # Kebenaran jurnal dan kelengkapan dokumen</t>
  </si>
  <si>
    <t xml:space="preserve">   # Pengawasan terhadap penjualan kredit, penentuan harga jual, pemberian diskon dan retur</t>
  </si>
  <si>
    <t>2. Setelah dilakukan vouching, penjualan telah dilakukan dengan cut-off yang tepat (lihat skedul PL1.1)</t>
  </si>
  <si>
    <t>Kesimpulan pemeriksaan:</t>
  </si>
  <si>
    <t>PL1</t>
  </si>
  <si>
    <t>Surat Jalan (SJ)</t>
  </si>
  <si>
    <t>Faktur</t>
  </si>
  <si>
    <t>Tanggal</t>
  </si>
  <si>
    <r>
      <rPr>
        <sz val="11"/>
        <color indexed="8"/>
        <rFont val="Calibri"/>
        <charset val="134"/>
      </rPr>
      <t xml:space="preserve">Indeks </t>
    </r>
    <r>
      <rPr>
        <b/>
        <sz val="11"/>
        <color indexed="8"/>
        <rFont val="Calibri"/>
        <charset val="134"/>
      </rPr>
      <t>PL1.1</t>
    </r>
  </si>
  <si>
    <r>
      <rPr>
        <sz val="11"/>
        <color indexed="8"/>
        <rFont val="Calibri"/>
        <charset val="134"/>
      </rPr>
      <t xml:space="preserve">Skedul : </t>
    </r>
    <r>
      <rPr>
        <i/>
        <sz val="11"/>
        <color indexed="8"/>
        <rFont val="Calibri"/>
        <charset val="134"/>
      </rPr>
      <t>Uji atas Pisah Batas Penjualan</t>
    </r>
  </si>
  <si>
    <t>Syarat pengiriman barang adalah FOB Destination Point, penjualan dicatat (Pendapatan diakui) pada</t>
  </si>
  <si>
    <t>saat penyerahan barang kepada pelanggan.</t>
  </si>
  <si>
    <t>Vo (Vouching) :</t>
  </si>
  <si>
    <t>Periksa surat jalan, faktur , dan perhitungan matematisnya. Selain itu, diperiksa pencatatan di buku</t>
  </si>
  <si>
    <t>penjualan dan dibukukan ke kartu piutang dan kartu stok.</t>
  </si>
  <si>
    <t>Persediaan</t>
  </si>
  <si>
    <t>-</t>
  </si>
  <si>
    <t>Paraf</t>
  </si>
  <si>
    <t>Kas</t>
  </si>
  <si>
    <t>Jurnal Koreksi</t>
  </si>
  <si>
    <t>Dikerjakan Oleh</t>
  </si>
  <si>
    <t>Perika apakah klien telah dikukuhkan sebagai Pengusaha Kena Pajak (PKP)</t>
  </si>
  <si>
    <t>Lakukan rekonsiliasi antara penjualan yang menjadi objek PPN dengan jumlah PPN yang dipungut menurut Surat Perintah Membayar (SPM) atau buku besar.</t>
  </si>
  <si>
    <t>Periksa apakah klien telah melaporkan PPN secara bulanan ke kantor pajak melalui mekanisme SPM bulanan.</t>
  </si>
  <si>
    <t>Minta daftar rekonsiliasi PPN antara menurut SPMbulanan dengan buku besar, khususnya untuk bulan penutup buku, dan teliti penyebabnya apabila ada perbedaan.</t>
  </si>
  <si>
    <r>
      <t xml:space="preserve">Test check </t>
    </r>
    <r>
      <rPr>
        <sz val="11"/>
        <color indexed="8"/>
        <rFont val="Calibri"/>
        <family val="2"/>
      </rPr>
      <t xml:space="preserve">secara </t>
    </r>
    <r>
      <rPr>
        <i/>
        <sz val="11"/>
        <color indexed="8"/>
        <rFont val="Calibri"/>
        <family val="2"/>
      </rPr>
      <t xml:space="preserve">samplin </t>
    </r>
    <r>
      <rPr>
        <sz val="11"/>
        <color indexed="8"/>
        <rFont val="Calibri"/>
        <family val="2"/>
      </rPr>
      <t>faktur pajak masukan yang asli yang akan dikompensasikan dengan PPN keluaran khususnya untuk jumlah yang material.</t>
    </r>
  </si>
  <si>
    <r>
      <t xml:space="preserve">Untuk kepentingan neraca lakukan </t>
    </r>
    <r>
      <rPr>
        <i/>
        <sz val="11"/>
        <color indexed="8"/>
        <rFont val="Calibri"/>
        <family val="2"/>
      </rPr>
      <t>set-off</t>
    </r>
    <r>
      <rPr>
        <sz val="11"/>
        <color indexed="8"/>
        <rFont val="Calibri"/>
        <family val="2"/>
      </rPr>
      <t xml:space="preserve"> antara PPN masukan dengan keluaran.</t>
    </r>
  </si>
  <si>
    <t>PENJUALAN</t>
  </si>
  <si>
    <t>Siapkan skedul utama dari penjualan</t>
  </si>
  <si>
    <t>PL 1</t>
  </si>
  <si>
    <t>Minta buku penjualan/jurnal penjualan serta cocokkan dengan buku besar.</t>
  </si>
  <si>
    <r>
      <t>Lakukan penelaahan analitis (</t>
    </r>
    <r>
      <rPr>
        <i/>
        <sz val="11"/>
        <color indexed="8"/>
        <rFont val="Calibri"/>
        <family val="2"/>
      </rPr>
      <t>analytical review</t>
    </r>
    <r>
      <rPr>
        <sz val="11"/>
        <color indexed="8"/>
        <rFont val="Calibri"/>
        <family val="2"/>
      </rPr>
      <t>) untuk mengetahui sebab-sebab naik turunnya penjualan selama periode berjalan/fluktuasi penjualan untuk klasifikasi produk yang dijual serta bandingkan dengan hasil tahun sebelumnya.</t>
    </r>
  </si>
  <si>
    <t>Minta informasi ke pihak manajemen tentang siapa yang berwenang menetapkan harga jual, apa dasarnya, dan apakah klien mempunyai suaru standar harga serta bandingkan kebijakan harga tersebut dengan tahun sebelumnya.</t>
  </si>
  <si>
    <r>
      <t xml:space="preserve">Yakinkan bahwa semua penjualan telah dicatat dengan lengkap dan tepat dengan memeriksa secara </t>
    </r>
    <r>
      <rPr>
        <i/>
        <sz val="11"/>
        <color indexed="8"/>
        <rFont val="Calibri"/>
        <family val="2"/>
      </rPr>
      <t xml:space="preserve">sampling </t>
    </r>
    <r>
      <rPr>
        <sz val="11"/>
        <color indexed="8"/>
        <rFont val="Calibri"/>
        <family val="2"/>
      </rPr>
      <t xml:space="preserve">bukti penjualan seperti faktur, surat jalan, bukti penerimaan kas/bank. Pastikan metode pengakuan pendapatan telah sesuai dengan kebijakan akuntansinya. </t>
    </r>
    <r>
      <rPr>
        <i/>
        <sz val="11"/>
        <color indexed="8"/>
        <rFont val="Calibri"/>
        <family val="2"/>
      </rPr>
      <t xml:space="preserve">Sampling </t>
    </r>
    <r>
      <rPr>
        <sz val="11"/>
        <color indexed="8"/>
        <rFont val="Calibri"/>
        <family val="2"/>
      </rPr>
      <t>tersebut biasa dilakukan dengan memeriksa beberapa bukti penjualan setiap bulannya atau seara penuh untuk beberapa bulan terutama yang mempunyai tingkat penjualan yang tinggi.</t>
    </r>
  </si>
  <si>
    <t>Waspada terhadap dokumen penjualan yang tidak berurut, hubungkan pemriksaan tersebut dengan pergerakan persediaan untuk mendeteksi adanya penjualan yang tidak dibukukan.</t>
  </si>
  <si>
    <r>
      <t xml:space="preserve">Periksa secara </t>
    </r>
    <r>
      <rPr>
        <i/>
        <sz val="11"/>
        <color indexed="8"/>
        <rFont val="Calibri"/>
        <family val="2"/>
      </rPr>
      <t xml:space="preserve">sampling </t>
    </r>
    <r>
      <rPr>
        <sz val="11"/>
        <color indexed="8"/>
        <rFont val="Calibri"/>
        <family val="2"/>
      </rPr>
      <t>harga satuan yang tercantum dalam faktur/nota debit dengan daftar harga/kontrak (bila ada), perkalian banyaknya barang dengan harga satuan, penjumlahan dan pengurangan /potongan, serta persetujuan atas syarat-syarat penjualannya.</t>
    </r>
  </si>
  <si>
    <t>Waspada juga terhadap kemungkinan adanya harga transfer (transfer pricing) untuk
penjualan ke perusahaan afiliasi, juga terhadap penjualan yang tidak dipungut PPN,
lakukan rekonsiliasi penjualan menurut buku besar dan yang dilaporkan menurut
SPT Masa PPN.</t>
  </si>
  <si>
    <t>Selama beberapa hari sebelum dan setelah penutupan tahun, bandingkan buku
penjualan dan transfer pembukuannya ke jurnal dan buku besar serta yakinkan bahwa
semua pencatatan telah dilakukan dalam periode yang bersangkutan.</t>
  </si>
  <si>
    <t>Waspada terhadap retur penjualan yang besar apabila terjadi setelah tanggal neraca.
Adakan pengujian untuk pendekatan akun persediaan, piutang usaha, serta penerimaan
kas/bank sehubungan dengan retur penjualan tersebut</t>
  </si>
  <si>
    <t>Periksa kecermatan pembukuan hasil penjuaan cicilan, konsinyasi, penjualan sewa beli, pemborongan dengan jangka pembayaran/penyerahan lebih dari satu tahun; cocokkan dengan kontrak penjualan yang telah dibuat dan bandingkan realisasi dengan kontrak tersebut.</t>
  </si>
  <si>
    <t>Pastikan bahwa semua hal-hal yang perlu diungkapkan dalam laporan keuangan telah
diperoleh informasi secukupnya pada saat kerja lapangan (field work).</t>
  </si>
  <si>
    <t>Buat daftar koreksi yang diperlukan serta kesimpulan dan komentar hasil pemeriksaan.</t>
  </si>
  <si>
    <t xml:space="preserve">Tanggal Pencatatan </t>
  </si>
  <si>
    <t>PERIKSA JURNAL</t>
  </si>
  <si>
    <t>Arens</t>
  </si>
  <si>
    <t>Kieso</t>
  </si>
  <si>
    <t>PT SUGUS</t>
  </si>
  <si>
    <t>PT Merdeka</t>
  </si>
  <si>
    <t>Jl. Merdeka No 5</t>
  </si>
  <si>
    <t>Perlu Koreksi?</t>
  </si>
  <si>
    <t>Tidak</t>
  </si>
  <si>
    <t>Alasan</t>
  </si>
  <si>
    <t>Pelunasan 10jt terjadi nanti di 2019, sehingga yang salah adalah PT Merdeka (bukan klien)</t>
  </si>
  <si>
    <t>PT Rimba</t>
  </si>
  <si>
    <t>Jl. Saleh No 57</t>
  </si>
  <si>
    <t>Pelunasan 11jt terjadi nanti di 2019, sehingga yang salah adalah PT Rimba (bukan klien)</t>
  </si>
  <si>
    <t>PT Wahana</t>
  </si>
  <si>
    <t>Jl Zamrud No 9</t>
  </si>
  <si>
    <t>Penerimaan setelah Tanggal Neraca s.d. Januari 2018</t>
  </si>
  <si>
    <t>PT Sejahtera</t>
  </si>
  <si>
    <t>Jl Kelapa No 80</t>
  </si>
  <si>
    <t>Perlu</t>
  </si>
  <si>
    <t>Barangnya sampai nanti 2019 (FOB Destination)</t>
  </si>
  <si>
    <t>Piutang</t>
  </si>
  <si>
    <t>PT Zebra Pratama</t>
  </si>
  <si>
    <t>Jl Surya No 50</t>
  </si>
  <si>
    <t>Klien salah catat nama pelunasan</t>
  </si>
  <si>
    <t>Piutang Usaha - PT Sejahtera</t>
  </si>
  <si>
    <t>COGS</t>
  </si>
  <si>
    <t>?? (nanti di modul 3)</t>
  </si>
  <si>
    <t>Piutang Usaha - PT Zebra Pratama</t>
  </si>
  <si>
    <t>PT Zeira</t>
  </si>
  <si>
    <t>Jl Duren No 102</t>
  </si>
  <si>
    <t xml:space="preserve">Pelunasan 1,5jt belum masuk karena belum dikliring kasir </t>
  </si>
  <si>
    <t xml:space="preserve">Pelunasan 400rb belum masuk karena belum dikliring kasir </t>
  </si>
  <si>
    <t>PT Tempo</t>
  </si>
  <si>
    <t>Jl Hijau No 78</t>
  </si>
  <si>
    <t>Sudah lunas, tapi uang dibawa kabur salesman</t>
  </si>
  <si>
    <t>Piutang Usaha - PT Tempo</t>
  </si>
  <si>
    <t>Forbox Inc</t>
  </si>
  <si>
    <t>Los Angeles, CA 90014</t>
  </si>
  <si>
    <t>Royal Inc</t>
  </si>
  <si>
    <t>San Jose, TX 78704</t>
  </si>
  <si>
    <t>PT Pelita</t>
  </si>
  <si>
    <t>PT Krakatau</t>
  </si>
  <si>
    <t>PT Nuansa</t>
  </si>
  <si>
    <t>PT Lestari</t>
  </si>
  <si>
    <t>PT Queniee</t>
  </si>
  <si>
    <t>PT Usaha Lancar</t>
  </si>
  <si>
    <t>PT Orientasi</t>
  </si>
  <si>
    <t>Pailit</t>
  </si>
  <si>
    <t>Jl Selat Sunda No 100</t>
  </si>
  <si>
    <t>Piutang Usaha - PT Orientasi</t>
  </si>
  <si>
    <t>Piutang Usaha - PT Krakatau</t>
  </si>
  <si>
    <t>Piutang-PT Usaha Lancar</t>
  </si>
  <si>
    <t>PT Sugus</t>
  </si>
  <si>
    <t xml:space="preserve">Saldo menurut konfirmasi </t>
  </si>
  <si>
    <t xml:space="preserve">Selisih yang dilaporkan: </t>
  </si>
  <si>
    <t xml:space="preserve">Tidak kembali </t>
  </si>
  <si>
    <t>Per Klien 31/12/2018</t>
  </si>
  <si>
    <t>Jurnal Koreksi : Lihat di Lampiran</t>
  </si>
  <si>
    <t>Kami telah melakukan subsequent collection (Lihat Skedul EE)</t>
  </si>
  <si>
    <t>Per Audit 31/12/2018</t>
  </si>
  <si>
    <t>Per Audit 31/12/2017</t>
  </si>
  <si>
    <t>Dibuat Oleh: Arens</t>
  </si>
  <si>
    <t>Diperiksa oleh: Kieso</t>
  </si>
  <si>
    <r>
      <t xml:space="preserve">Periode: </t>
    </r>
    <r>
      <rPr>
        <i/>
        <sz val="11"/>
        <color indexed="8"/>
        <rFont val="Calibri"/>
        <charset val="134"/>
      </rPr>
      <t>31/12/2018</t>
    </r>
  </si>
  <si>
    <r>
      <t xml:space="preserve">Klien : </t>
    </r>
    <r>
      <rPr>
        <b/>
        <sz val="11"/>
        <color indexed="8"/>
        <rFont val="Calibri"/>
        <charset val="134"/>
      </rPr>
      <t>PT Sugus</t>
    </r>
  </si>
  <si>
    <t>Lihat skedul E1</t>
  </si>
  <si>
    <t>Terdapat salah saji pada saldo piutang usaha PT Sugus, kami mengusulkan jurnal koreksi terlampir</t>
  </si>
  <si>
    <t>Ya</t>
  </si>
  <si>
    <t>Tidak Relevan</t>
  </si>
  <si>
    <t>ICQ (Internal Control Kuisioner)</t>
  </si>
  <si>
    <t>IC Bagus</t>
  </si>
  <si>
    <t>IC Jelek</t>
  </si>
  <si>
    <t>kak bedanya tidak dengan tidak relevan itu apa?</t>
  </si>
  <si>
    <t>Klien Nolak Menjawab</t>
  </si>
  <si>
    <t>Beberapa Poin IC Yang Jadi Kelemahan Klien</t>
  </si>
  <si>
    <t>1. Klien tidak memberikan nomor urut teracak pada NK</t>
  </si>
  <si>
    <t>2. Tidak ada penggiliran pada pencatatan kartu piutang</t>
  </si>
  <si>
    <t>dst</t>
  </si>
  <si>
    <t>Kesimpulan IC Secara Keseluruhan (Subjektif)</t>
  </si>
  <si>
    <t>mau tanya kak, kalo menurut kak Mario IC dari perusahaan tsb dilihat dari ICQ nya gimana kak?</t>
  </si>
  <si>
    <t>Sedang</t>
  </si>
  <si>
    <t>berarti yg tidak relevan ga ditulis ya kak?</t>
  </si>
  <si>
    <t>nggak usah</t>
  </si>
  <si>
    <t>kak ICQ ini diberikan sama auditor eksternal ke audit internal gitu kak?</t>
  </si>
  <si>
    <t>diberikan dr auditor eks ke klien (manajemen)</t>
  </si>
  <si>
    <t>jawab dengan nyerahin bukti ya kak?</t>
  </si>
  <si>
    <t>pasti sih auditor minta bukti lanjutan</t>
  </si>
  <si>
    <t>di ujian ada prosedur ga kak? yg udh ada apa kita buat sendiri?</t>
  </si>
  <si>
    <t>dibuat sendiri (tp nggak sampai 20-30 prosedur)- &lt;10</t>
  </si>
  <si>
    <t>kak jd ini kita nyalin aja?</t>
  </si>
  <si>
    <t>nyalin, pas presentasi anggaplah kalian sbg auditor yg buat</t>
  </si>
  <si>
    <t>kak prakdit ada kaya diujian nanti diminta kaya asersi, bukti, sama prosedur lagi gak?</t>
  </si>
  <si>
    <t>prosedur-bukti-asersi-tujuan</t>
  </si>
  <si>
    <t>ttd</t>
  </si>
  <si>
    <t>kak Taunya udah sama belom dilakukan oleh auditor eksternal gimana? disoal dikasih tau?</t>
  </si>
  <si>
    <t>analisis rasio kmrin ada di modul 1 kak yg KK ARP</t>
  </si>
  <si>
    <t>berarti ada kertas kerjanya</t>
  </si>
  <si>
    <t>RD = Report Difference (Jawaban Beda Dgn Saldo Klien)</t>
  </si>
  <si>
    <t>CB = Confirm Balance (Jawaban Sama Dgn Saldo Klien)</t>
  </si>
  <si>
    <t>NR = No Replies (Tidak Menjawab)</t>
  </si>
  <si>
    <t>kalo 2 kali konfirmasi nanti komom 1 sm 2 diisi semua kak?</t>
  </si>
  <si>
    <t>iya diisi, nanti ada cth di akhir</t>
  </si>
  <si>
    <t>kak kalimat penjelasan konfirmasi iini emang agak belibet ya?</t>
  </si>
  <si>
    <t>Saldo menurut klien 100 tidak cocok</t>
  </si>
  <si>
    <t>Karena menurut kami 80, selisih 20 krn</t>
  </si>
  <si>
    <t>jadi kak artinya PT Rimba dicatat klien punya utang 38.500.000 gitu kak? (27,5+11)</t>
  </si>
  <si>
    <t>Klien : 27.500</t>
  </si>
  <si>
    <t>Telah Lunas Menurut Pelanggan : 11</t>
  </si>
  <si>
    <t>Saldo Menurut PT Rimba 16.500</t>
  </si>
  <si>
    <r>
      <t>mau tanya kak, berarti walaupun utangnya dibayar lebih cepat tapi dianggap utang lunas itu</t>
    </r>
    <r>
      <rPr>
        <sz val="11"/>
        <color rgb="FFFF0000"/>
        <rFont val="Calibri"/>
        <family val="2"/>
      </rPr>
      <t xml:space="preserve"> pas jatuh tempo ya</t>
    </r>
    <r>
      <rPr>
        <sz val="11"/>
        <color indexed="8"/>
        <rFont val="Calibri"/>
        <charset val="134"/>
      </rPr>
      <t>?</t>
    </r>
  </si>
  <si>
    <t>*kebijakan akuntansi klien</t>
  </si>
  <si>
    <t>kak ada gak kemungkinan penjelasan konfirmasi ini salah?</t>
  </si>
  <si>
    <t>biasanya nggak, ini informasi inti untuk mencari jawaban di soal</t>
  </si>
  <si>
    <t>PT Sejahtera = Pelanggan</t>
  </si>
  <si>
    <r>
      <rPr>
        <sz val="11"/>
        <color rgb="FF00B050"/>
        <rFont val="Calibri"/>
        <family val="2"/>
      </rPr>
      <t xml:space="preserve">jadi kak si </t>
    </r>
    <r>
      <rPr>
        <sz val="11"/>
        <color rgb="FFFF0000"/>
        <rFont val="Calibri"/>
        <family val="2"/>
      </rPr>
      <t>PT Sejahtera gudangnya tutup</t>
    </r>
    <r>
      <rPr>
        <sz val="11"/>
        <color rgb="FF00B050"/>
        <rFont val="Calibri"/>
        <family val="2"/>
      </rPr>
      <t xml:space="preserve"> jadinya gabisa dikasih pada 2018</t>
    </r>
    <r>
      <rPr>
        <sz val="11"/>
        <color indexed="8"/>
        <rFont val="Calibri"/>
        <family val="2"/>
      </rPr>
      <t xml:space="preserve"> </t>
    </r>
    <r>
      <rPr>
        <sz val="11"/>
        <color rgb="FF00B050"/>
        <rFont val="Calibri"/>
        <family val="2"/>
      </rPr>
      <t>baru dikirm lagi 2019 dan sampainya 2019 jadinya gak bisa diakui? Bener</t>
    </r>
  </si>
  <si>
    <t>Klien = PT Sugus</t>
  </si>
  <si>
    <t>kak di bukti surat jalannya kan tanggal 28 trs ada ttd "yang menerima" jadi aku kira itu keitungnya udh diterima walau tutup atau ttd "yang menerima" itu ga ngefek apa-apa ya?</t>
  </si>
  <si>
    <t>Piutang Usaha-PT Lestari</t>
  </si>
  <si>
    <t xml:space="preserve">Piutang Lain-Lain - Salesman </t>
  </si>
  <si>
    <t>kak tadi tau tanggal tansaksinya itu di surat konfirmasi karena dia jelasin kalua dia udah bayar ditanggal sekian gitu ya kak?</t>
  </si>
  <si>
    <t>+penjelasan di konfirmasi, bukti masuk</t>
  </si>
  <si>
    <t>kak bentuk laporannya itu dikasih di soal? sama nama2 pelanggan itu dikasih tau disoal atau harus baca2 sendiri?</t>
  </si>
  <si>
    <t>Dikasih kok</t>
  </si>
  <si>
    <t>Kalau pelanggan bangkrut, piutangnya dihapuskan</t>
  </si>
  <si>
    <t>Penghapusan berdasarkan keputusan manajamen</t>
  </si>
  <si>
    <t>Langsung</t>
  </si>
  <si>
    <t>BDE</t>
  </si>
  <si>
    <t>Tdk Langsung</t>
  </si>
  <si>
    <t>AFDA</t>
  </si>
  <si>
    <t>Apa prosedur alternatif bila konfirmasi tdk dibalas</t>
  </si>
  <si>
    <t>+Pemeriksaan penerimaan kas setelah tgl neraca</t>
  </si>
  <si>
    <t>+vouching transaksi penjualan</t>
  </si>
  <si>
    <t>Kalau ada pelunasan setelah tgl neraca (utk konfirmasi tdk dibalas)</t>
  </si>
  <si>
    <t xml:space="preserve">bisa kita asumsikan saldonya udah benar </t>
  </si>
  <si>
    <t>kalo nanti pt orientasi tb tb ada pelunasan gmn kak</t>
  </si>
  <si>
    <t>pelunasan tahun depan?</t>
  </si>
  <si>
    <t>RE</t>
  </si>
  <si>
    <t>Tahun depan</t>
  </si>
  <si>
    <t>Kan dikirim konfir, tidak balas</t>
  </si>
  <si>
    <t>Kita yakin saldo 33jt itu benar dr apa dong?</t>
  </si>
  <si>
    <t>Dicek pelunasan setelah 31 Dec 18</t>
  </si>
  <si>
    <t>Kalau ternyata ada dan nilainya signifikan (walau nggak full)</t>
  </si>
  <si>
    <t>Bisa diasumsikan 33jt td udah benar saldonya</t>
  </si>
  <si>
    <t>Tp yg dilunasi 22jt? Ada selisih 11jt</t>
  </si>
  <si>
    <t>maksudnya tadi gimana kak dicicil tadi? sebenernya dia udah bayar 22 jt (tahun depan) tapi masih punya utang ke sugus??</t>
  </si>
  <si>
    <t xml:space="preserve">Saldo 31 Des 18 : 33 jt </t>
  </si>
  <si>
    <t>Salah catat penjualan 22jt harusnya 220jt</t>
  </si>
  <si>
    <t>Salah catat kelebihan 11jt penjualan</t>
  </si>
  <si>
    <t>Kami telah melakukan compliance test atas piutang usaha dengan memeriksa bukti penerimaan kas dengan</t>
  </si>
  <si>
    <t>mencocokkan pada buku penerimaan kas secara detail untuk bulan Desember 2018.</t>
  </si>
  <si>
    <t>Kami telah melakukan konfirmasi piutang dan vouching penjualan (Lihat Skedul EE)</t>
  </si>
  <si>
    <t xml:space="preserve">Daftar Konfirmasi dan Tagihan Setelah Tanggal Neraca </t>
  </si>
  <si>
    <t>31/12/2018</t>
  </si>
  <si>
    <t>31/12/2017</t>
  </si>
  <si>
    <t>Dibuat Oleh:  Arens</t>
  </si>
  <si>
    <t>26/12/18</t>
  </si>
  <si>
    <t>Pengiriman Pertama</t>
  </si>
  <si>
    <t>Pengiriman Kedua</t>
  </si>
  <si>
    <t xml:space="preserve">    secara detail untuk bulan Desember 2018 </t>
  </si>
  <si>
    <t>Terdapat salah saji pada saldo penjualan PT Sugus, kami mengusulkan jurnal koreksi terlampir</t>
  </si>
  <si>
    <t>28/12/18</t>
  </si>
  <si>
    <t>*Diteruskan manual, datanya di tabel halaman  57-58 buku 1</t>
  </si>
  <si>
    <t>*yg setelah garis hitam ini khusus transaksi cut-off setelah 31 Dec 18 (datanya ambil di hal 57-58 buku 1)</t>
  </si>
  <si>
    <t xml:space="preserve">Setelah memeriksa transaksi penjualan sebelum dan sesudah tanggal neraca, kami menemukan </t>
  </si>
  <si>
    <t>adanya pergeseran pencatatn penjualan. Oleh karena itu, kami mengusulkan jurnal koreksi</t>
  </si>
  <si>
    <t>Vo</t>
  </si>
  <si>
    <t>Vo (Koreksi Terkait FOB)</t>
  </si>
  <si>
    <t>VAT Out</t>
  </si>
  <si>
    <t>Vat Out</t>
  </si>
  <si>
    <t>Piutang Usaha-Forbox Inc</t>
  </si>
  <si>
    <t>Piutang Usaha-Royal Inc</t>
  </si>
  <si>
    <t>Untung/Rugi-Penyesuaian Kurs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</si>
</sst>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_(* #,##0_);_(* \(#,##0\);_(* &quot;-&quot;??_);_(@_)"/>
    <numFmt numFmtId="167" formatCode="dd/mm/yy;@"/>
  </numFmts>
  <fonts count="49">
    <font>
      <sz val="11"/>
      <color indexed="8"/>
      <name val="Calibri"/>
      <charset val="134"/>
    </font>
    <font>
      <b/>
      <sz val="11"/>
      <color indexed="8"/>
      <name val="Calibri"/>
      <charset val="134"/>
    </font>
    <font>
      <i/>
      <sz val="11"/>
      <color indexed="8"/>
      <name val="Calibri"/>
      <charset val="134"/>
    </font>
    <font>
      <b/>
      <sz val="11"/>
      <name val="Calibri"/>
      <charset val="134"/>
    </font>
    <font>
      <sz val="11"/>
      <name val="Calibri"/>
      <charset val="134"/>
    </font>
    <font>
      <sz val="11"/>
      <color indexed="10"/>
      <name val="Calibri"/>
      <charset val="134"/>
    </font>
    <font>
      <sz val="22"/>
      <color indexed="8"/>
      <name val="Lucida Calligraphy"/>
      <charset val="134"/>
    </font>
    <font>
      <i/>
      <sz val="10"/>
      <color indexed="8"/>
      <name val="Lucida Calligraphy"/>
      <charset val="134"/>
    </font>
    <font>
      <sz val="12"/>
      <color indexed="8"/>
      <name val="Times New Roman"/>
      <charset val="134"/>
    </font>
    <font>
      <sz val="12"/>
      <color indexed="8"/>
      <name val="Lucida Calligraphy"/>
      <charset val="134"/>
    </font>
    <font>
      <sz val="12"/>
      <color indexed="8"/>
      <name val="Lucida Calligraphy"/>
      <charset val="134"/>
    </font>
    <font>
      <sz val="12"/>
      <color indexed="8"/>
      <name val="Calibri"/>
      <charset val="134"/>
    </font>
    <font>
      <b/>
      <sz val="12"/>
      <color indexed="8"/>
      <name val="Times New Roman"/>
      <charset val="134"/>
    </font>
    <font>
      <b/>
      <sz val="11"/>
      <color indexed="10"/>
      <name val="Calibri"/>
      <charset val="134"/>
    </font>
    <font>
      <sz val="22"/>
      <color indexed="8"/>
      <name val="Calibri"/>
      <charset val="134"/>
    </font>
    <font>
      <sz val="22"/>
      <color indexed="8"/>
      <name val="Lucida Calligraphy"/>
      <charset val="134"/>
    </font>
    <font>
      <sz val="20"/>
      <color indexed="8"/>
      <name val="Lucida Calligraphy"/>
      <charset val="134"/>
    </font>
    <font>
      <i/>
      <sz val="12"/>
      <color indexed="8"/>
      <name val="Lucida Calligraphy"/>
      <charset val="134"/>
    </font>
    <font>
      <sz val="18"/>
      <color indexed="8"/>
      <name val="Lucida Calligraphy"/>
      <charset val="134"/>
    </font>
    <font>
      <b/>
      <sz val="12"/>
      <color indexed="10"/>
      <name val="Times New Roman"/>
      <charset val="134"/>
    </font>
    <font>
      <sz val="20"/>
      <name val="Comic Sans MS"/>
      <charset val="134"/>
    </font>
    <font>
      <sz val="16"/>
      <name val="Comic Sans MS"/>
      <charset val="134"/>
    </font>
    <font>
      <b/>
      <i/>
      <sz val="10"/>
      <name val="Comic Sans MS"/>
      <charset val="134"/>
    </font>
    <font>
      <sz val="10"/>
      <name val="Comic Sans MS"/>
      <charset val="134"/>
    </font>
    <font>
      <sz val="12"/>
      <name val="Calibri"/>
      <charset val="134"/>
    </font>
    <font>
      <sz val="28"/>
      <color indexed="8"/>
      <name val="Lucida Calligraphy"/>
      <charset val="134"/>
    </font>
    <font>
      <sz val="11"/>
      <color indexed="8"/>
      <name val="Calibri"/>
      <charset val="134"/>
    </font>
    <font>
      <sz val="11"/>
      <color indexed="8"/>
      <name val="Calibri"/>
      <family val="2"/>
    </font>
    <font>
      <b/>
      <sz val="11"/>
      <color indexed="8"/>
      <name val="Calibri"/>
      <family val="2"/>
    </font>
    <font>
      <b/>
      <sz val="24"/>
      <color indexed="8"/>
      <name val="Calibri"/>
      <family val="2"/>
    </font>
    <font>
      <b/>
      <sz val="16"/>
      <color indexed="8"/>
      <name val="Calibri"/>
      <family val="2"/>
    </font>
    <font>
      <b/>
      <sz val="12"/>
      <color indexed="8"/>
      <name val="Calibri"/>
      <family val="2"/>
    </font>
    <font>
      <i/>
      <sz val="11"/>
      <color indexed="8"/>
      <name val="Calibri"/>
      <family val="2"/>
    </font>
    <font>
      <sz val="12"/>
      <color indexed="8"/>
      <name val="Times New Roman"/>
      <family val="1"/>
    </font>
    <font>
      <sz val="22"/>
      <color indexed="8"/>
      <name val="Lucida Calligraphy"/>
      <family val="4"/>
    </font>
    <font>
      <sz val="16"/>
      <color indexed="8"/>
      <name val="Lucida Calligraphy"/>
      <family val="4"/>
    </font>
    <font>
      <i/>
      <sz val="10"/>
      <color indexed="8"/>
      <name val="Lucida Calligraphy"/>
      <family val="4"/>
    </font>
    <font>
      <i/>
      <sz val="12"/>
      <color indexed="8"/>
      <name val="Lucida Calligraphy"/>
      <family val="4"/>
    </font>
    <font>
      <b/>
      <sz val="26"/>
      <color theme="0"/>
      <name val="Calibri"/>
      <family val="2"/>
    </font>
    <font>
      <sz val="11"/>
      <color theme="0"/>
      <name val="Calibri"/>
      <family val="2"/>
    </font>
    <font>
      <b/>
      <sz val="14"/>
      <color theme="0"/>
      <name val="Calibri"/>
      <family val="2"/>
    </font>
    <font>
      <sz val="14"/>
      <color theme="0"/>
      <name val="Calibri"/>
      <family val="2"/>
    </font>
    <font>
      <sz val="11"/>
      <color rgb="FFFF0000"/>
      <name val="Calibri"/>
      <family val="2"/>
    </font>
    <font>
      <sz val="12"/>
      <color theme="0"/>
      <name val="Times New Roman"/>
      <family val="1"/>
    </font>
    <font>
      <sz val="12"/>
      <name val="Times New Roman"/>
      <family val="1"/>
    </font>
    <font>
      <sz val="11"/>
      <color rgb="FF00B050"/>
      <name val="Calibri"/>
      <family val="2"/>
    </font>
    <font>
      <sz val="22"/>
      <color indexed="8"/>
      <name val="Calibri"/>
      <family val="2"/>
    </font>
    <font>
      <b/>
      <sz val="11"/>
      <color indexed="10"/>
      <name val="Calibri"/>
      <family val="2"/>
    </font>
    <font>
      <sz val="16"/>
      <color indexed="8"/>
      <name val="Times New Roman"/>
      <family val="1"/>
    </font>
  </fonts>
  <fills count="12">
    <fill>
      <patternFill patternType="none"/>
    </fill>
    <fill>
      <patternFill patternType="gray125"/>
    </fill>
    <fill>
      <patternFill patternType="solid">
        <fgColor rgb="FFFFFF00"/>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theme="5" tint="0.59999389629810485"/>
        <bgColor indexed="64"/>
      </patternFill>
    </fill>
    <fill>
      <patternFill patternType="solid">
        <fgColor theme="5" tint="0.39994506668294322"/>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1"/>
        <bgColor indexed="64"/>
      </patternFill>
    </fill>
    <fill>
      <patternFill patternType="solid">
        <fgColor rgb="FF92D050"/>
        <bgColor indexed="64"/>
      </patternFill>
    </fill>
  </fills>
  <borders count="5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medium">
        <color auto="1"/>
      </right>
      <top/>
      <bottom/>
      <diagonal/>
    </border>
    <border>
      <left style="thin">
        <color auto="1"/>
      </left>
      <right style="thin">
        <color auto="1"/>
      </right>
      <top/>
      <bottom/>
      <diagonal/>
    </border>
    <border>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style="thin">
        <color auto="1"/>
      </bottom>
      <diagonal/>
    </border>
    <border>
      <left style="medium">
        <color auto="1"/>
      </left>
      <right/>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indexed="64"/>
      </top>
      <bottom/>
      <diagonal/>
    </border>
    <border>
      <left style="thin">
        <color auto="1"/>
      </left>
      <right style="medium">
        <color indexed="64"/>
      </right>
      <top style="medium">
        <color indexed="64"/>
      </top>
      <bottom/>
      <diagonal/>
    </border>
  </borders>
  <cellStyleXfs count="10">
    <xf numFmtId="0" fontId="0" fillId="0" borderId="0"/>
    <xf numFmtId="165" fontId="26" fillId="0" borderId="0" applyFont="0" applyFill="0" applyBorder="0" applyAlignment="0" applyProtection="0"/>
    <xf numFmtId="164" fontId="26" fillId="0" borderId="0" applyFont="0" applyFill="0" applyBorder="0" applyAlignment="0" applyProtection="0"/>
    <xf numFmtId="0" fontId="26" fillId="0" borderId="0"/>
    <xf numFmtId="0" fontId="11" fillId="0" borderId="0"/>
    <xf numFmtId="0" fontId="24" fillId="0" borderId="0">
      <alignment vertical="center"/>
    </xf>
    <xf numFmtId="164" fontId="26" fillId="0" borderId="0" applyFont="0" applyFill="0" applyBorder="0" applyAlignment="0" applyProtection="0"/>
    <xf numFmtId="165" fontId="26" fillId="0" borderId="0" applyFont="0" applyFill="0" applyBorder="0" applyAlignment="0" applyProtection="0"/>
    <xf numFmtId="0" fontId="27" fillId="0" borderId="0"/>
    <xf numFmtId="0" fontId="27" fillId="0" borderId="0"/>
  </cellStyleXfs>
  <cellXfs count="511">
    <xf numFmtId="0" fontId="0" fillId="0" borderId="0" xfId="0"/>
    <xf numFmtId="0" fontId="0" fillId="0" borderId="0" xfId="0" applyFill="1" applyBorder="1"/>
    <xf numFmtId="164" fontId="0" fillId="0" borderId="0" xfId="2" applyFont="1"/>
    <xf numFmtId="0" fontId="0" fillId="0" borderId="0" xfId="0" applyBorder="1"/>
    <xf numFmtId="0" fontId="0" fillId="0" borderId="26" xfId="0" applyBorder="1"/>
    <xf numFmtId="166" fontId="0" fillId="0" borderId="0" xfId="1" applyNumberFormat="1" applyFont="1"/>
    <xf numFmtId="0" fontId="5" fillId="0" borderId="0" xfId="0" applyFont="1"/>
    <xf numFmtId="0" fontId="0" fillId="0" borderId="6" xfId="0" applyBorder="1"/>
    <xf numFmtId="0" fontId="0" fillId="0" borderId="37" xfId="0" applyBorder="1"/>
    <xf numFmtId="0" fontId="0" fillId="0" borderId="15" xfId="0" applyBorder="1"/>
    <xf numFmtId="0" fontId="0" fillId="0" borderId="19" xfId="0" applyBorder="1"/>
    <xf numFmtId="0" fontId="0" fillId="0" borderId="38" xfId="0" applyBorder="1"/>
    <xf numFmtId="0" fontId="0" fillId="0" borderId="24" xfId="0" applyBorder="1"/>
    <xf numFmtId="0" fontId="0" fillId="0" borderId="5" xfId="0" applyBorder="1"/>
    <xf numFmtId="164" fontId="0" fillId="0" borderId="6" xfId="2" applyFont="1" applyBorder="1" applyAlignment="1">
      <alignment horizontal="center"/>
    </xf>
    <xf numFmtId="164" fontId="0" fillId="0" borderId="0" xfId="2" applyFont="1" applyBorder="1"/>
    <xf numFmtId="164" fontId="0" fillId="0" borderId="6" xfId="2" applyFont="1" applyBorder="1" applyAlignment="1">
      <alignment horizontal="center" wrapText="1"/>
    </xf>
    <xf numFmtId="0" fontId="0" fillId="0" borderId="11" xfId="0" applyBorder="1"/>
    <xf numFmtId="164" fontId="0" fillId="0" borderId="6" xfId="0" applyNumberFormat="1" applyBorder="1"/>
    <xf numFmtId="164" fontId="0" fillId="0" borderId="11" xfId="0" applyNumberFormat="1" applyBorder="1"/>
    <xf numFmtId="0" fontId="0" fillId="0" borderId="39" xfId="0" applyBorder="1"/>
    <xf numFmtId="0" fontId="0" fillId="0" borderId="0" xfId="0" applyBorder="1" applyAlignment="1">
      <alignment vertical="center"/>
    </xf>
    <xf numFmtId="14" fontId="0" fillId="0" borderId="0" xfId="0" applyNumberFormat="1" applyAlignment="1">
      <alignment horizontal="center"/>
    </xf>
    <xf numFmtId="167" fontId="0" fillId="0" borderId="6" xfId="0" applyNumberFormat="1" applyBorder="1" applyAlignment="1">
      <alignment horizontal="center"/>
    </xf>
    <xf numFmtId="166" fontId="0" fillId="0" borderId="6" xfId="1" applyNumberFormat="1" applyFont="1" applyBorder="1"/>
    <xf numFmtId="166" fontId="13" fillId="0" borderId="6" xfId="1" applyNumberFormat="1" applyFont="1" applyBorder="1"/>
    <xf numFmtId="0" fontId="0" fillId="0" borderId="6" xfId="0" applyFill="1" applyBorder="1" applyAlignment="1">
      <alignment horizontal="center"/>
    </xf>
    <xf numFmtId="14" fontId="0" fillId="0" borderId="0" xfId="0" applyNumberFormat="1" applyBorder="1" applyAlignment="1">
      <alignment horizontal="center"/>
    </xf>
    <xf numFmtId="0" fontId="0" fillId="0" borderId="0" xfId="0" applyBorder="1" applyAlignment="1"/>
    <xf numFmtId="0" fontId="26" fillId="0" borderId="0" xfId="3"/>
    <xf numFmtId="0" fontId="26" fillId="0" borderId="6" xfId="3" applyBorder="1"/>
    <xf numFmtId="166" fontId="1" fillId="0" borderId="6" xfId="1" applyNumberFormat="1" applyFont="1" applyBorder="1"/>
    <xf numFmtId="166" fontId="5" fillId="0" borderId="6" xfId="1" applyNumberFormat="1" applyFont="1" applyBorder="1" applyAlignment="1">
      <alignment horizontal="center"/>
    </xf>
    <xf numFmtId="166" fontId="3" fillId="2" borderId="6" xfId="1" applyNumberFormat="1" applyFont="1" applyFill="1" applyBorder="1" applyAlignment="1">
      <alignment horizontal="center"/>
    </xf>
    <xf numFmtId="0" fontId="26" fillId="0" borderId="33" xfId="3" applyBorder="1"/>
    <xf numFmtId="166" fontId="0" fillId="0" borderId="33" xfId="1" applyNumberFormat="1" applyFont="1" applyBorder="1"/>
    <xf numFmtId="0" fontId="26" fillId="0" borderId="0" xfId="3" applyBorder="1"/>
    <xf numFmtId="166" fontId="0" fillId="0" borderId="0" xfId="1" applyNumberFormat="1" applyFont="1" applyBorder="1"/>
    <xf numFmtId="3" fontId="26" fillId="0" borderId="0" xfId="3" applyNumberFormat="1" applyBorder="1"/>
    <xf numFmtId="0" fontId="1" fillId="0" borderId="0" xfId="3" applyFont="1" applyBorder="1"/>
    <xf numFmtId="166" fontId="1" fillId="0" borderId="0" xfId="1" applyNumberFormat="1" applyFont="1" applyBorder="1"/>
    <xf numFmtId="0" fontId="26" fillId="0" borderId="22" xfId="3" applyBorder="1"/>
    <xf numFmtId="166" fontId="0" fillId="0" borderId="22" xfId="1" applyNumberFormat="1" applyFont="1" applyBorder="1"/>
    <xf numFmtId="0" fontId="26" fillId="0" borderId="45" xfId="3" applyBorder="1"/>
    <xf numFmtId="0" fontId="26" fillId="0" borderId="25" xfId="3" applyBorder="1"/>
    <xf numFmtId="0" fontId="26" fillId="0" borderId="23" xfId="3" applyBorder="1"/>
    <xf numFmtId="0" fontId="26" fillId="0" borderId="21" xfId="3" applyBorder="1"/>
    <xf numFmtId="0" fontId="26" fillId="0" borderId="40" xfId="3" applyBorder="1"/>
    <xf numFmtId="0" fontId="26" fillId="0" borderId="4" xfId="3" applyBorder="1"/>
    <xf numFmtId="0" fontId="8" fillId="0" borderId="0" xfId="3" applyFont="1"/>
    <xf numFmtId="0" fontId="8" fillId="0" borderId="6" xfId="3" applyFont="1" applyBorder="1"/>
    <xf numFmtId="0" fontId="8" fillId="0" borderId="6" xfId="3" applyFont="1" applyBorder="1" applyAlignment="1">
      <alignment horizontal="center"/>
    </xf>
    <xf numFmtId="164" fontId="8" fillId="0" borderId="6" xfId="3" applyNumberFormat="1" applyFont="1" applyBorder="1"/>
    <xf numFmtId="10" fontId="8" fillId="0" borderId="6" xfId="3" applyNumberFormat="1" applyFont="1" applyBorder="1" applyAlignment="1">
      <alignment horizontal="center"/>
    </xf>
    <xf numFmtId="164" fontId="26" fillId="0" borderId="0" xfId="3" applyNumberFormat="1"/>
    <xf numFmtId="9" fontId="8" fillId="0" borderId="6" xfId="3" applyNumberFormat="1" applyFont="1" applyBorder="1" applyAlignment="1">
      <alignment horizontal="center"/>
    </xf>
    <xf numFmtId="164" fontId="8" fillId="0" borderId="4" xfId="3" applyNumberFormat="1" applyFont="1" applyBorder="1" applyAlignment="1">
      <alignment vertical="top"/>
    </xf>
    <xf numFmtId="0" fontId="8" fillId="0" borderId="4" xfId="3" applyFont="1" applyBorder="1" applyAlignment="1">
      <alignment vertical="top"/>
    </xf>
    <xf numFmtId="0" fontId="8" fillId="0" borderId="0" xfId="3" applyFont="1" applyBorder="1" applyAlignment="1">
      <alignment horizontal="left"/>
    </xf>
    <xf numFmtId="0" fontId="8" fillId="0" borderId="0" xfId="3" applyFont="1" applyBorder="1" applyAlignment="1">
      <alignment horizontal="center" vertical="center"/>
    </xf>
    <xf numFmtId="14" fontId="17" fillId="0" borderId="0" xfId="3" applyNumberFormat="1" applyFont="1" applyBorder="1" applyAlignment="1">
      <alignment horizontal="left"/>
    </xf>
    <xf numFmtId="164" fontId="8" fillId="0" borderId="0" xfId="3" applyNumberFormat="1" applyFont="1"/>
    <xf numFmtId="0" fontId="8" fillId="0" borderId="0" xfId="3" applyNumberFormat="1" applyFont="1" applyAlignment="1">
      <alignment horizontal="left"/>
    </xf>
    <xf numFmtId="0" fontId="5" fillId="0" borderId="0" xfId="3" applyFont="1"/>
    <xf numFmtId="0" fontId="12" fillId="0" borderId="0" xfId="3" applyFont="1" applyAlignment="1">
      <alignment horizontal="center"/>
    </xf>
    <xf numFmtId="0" fontId="19" fillId="0" borderId="0" xfId="3" applyFont="1" applyAlignment="1">
      <alignment horizontal="center"/>
    </xf>
    <xf numFmtId="49" fontId="0" fillId="0" borderId="0" xfId="0" applyNumberFormat="1"/>
    <xf numFmtId="49" fontId="0" fillId="0" borderId="6" xfId="0" applyNumberFormat="1" applyBorder="1"/>
    <xf numFmtId="164" fontId="0" fillId="0" borderId="6" xfId="0" applyNumberFormat="1" applyBorder="1" applyAlignment="1">
      <alignment wrapText="1"/>
    </xf>
    <xf numFmtId="164" fontId="5" fillId="0" borderId="0" xfId="2" applyFont="1"/>
    <xf numFmtId="164" fontId="0" fillId="0" borderId="6" xfId="2" applyFont="1" applyBorder="1"/>
    <xf numFmtId="49" fontId="0" fillId="0" borderId="47" xfId="0" applyNumberFormat="1" applyBorder="1"/>
    <xf numFmtId="164" fontId="1" fillId="6" borderId="6" xfId="0" applyNumberFormat="1" applyFont="1" applyFill="1" applyBorder="1"/>
    <xf numFmtId="0" fontId="5" fillId="0" borderId="6" xfId="0" applyFont="1" applyBorder="1" applyAlignment="1">
      <alignment horizontal="center"/>
    </xf>
    <xf numFmtId="164" fontId="5" fillId="0" borderId="47" xfId="2" applyFont="1" applyBorder="1" applyAlignment="1">
      <alignment horizontal="center"/>
    </xf>
    <xf numFmtId="49" fontId="4" fillId="0" borderId="47" xfId="5" applyNumberFormat="1" applyFont="1" applyBorder="1" applyAlignment="1"/>
    <xf numFmtId="164" fontId="4" fillId="0" borderId="47" xfId="2" applyFont="1" applyBorder="1" applyAlignment="1"/>
    <xf numFmtId="164" fontId="4" fillId="0" borderId="49" xfId="2" applyFont="1" applyBorder="1" applyAlignment="1"/>
    <xf numFmtId="49" fontId="4" fillId="0" borderId="47" xfId="5" applyNumberFormat="1" applyFont="1" applyBorder="1" applyAlignment="1">
      <alignment horizontal="left"/>
    </xf>
    <xf numFmtId="0" fontId="4" fillId="0" borderId="40" xfId="5" applyFont="1" applyBorder="1" applyAlignment="1">
      <alignment horizontal="left"/>
    </xf>
    <xf numFmtId="164" fontId="4" fillId="0" borderId="47" xfId="2" applyFont="1" applyBorder="1" applyAlignment="1">
      <alignment wrapText="1"/>
    </xf>
    <xf numFmtId="49" fontId="0" fillId="0" borderId="0" xfId="0" applyNumberFormat="1" applyBorder="1"/>
    <xf numFmtId="49" fontId="0" fillId="0" borderId="0" xfId="0" applyNumberFormat="1" applyBorder="1" applyAlignment="1">
      <alignment horizontal="center"/>
    </xf>
    <xf numFmtId="164" fontId="0" fillId="5" borderId="6" xfId="0" applyNumberFormat="1" applyFill="1" applyBorder="1"/>
    <xf numFmtId="0" fontId="4" fillId="2" borderId="6" xfId="0" applyFont="1" applyFill="1" applyBorder="1" applyAlignment="1">
      <alignment horizontal="center"/>
    </xf>
    <xf numFmtId="0" fontId="0" fillId="0" borderId="6" xfId="0" applyBorder="1" applyAlignment="1">
      <alignment horizontal="center"/>
    </xf>
    <xf numFmtId="0" fontId="0" fillId="0" borderId="6" xfId="0" applyBorder="1" applyAlignment="1">
      <alignment horizontal="left" vertical="top"/>
    </xf>
    <xf numFmtId="0" fontId="0" fillId="0" borderId="0" xfId="0" applyBorder="1"/>
    <xf numFmtId="0" fontId="27" fillId="0" borderId="6" xfId="0" applyFont="1" applyBorder="1" applyAlignment="1">
      <alignment horizontal="center"/>
    </xf>
    <xf numFmtId="0" fontId="27" fillId="0" borderId="0" xfId="0" applyFont="1"/>
    <xf numFmtId="0" fontId="1" fillId="7" borderId="6" xfId="0" applyFont="1" applyFill="1" applyBorder="1" applyAlignment="1">
      <alignment horizontal="center" vertical="center"/>
    </xf>
    <xf numFmtId="164" fontId="1" fillId="7" borderId="6" xfId="2" applyFont="1" applyFill="1" applyBorder="1" applyAlignment="1">
      <alignment horizontal="center" vertical="center"/>
    </xf>
    <xf numFmtId="0" fontId="12" fillId="7" borderId="6" xfId="3" applyFont="1" applyFill="1" applyBorder="1" applyAlignment="1">
      <alignment horizontal="center" vertical="center"/>
    </xf>
    <xf numFmtId="0" fontId="1" fillId="7" borderId="21" xfId="3" applyFont="1" applyFill="1" applyBorder="1" applyAlignment="1">
      <alignment horizontal="center"/>
    </xf>
    <xf numFmtId="0" fontId="1" fillId="7" borderId="23" xfId="3" applyFont="1" applyFill="1" applyBorder="1" applyAlignment="1">
      <alignment horizontal="center"/>
    </xf>
    <xf numFmtId="0" fontId="1" fillId="7" borderId="6" xfId="3" applyFont="1" applyFill="1" applyBorder="1" applyAlignment="1">
      <alignment horizontal="center"/>
    </xf>
    <xf numFmtId="0" fontId="0" fillId="7" borderId="6" xfId="0" applyFill="1" applyBorder="1" applyAlignment="1">
      <alignment horizontal="center" vertical="center"/>
    </xf>
    <xf numFmtId="164" fontId="0" fillId="5" borderId="11" xfId="0" applyNumberFormat="1" applyFill="1" applyBorder="1"/>
    <xf numFmtId="0" fontId="5" fillId="0" borderId="11" xfId="0" applyFont="1" applyBorder="1" applyAlignment="1">
      <alignment horizontal="center"/>
    </xf>
    <xf numFmtId="164" fontId="5" fillId="0" borderId="0" xfId="2" applyFont="1" applyFill="1" applyBorder="1"/>
    <xf numFmtId="164" fontId="0" fillId="0" borderId="11" xfId="2" applyFont="1" applyBorder="1" applyAlignment="1">
      <alignment horizontal="center" wrapText="1"/>
    </xf>
    <xf numFmtId="164" fontId="1" fillId="6" borderId="11" xfId="0" applyNumberFormat="1" applyFont="1" applyFill="1" applyBorder="1"/>
    <xf numFmtId="164" fontId="5" fillId="0" borderId="11" xfId="2" applyFont="1" applyBorder="1" applyAlignment="1">
      <alignment horizontal="center"/>
    </xf>
    <xf numFmtId="0" fontId="4" fillId="0" borderId="39" xfId="5" applyFont="1" applyBorder="1" applyAlignment="1">
      <alignment horizontal="left" indent="1"/>
    </xf>
    <xf numFmtId="0" fontId="4" fillId="0" borderId="0" xfId="5" applyFont="1" applyBorder="1" applyAlignment="1"/>
    <xf numFmtId="0" fontId="20" fillId="0" borderId="41" xfId="5" applyFont="1" applyBorder="1" applyAlignment="1">
      <alignment horizontal="left" indent="1"/>
    </xf>
    <xf numFmtId="164" fontId="4" fillId="0" borderId="24" xfId="2" applyFont="1" applyBorder="1" applyAlignment="1">
      <alignment wrapText="1"/>
    </xf>
    <xf numFmtId="0" fontId="22" fillId="0" borderId="42" xfId="5" applyFont="1" applyBorder="1" applyAlignment="1">
      <alignment horizontal="left" indent="1"/>
    </xf>
    <xf numFmtId="164" fontId="4" fillId="0" borderId="50" xfId="2" applyFont="1" applyBorder="1" applyAlignment="1"/>
    <xf numFmtId="167" fontId="23" fillId="0" borderId="50" xfId="2" applyNumberFormat="1" applyFont="1" applyBorder="1" applyAlignment="1">
      <alignment wrapText="1"/>
    </xf>
    <xf numFmtId="164" fontId="23" fillId="0" borderId="28" xfId="2" applyFont="1" applyBorder="1" applyAlignment="1">
      <alignment wrapText="1"/>
    </xf>
    <xf numFmtId="0" fontId="0" fillId="0" borderId="38" xfId="0" applyBorder="1" applyAlignment="1">
      <alignment horizontal="center"/>
    </xf>
    <xf numFmtId="164" fontId="0" fillId="0" borderId="24" xfId="2" applyFont="1" applyBorder="1"/>
    <xf numFmtId="0" fontId="1" fillId="0" borderId="38" xfId="0" applyFont="1" applyBorder="1" applyAlignment="1">
      <alignment wrapText="1"/>
    </xf>
    <xf numFmtId="0" fontId="1" fillId="0" borderId="42" xfId="0" applyFont="1" applyBorder="1" applyAlignment="1">
      <alignment wrapText="1"/>
    </xf>
    <xf numFmtId="49" fontId="0" fillId="0" borderId="26" xfId="0" applyNumberFormat="1" applyBorder="1"/>
    <xf numFmtId="164" fontId="0" fillId="0" borderId="26" xfId="2" applyFont="1" applyBorder="1"/>
    <xf numFmtId="164" fontId="0" fillId="0" borderId="28" xfId="2" applyFont="1" applyBorder="1"/>
    <xf numFmtId="0" fontId="12" fillId="7" borderId="1" xfId="3" applyFont="1" applyFill="1" applyBorder="1" applyAlignment="1">
      <alignment horizontal="center"/>
    </xf>
    <xf numFmtId="0" fontId="12" fillId="7" borderId="2" xfId="3" applyFont="1" applyFill="1" applyBorder="1" applyAlignment="1">
      <alignment horizontal="center" wrapText="1"/>
    </xf>
    <xf numFmtId="0" fontId="12" fillId="7" borderId="9" xfId="3" applyFont="1" applyFill="1" applyBorder="1" applyAlignment="1">
      <alignment horizontal="center" wrapText="1"/>
    </xf>
    <xf numFmtId="0" fontId="8" fillId="0" borderId="5" xfId="3" applyFont="1" applyBorder="1"/>
    <xf numFmtId="10" fontId="8" fillId="0" borderId="11" xfId="3" applyNumberFormat="1" applyFont="1" applyBorder="1" applyAlignment="1">
      <alignment horizontal="center"/>
    </xf>
    <xf numFmtId="0" fontId="8" fillId="0" borderId="3" xfId="3" applyFont="1" applyBorder="1"/>
    <xf numFmtId="0" fontId="8" fillId="0" borderId="20" xfId="3" applyFont="1" applyBorder="1"/>
    <xf numFmtId="9" fontId="8" fillId="0" borderId="11" xfId="3" applyNumberFormat="1" applyFont="1" applyBorder="1" applyAlignment="1">
      <alignment horizontal="center"/>
    </xf>
    <xf numFmtId="0" fontId="8" fillId="0" borderId="3" xfId="3" applyFont="1" applyBorder="1" applyAlignment="1">
      <alignment horizontal="left" vertical="top"/>
    </xf>
    <xf numFmtId="0" fontId="8" fillId="3" borderId="10" xfId="3" applyFont="1" applyFill="1" applyBorder="1" applyAlignment="1">
      <alignment horizontal="left"/>
    </xf>
    <xf numFmtId="0" fontId="8" fillId="0" borderId="10" xfId="3" applyFont="1" applyBorder="1" applyAlignment="1">
      <alignment horizontal="left"/>
    </xf>
    <xf numFmtId="14" fontId="17" fillId="0" borderId="32" xfId="3" applyNumberFormat="1" applyFont="1" applyBorder="1" applyAlignment="1">
      <alignment horizontal="left"/>
    </xf>
    <xf numFmtId="0" fontId="1" fillId="7" borderId="14" xfId="3" applyFont="1" applyFill="1" applyBorder="1" applyAlignment="1">
      <alignment horizontal="center"/>
    </xf>
    <xf numFmtId="0" fontId="26" fillId="0" borderId="39" xfId="3" applyBorder="1"/>
    <xf numFmtId="0" fontId="26" fillId="0" borderId="38" xfId="3" applyBorder="1"/>
    <xf numFmtId="0" fontId="26" fillId="0" borderId="41" xfId="3" applyBorder="1"/>
    <xf numFmtId="0" fontId="26" fillId="0" borderId="10" xfId="3" applyBorder="1"/>
    <xf numFmtId="0" fontId="26" fillId="0" borderId="42" xfId="3" applyBorder="1"/>
    <xf numFmtId="0" fontId="26" fillId="0" borderId="26" xfId="3" applyBorder="1"/>
    <xf numFmtId="0" fontId="26" fillId="0" borderId="29" xfId="3" applyBorder="1"/>
    <xf numFmtId="0" fontId="26" fillId="0" borderId="27" xfId="3" applyBorder="1"/>
    <xf numFmtId="0" fontId="26" fillId="0" borderId="32" xfId="3" applyBorder="1"/>
    <xf numFmtId="0" fontId="1" fillId="7" borderId="13" xfId="3" applyFont="1" applyFill="1" applyBorder="1" applyAlignment="1">
      <alignment horizontal="center"/>
    </xf>
    <xf numFmtId="166" fontId="1" fillId="7" borderId="55" xfId="1" applyNumberFormat="1" applyFont="1" applyFill="1" applyBorder="1" applyAlignment="1">
      <alignment horizontal="center"/>
    </xf>
    <xf numFmtId="0" fontId="1" fillId="7" borderId="18" xfId="3" applyFont="1" applyFill="1" applyBorder="1" applyAlignment="1">
      <alignment horizontal="center"/>
    </xf>
    <xf numFmtId="0" fontId="1" fillId="7" borderId="56" xfId="3" applyFont="1" applyFill="1" applyBorder="1" applyAlignment="1">
      <alignment horizontal="center"/>
    </xf>
    <xf numFmtId="0" fontId="1" fillId="7" borderId="20" xfId="3" applyFont="1" applyFill="1" applyBorder="1" applyAlignment="1">
      <alignment horizontal="center"/>
    </xf>
    <xf numFmtId="0" fontId="26" fillId="0" borderId="5" xfId="3" applyBorder="1"/>
    <xf numFmtId="166" fontId="0" fillId="0" borderId="11" xfId="1" applyNumberFormat="1" applyFont="1" applyBorder="1"/>
    <xf numFmtId="166" fontId="1" fillId="0" borderId="11" xfId="1" applyNumberFormat="1" applyFont="1" applyBorder="1"/>
    <xf numFmtId="166" fontId="5" fillId="0" borderId="11" xfId="1" applyNumberFormat="1" applyFont="1" applyBorder="1" applyAlignment="1">
      <alignment horizontal="center"/>
    </xf>
    <xf numFmtId="166" fontId="0" fillId="0" borderId="11" xfId="1" applyNumberFormat="1" applyFont="1" applyBorder="1" applyAlignment="1">
      <alignment horizontal="center"/>
    </xf>
    <xf numFmtId="0" fontId="1" fillId="0" borderId="39" xfId="3" applyFont="1" applyBorder="1"/>
    <xf numFmtId="166" fontId="0" fillId="0" borderId="46" xfId="7" applyNumberFormat="1" applyFont="1" applyBorder="1"/>
    <xf numFmtId="166" fontId="0" fillId="0" borderId="24" xfId="7" applyNumberFormat="1" applyFont="1" applyBorder="1"/>
    <xf numFmtId="3" fontId="26" fillId="0" borderId="38" xfId="3" applyNumberFormat="1" applyBorder="1"/>
    <xf numFmtId="0" fontId="1" fillId="0" borderId="38" xfId="3" applyFont="1" applyBorder="1"/>
    <xf numFmtId="166" fontId="0" fillId="0" borderId="51" xfId="7" applyNumberFormat="1" applyFont="1" applyBorder="1"/>
    <xf numFmtId="0" fontId="26" fillId="3" borderId="30" xfId="3" applyFill="1" applyBorder="1"/>
    <xf numFmtId="166" fontId="0" fillId="0" borderId="26" xfId="1" applyNumberFormat="1" applyFont="1" applyBorder="1"/>
    <xf numFmtId="14" fontId="0" fillId="7" borderId="5" xfId="0" applyNumberFormat="1" applyFill="1" applyBorder="1" applyAlignment="1">
      <alignment horizontal="center" vertical="center"/>
    </xf>
    <xf numFmtId="167" fontId="0" fillId="0" borderId="5" xfId="0" applyNumberFormat="1" applyBorder="1" applyAlignment="1">
      <alignment horizontal="center"/>
    </xf>
    <xf numFmtId="0" fontId="0" fillId="0" borderId="8" xfId="0" applyBorder="1" applyAlignment="1">
      <alignment horizontal="left" vertical="top"/>
    </xf>
    <xf numFmtId="14" fontId="0" fillId="0" borderId="38" xfId="0" applyNumberFormat="1" applyBorder="1" applyAlignment="1">
      <alignment horizontal="center" vertical="center"/>
    </xf>
    <xf numFmtId="0" fontId="0" fillId="0" borderId="24" xfId="0" applyBorder="1" applyAlignment="1">
      <alignment vertical="center"/>
    </xf>
    <xf numFmtId="14" fontId="0" fillId="0" borderId="38" xfId="0" applyNumberFormat="1" applyBorder="1" applyAlignment="1">
      <alignment horizontal="center"/>
    </xf>
    <xf numFmtId="0" fontId="0" fillId="0" borderId="24" xfId="0" applyBorder="1" applyAlignment="1"/>
    <xf numFmtId="14" fontId="0" fillId="0" borderId="42" xfId="0" applyNumberFormat="1" applyBorder="1" applyAlignment="1">
      <alignment horizontal="center"/>
    </xf>
    <xf numFmtId="0" fontId="0" fillId="0" borderId="28" xfId="0" applyBorder="1"/>
    <xf numFmtId="0" fontId="0" fillId="0" borderId="0" xfId="0" applyBorder="1" applyAlignment="1">
      <alignment horizontal="center"/>
    </xf>
    <xf numFmtId="0" fontId="27" fillId="0" borderId="0" xfId="8"/>
    <xf numFmtId="0" fontId="27" fillId="0" borderId="0" xfId="8" applyAlignment="1">
      <alignment horizontal="center"/>
    </xf>
    <xf numFmtId="0" fontId="27" fillId="0" borderId="6" xfId="8" applyBorder="1" applyAlignment="1">
      <alignment horizontal="center"/>
    </xf>
    <xf numFmtId="164" fontId="33" fillId="0" borderId="6" xfId="9" applyNumberFormat="1" applyFont="1" applyBorder="1" applyAlignment="1">
      <alignment horizontal="left" vertical="center"/>
    </xf>
    <xf numFmtId="0" fontId="33" fillId="0" borderId="6" xfId="9" applyFont="1" applyBorder="1" applyAlignment="1">
      <alignment horizontal="left"/>
    </xf>
    <xf numFmtId="14" fontId="37" fillId="0" borderId="6" xfId="9" applyNumberFormat="1" applyFont="1" applyBorder="1" applyAlignment="1">
      <alignment horizontal="left"/>
    </xf>
    <xf numFmtId="0" fontId="38" fillId="8" borderId="0" xfId="0" applyFont="1" applyFill="1" applyAlignment="1">
      <alignment horizontal="center"/>
    </xf>
    <xf numFmtId="0" fontId="39" fillId="0" borderId="0" xfId="0" applyFont="1"/>
    <xf numFmtId="0" fontId="40" fillId="8" borderId="4" xfId="0" applyFont="1" applyFill="1" applyBorder="1"/>
    <xf numFmtId="0" fontId="41" fillId="8" borderId="25" xfId="0" applyFont="1" applyFill="1" applyBorder="1"/>
    <xf numFmtId="0" fontId="41" fillId="8" borderId="21" xfId="0" applyFont="1" applyFill="1" applyBorder="1"/>
    <xf numFmtId="167" fontId="42" fillId="0" borderId="11" xfId="0" applyNumberFormat="1" applyFont="1" applyBorder="1" applyAlignment="1">
      <alignment horizontal="center"/>
    </xf>
    <xf numFmtId="0" fontId="27" fillId="0" borderId="0" xfId="0" applyFont="1" applyBorder="1" applyAlignment="1"/>
    <xf numFmtId="0" fontId="0" fillId="0" borderId="6" xfId="0" applyBorder="1" applyAlignment="1">
      <alignment horizontal="center"/>
    </xf>
    <xf numFmtId="0" fontId="0" fillId="0" borderId="0" xfId="0" applyBorder="1"/>
    <xf numFmtId="0" fontId="28" fillId="0" borderId="6" xfId="8" applyFont="1" applyBorder="1" applyAlignment="1">
      <alignment horizontal="center" vertical="center"/>
    </xf>
    <xf numFmtId="0" fontId="27" fillId="0" borderId="6" xfId="8" applyBorder="1" applyAlignment="1">
      <alignment horizontal="center" vertical="center"/>
    </xf>
    <xf numFmtId="0" fontId="27" fillId="0" borderId="0" xfId="8" applyAlignment="1">
      <alignment horizontal="center" vertical="center"/>
    </xf>
    <xf numFmtId="0" fontId="27" fillId="0" borderId="6" xfId="8" quotePrefix="1" applyFont="1" applyBorder="1" applyAlignment="1">
      <alignment horizontal="center" vertical="center"/>
    </xf>
    <xf numFmtId="0" fontId="27" fillId="0" borderId="6" xfId="8" applyFont="1" applyBorder="1" applyAlignment="1">
      <alignment horizontal="center" vertical="center"/>
    </xf>
    <xf numFmtId="0" fontId="33" fillId="0" borderId="6" xfId="9" applyFont="1" applyBorder="1" applyAlignment="1">
      <alignment vertical="center"/>
    </xf>
    <xf numFmtId="0" fontId="8" fillId="0" borderId="6" xfId="3" applyFont="1" applyFill="1" applyBorder="1" applyAlignment="1">
      <alignment vertical="center"/>
    </xf>
    <xf numFmtId="0" fontId="8" fillId="0" borderId="0" xfId="3" applyFont="1" applyAlignment="1">
      <alignment vertical="center"/>
    </xf>
    <xf numFmtId="164" fontId="8" fillId="0" borderId="0" xfId="3" applyNumberFormat="1" applyFont="1" applyAlignment="1">
      <alignment vertical="center"/>
    </xf>
    <xf numFmtId="0" fontId="8" fillId="0" borderId="0" xfId="3" applyFont="1" applyAlignment="1">
      <alignment horizontal="center" vertical="center"/>
    </xf>
    <xf numFmtId="0" fontId="26" fillId="0" borderId="0" xfId="3" applyAlignment="1">
      <alignment vertical="center"/>
    </xf>
    <xf numFmtId="164" fontId="26" fillId="0" borderId="0" xfId="3" applyNumberFormat="1" applyAlignment="1">
      <alignment vertical="center"/>
    </xf>
    <xf numFmtId="0" fontId="26" fillId="0" borderId="0" xfId="3" applyAlignment="1">
      <alignment horizontal="center" vertical="center"/>
    </xf>
    <xf numFmtId="0" fontId="8" fillId="0" borderId="0" xfId="3" applyFont="1" applyBorder="1" applyAlignment="1">
      <alignment horizontal="center" vertical="center"/>
    </xf>
    <xf numFmtId="0" fontId="8" fillId="0" borderId="0" xfId="3" applyFont="1" applyAlignment="1">
      <alignment horizontal="center" vertical="center" wrapText="1"/>
    </xf>
    <xf numFmtId="0" fontId="26" fillId="0" borderId="0" xfId="3" applyAlignment="1">
      <alignment horizontal="center" vertical="center" wrapText="1"/>
    </xf>
    <xf numFmtId="164" fontId="0" fillId="0" borderId="38" xfId="2" applyFont="1" applyBorder="1"/>
    <xf numFmtId="164" fontId="0" fillId="0" borderId="0" xfId="2" applyFont="1" applyBorder="1" applyAlignment="1">
      <alignment horizontal="center"/>
    </xf>
    <xf numFmtId="164" fontId="0" fillId="0" borderId="24" xfId="2" applyFont="1" applyBorder="1" applyAlignment="1">
      <alignment horizontal="center" vertical="center"/>
    </xf>
    <xf numFmtId="164" fontId="0" fillId="10" borderId="38" xfId="2" applyFont="1" applyFill="1" applyBorder="1"/>
    <xf numFmtId="164" fontId="0" fillId="10" borderId="0" xfId="2" applyFont="1" applyFill="1" applyBorder="1"/>
    <xf numFmtId="164" fontId="0" fillId="10" borderId="24" xfId="2" applyFont="1" applyFill="1" applyBorder="1"/>
    <xf numFmtId="14" fontId="26" fillId="0" borderId="30" xfId="3" applyNumberFormat="1" applyBorder="1"/>
    <xf numFmtId="164" fontId="0" fillId="0" borderId="6" xfId="0" applyNumberFormat="1" applyBorder="1" applyAlignment="1">
      <alignment horizontal="right"/>
    </xf>
    <xf numFmtId="164" fontId="0" fillId="0" borderId="11" xfId="2" applyFont="1" applyBorder="1" applyAlignment="1">
      <alignment horizontal="right" wrapText="1"/>
    </xf>
    <xf numFmtId="0" fontId="0" fillId="0" borderId="42" xfId="0" applyBorder="1"/>
    <xf numFmtId="0" fontId="0" fillId="11" borderId="37" xfId="0" applyFill="1" applyBorder="1"/>
    <xf numFmtId="0" fontId="0" fillId="11" borderId="15" xfId="0" applyFill="1" applyBorder="1"/>
    <xf numFmtId="0" fontId="0" fillId="11" borderId="19" xfId="0" applyFill="1" applyBorder="1"/>
    <xf numFmtId="0" fontId="27" fillId="11" borderId="6" xfId="8" applyFill="1" applyBorder="1" applyAlignment="1">
      <alignment horizontal="center" vertical="center"/>
    </xf>
    <xf numFmtId="0" fontId="27" fillId="2" borderId="6" xfId="8" quotePrefix="1" applyFont="1" applyFill="1" applyBorder="1" applyAlignment="1">
      <alignment horizontal="center" vertical="center"/>
    </xf>
    <xf numFmtId="0" fontId="27" fillId="2" borderId="6" xfId="8" applyFill="1" applyBorder="1" applyAlignment="1">
      <alignment horizontal="center" vertical="center"/>
    </xf>
    <xf numFmtId="0" fontId="43" fillId="0" borderId="6" xfId="3" applyFont="1" applyFill="1" applyBorder="1" applyAlignment="1">
      <alignment horizontal="center" vertical="center"/>
    </xf>
    <xf numFmtId="164" fontId="43" fillId="0" borderId="6" xfId="3" applyNumberFormat="1" applyFont="1" applyFill="1" applyBorder="1" applyAlignment="1">
      <alignment horizontal="center" vertical="center"/>
    </xf>
    <xf numFmtId="0" fontId="27" fillId="0" borderId="42" xfId="0" applyFont="1" applyBorder="1"/>
    <xf numFmtId="164" fontId="44" fillId="0" borderId="6" xfId="3" applyNumberFormat="1" applyFont="1" applyFill="1" applyBorder="1" applyAlignment="1">
      <alignment vertical="center"/>
    </xf>
    <xf numFmtId="0" fontId="44" fillId="0" borderId="6" xfId="3" applyFont="1" applyFill="1" applyBorder="1" applyAlignment="1">
      <alignment horizontal="center" vertical="center"/>
    </xf>
    <xf numFmtId="0" fontId="44" fillId="0" borderId="34" xfId="3" applyFont="1" applyFill="1" applyBorder="1" applyAlignment="1">
      <alignment horizontal="center" vertical="center"/>
    </xf>
    <xf numFmtId="0" fontId="44" fillId="0" borderId="34" xfId="3" applyFont="1" applyFill="1" applyBorder="1" applyAlignment="1">
      <alignment horizontal="center" vertical="center" wrapText="1"/>
    </xf>
    <xf numFmtId="0" fontId="27" fillId="0" borderId="38" xfId="0" applyFont="1" applyBorder="1"/>
    <xf numFmtId="164" fontId="27" fillId="0" borderId="0" xfId="2" applyFont="1" applyBorder="1"/>
    <xf numFmtId="164" fontId="27" fillId="0" borderId="38" xfId="2" applyFont="1" applyBorder="1"/>
    <xf numFmtId="164" fontId="44" fillId="0" borderId="11" xfId="3" applyNumberFormat="1" applyFont="1" applyBorder="1" applyAlignment="1">
      <alignment horizontal="center" vertical="center"/>
    </xf>
    <xf numFmtId="0" fontId="27" fillId="0" borderId="42" xfId="0" quotePrefix="1" applyFont="1" applyBorder="1"/>
    <xf numFmtId="0" fontId="27" fillId="0" borderId="37" xfId="0" applyFont="1" applyBorder="1"/>
    <xf numFmtId="0" fontId="27" fillId="0" borderId="38" xfId="0" quotePrefix="1" applyFont="1" applyBorder="1"/>
    <xf numFmtId="164" fontId="44" fillId="0" borderId="11" xfId="3" applyNumberFormat="1" applyFont="1" applyFill="1" applyBorder="1" applyAlignment="1">
      <alignment horizontal="center" vertical="center"/>
    </xf>
    <xf numFmtId="0" fontId="27" fillId="0" borderId="0" xfId="0" applyFont="1" applyBorder="1"/>
    <xf numFmtId="0" fontId="42" fillId="0" borderId="38" xfId="0" applyFont="1" applyBorder="1"/>
    <xf numFmtId="0" fontId="42" fillId="0" borderId="0" xfId="0" applyFont="1" applyBorder="1"/>
    <xf numFmtId="0" fontId="27" fillId="11" borderId="6" xfId="8" applyFont="1" applyFill="1" applyBorder="1" applyAlignment="1">
      <alignment horizontal="center" vertical="center"/>
    </xf>
    <xf numFmtId="49" fontId="27" fillId="0" borderId="0" xfId="0" applyNumberFormat="1" applyFont="1" applyBorder="1"/>
    <xf numFmtId="164" fontId="8" fillId="11" borderId="6" xfId="3" applyNumberFormat="1" applyFont="1" applyFill="1" applyBorder="1"/>
    <xf numFmtId="0" fontId="27" fillId="0" borderId="25" xfId="3" applyFont="1" applyBorder="1"/>
    <xf numFmtId="0" fontId="27" fillId="0" borderId="0" xfId="3" applyFont="1" applyBorder="1"/>
    <xf numFmtId="166" fontId="28" fillId="7" borderId="49" xfId="1" quotePrefix="1" applyNumberFormat="1" applyFont="1" applyFill="1" applyBorder="1" applyAlignment="1">
      <alignment horizontal="center"/>
    </xf>
    <xf numFmtId="166" fontId="1" fillId="7" borderId="23" xfId="3" applyNumberFormat="1" applyFont="1" applyFill="1" applyBorder="1" applyAlignment="1">
      <alignment horizontal="center"/>
    </xf>
    <xf numFmtId="14" fontId="28" fillId="7" borderId="31" xfId="3" quotePrefix="1" applyNumberFormat="1" applyFont="1" applyFill="1" applyBorder="1" applyAlignment="1">
      <alignment horizontal="center"/>
    </xf>
    <xf numFmtId="167" fontId="0" fillId="10" borderId="5" xfId="0" applyNumberFormat="1" applyFill="1" applyBorder="1" applyAlignment="1">
      <alignment horizontal="center"/>
    </xf>
    <xf numFmtId="0" fontId="0" fillId="10" borderId="6" xfId="0" applyFill="1" applyBorder="1" applyAlignment="1">
      <alignment horizontal="center"/>
    </xf>
    <xf numFmtId="167" fontId="0" fillId="10" borderId="6" xfId="0" applyNumberFormat="1" applyFill="1" applyBorder="1" applyAlignment="1">
      <alignment horizontal="center"/>
    </xf>
    <xf numFmtId="166" fontId="0" fillId="10" borderId="6" xfId="1" applyNumberFormat="1" applyFont="1" applyFill="1" applyBorder="1"/>
    <xf numFmtId="167" fontId="42" fillId="10" borderId="11" xfId="0" applyNumberFormat="1" applyFont="1" applyFill="1" applyBorder="1" applyAlignment="1">
      <alignment horizontal="center"/>
    </xf>
    <xf numFmtId="167" fontId="27" fillId="0" borderId="6" xfId="0" quotePrefix="1" applyNumberFormat="1" applyFont="1" applyBorder="1" applyAlignment="1">
      <alignment horizontal="center"/>
    </xf>
    <xf numFmtId="167" fontId="27" fillId="0" borderId="5" xfId="0" quotePrefix="1" applyNumberFormat="1" applyFont="1" applyBorder="1" applyAlignment="1">
      <alignment horizontal="center"/>
    </xf>
    <xf numFmtId="167" fontId="42" fillId="0" borderId="11" xfId="0" quotePrefix="1" applyNumberFormat="1" applyFont="1" applyBorder="1" applyAlignment="1">
      <alignment horizontal="center"/>
    </xf>
    <xf numFmtId="166" fontId="47" fillId="0" borderId="6" xfId="1" applyNumberFormat="1" applyFont="1" applyBorder="1" applyAlignment="1">
      <alignment horizontal="center"/>
    </xf>
    <xf numFmtId="164" fontId="0" fillId="0" borderId="38" xfId="2" applyFont="1" applyFill="1" applyBorder="1"/>
    <xf numFmtId="164" fontId="0" fillId="0" borderId="0" xfId="2" applyFont="1" applyFill="1" applyBorder="1"/>
    <xf numFmtId="164" fontId="0" fillId="0" borderId="24" xfId="2" applyFont="1" applyFill="1" applyBorder="1"/>
    <xf numFmtId="164" fontId="0" fillId="0" borderId="0" xfId="2" applyFont="1" applyFill="1" applyBorder="1" applyAlignment="1">
      <alignment horizontal="center"/>
    </xf>
    <xf numFmtId="164" fontId="0" fillId="0" borderId="42" xfId="2" applyFont="1" applyFill="1" applyBorder="1"/>
    <xf numFmtId="164" fontId="0" fillId="0" borderId="26" xfId="2" applyFont="1" applyFill="1" applyBorder="1"/>
    <xf numFmtId="164" fontId="0" fillId="0" borderId="24" xfId="2" applyFont="1" applyFill="1" applyBorder="1" applyAlignment="1">
      <alignment horizontal="center" vertical="center"/>
    </xf>
    <xf numFmtId="164" fontId="27" fillId="0" borderId="38" xfId="2" applyFont="1" applyFill="1" applyBorder="1"/>
    <xf numFmtId="164" fontId="27" fillId="0" borderId="0" xfId="2" applyFont="1" applyFill="1" applyBorder="1"/>
    <xf numFmtId="164" fontId="27" fillId="0" borderId="24" xfId="2" applyFont="1" applyFill="1" applyBorder="1"/>
    <xf numFmtId="164" fontId="27" fillId="0" borderId="28" xfId="2" applyFont="1" applyFill="1" applyBorder="1"/>
    <xf numFmtId="0" fontId="8" fillId="0" borderId="5" xfId="3" applyFont="1" applyFill="1" applyBorder="1" applyAlignment="1">
      <alignment horizontal="center" vertical="center"/>
    </xf>
    <xf numFmtId="164" fontId="44" fillId="0" borderId="35" xfId="0" applyNumberFormat="1" applyFont="1" applyFill="1" applyBorder="1" applyAlignment="1">
      <alignment horizontal="center" vertical="center"/>
    </xf>
    <xf numFmtId="164" fontId="44" fillId="0" borderId="6" xfId="3" applyNumberFormat="1" applyFont="1" applyFill="1" applyBorder="1" applyAlignment="1">
      <alignment horizontal="center" vertical="center"/>
    </xf>
    <xf numFmtId="0" fontId="44" fillId="0" borderId="5" xfId="3" applyFont="1" applyFill="1" applyBorder="1" applyAlignment="1">
      <alignment horizontal="center" vertical="center"/>
    </xf>
    <xf numFmtId="0" fontId="44" fillId="0" borderId="6" xfId="3" applyFont="1" applyFill="1" applyBorder="1" applyAlignment="1">
      <alignment vertical="center"/>
    </xf>
    <xf numFmtId="164" fontId="44" fillId="0" borderId="6" xfId="3" applyNumberFormat="1" applyFont="1" applyFill="1" applyBorder="1" applyAlignment="1">
      <alignment horizontal="right" vertical="center"/>
    </xf>
    <xf numFmtId="164" fontId="43" fillId="0" borderId="11" xfId="3" applyNumberFormat="1" applyFont="1" applyFill="1" applyBorder="1" applyAlignment="1">
      <alignment horizontal="center" vertical="center"/>
    </xf>
    <xf numFmtId="164" fontId="43" fillId="0" borderId="11" xfId="0" applyNumberFormat="1" applyFont="1" applyFill="1" applyBorder="1" applyAlignment="1">
      <alignment horizontal="center" vertical="center"/>
    </xf>
    <xf numFmtId="0" fontId="27" fillId="0" borderId="38" xfId="3" applyFont="1" applyBorder="1"/>
    <xf numFmtId="0" fontId="28" fillId="2" borderId="0" xfId="0" applyFont="1" applyFill="1" applyAlignment="1">
      <alignment horizontal="center"/>
    </xf>
    <xf numFmtId="167" fontId="27" fillId="0" borderId="5" xfId="0" applyNumberFormat="1" applyFont="1" applyBorder="1" applyAlignment="1">
      <alignment horizontal="left"/>
    </xf>
    <xf numFmtId="0" fontId="0" fillId="0" borderId="6" xfId="0" applyBorder="1" applyAlignment="1">
      <alignment horizontal="left"/>
    </xf>
    <xf numFmtId="167" fontId="0" fillId="0" borderId="6" xfId="0" applyNumberFormat="1" applyBorder="1" applyAlignment="1">
      <alignment horizontal="left"/>
    </xf>
    <xf numFmtId="164" fontId="35" fillId="0" borderId="6" xfId="9" applyNumberFormat="1" applyFont="1" applyBorder="1" applyAlignment="1">
      <alignment horizontal="center" vertical="center"/>
    </xf>
    <xf numFmtId="0" fontId="34" fillId="0" borderId="6" xfId="9" applyFont="1" applyBorder="1" applyAlignment="1">
      <alignment horizontal="center" vertical="center"/>
    </xf>
    <xf numFmtId="0" fontId="33" fillId="0" borderId="6" xfId="9" applyFont="1" applyBorder="1" applyAlignment="1">
      <alignment horizontal="left" wrapText="1"/>
    </xf>
    <xf numFmtId="164" fontId="33" fillId="0" borderId="6" xfId="9" applyNumberFormat="1" applyFont="1" applyBorder="1" applyAlignment="1">
      <alignment horizontal="left" vertical="top"/>
    </xf>
    <xf numFmtId="0" fontId="33" fillId="0" borderId="6" xfId="9" applyFont="1" applyBorder="1" applyAlignment="1">
      <alignment horizontal="center" vertical="center"/>
    </xf>
    <xf numFmtId="0" fontId="36" fillId="0" borderId="6" xfId="9" applyFont="1" applyBorder="1" applyAlignment="1">
      <alignment horizontal="left"/>
    </xf>
    <xf numFmtId="0" fontId="27" fillId="0" borderId="34" xfId="8" applyFont="1" applyBorder="1" applyAlignment="1"/>
    <xf numFmtId="0" fontId="27" fillId="0" borderId="35" xfId="8" applyBorder="1" applyAlignment="1"/>
    <xf numFmtId="0" fontId="27" fillId="0" borderId="36" xfId="8" applyBorder="1" applyAlignment="1"/>
    <xf numFmtId="0" fontId="27" fillId="0" borderId="34" xfId="8" applyFont="1" applyBorder="1" applyAlignment="1">
      <alignment wrapText="1"/>
    </xf>
    <xf numFmtId="0" fontId="33" fillId="0" borderId="6" xfId="9" applyFont="1" applyBorder="1" applyAlignment="1">
      <alignment horizontal="left"/>
    </xf>
    <xf numFmtId="0" fontId="34" fillId="0" borderId="6" xfId="9" applyFont="1" applyBorder="1" applyAlignment="1">
      <alignment horizontal="left" vertical="center"/>
    </xf>
    <xf numFmtId="0" fontId="28" fillId="0" borderId="34" xfId="8" applyFont="1" applyBorder="1" applyAlignment="1">
      <alignment horizontal="center" vertical="center"/>
    </xf>
    <xf numFmtId="0" fontId="28" fillId="0" borderId="35" xfId="8" applyFont="1" applyBorder="1" applyAlignment="1">
      <alignment horizontal="center" vertical="center"/>
    </xf>
    <xf numFmtId="0" fontId="28" fillId="0" borderId="36" xfId="8" applyFont="1" applyBorder="1" applyAlignment="1">
      <alignment horizontal="center" vertical="center"/>
    </xf>
    <xf numFmtId="0" fontId="27" fillId="11" borderId="34" xfId="8" applyFont="1" applyFill="1" applyBorder="1" applyAlignment="1">
      <alignment horizontal="left" vertical="center"/>
    </xf>
    <xf numFmtId="0" fontId="28" fillId="11" borderId="35" xfId="8" applyFont="1" applyFill="1" applyBorder="1" applyAlignment="1">
      <alignment horizontal="left" vertical="center"/>
    </xf>
    <xf numFmtId="0" fontId="28" fillId="11" borderId="36" xfId="8" applyFont="1" applyFill="1" applyBorder="1" applyAlignment="1">
      <alignment horizontal="left" vertical="center"/>
    </xf>
    <xf numFmtId="0" fontId="27" fillId="0" borderId="34" xfId="8" applyFont="1" applyBorder="1" applyAlignment="1">
      <alignment horizontal="left" vertical="center" wrapText="1"/>
    </xf>
    <xf numFmtId="0" fontId="27" fillId="0" borderId="35" xfId="8" applyFont="1" applyBorder="1" applyAlignment="1">
      <alignment horizontal="left" vertical="center" wrapText="1"/>
    </xf>
    <xf numFmtId="0" fontId="27" fillId="0" borderId="36" xfId="8" applyFont="1" applyBorder="1" applyAlignment="1">
      <alignment horizontal="left" vertical="center" wrapText="1"/>
    </xf>
    <xf numFmtId="0" fontId="32" fillId="0" borderId="34" xfId="8" applyFont="1" applyBorder="1" applyAlignment="1">
      <alignment wrapText="1"/>
    </xf>
    <xf numFmtId="0" fontId="32" fillId="0" borderId="35" xfId="8" applyFont="1" applyBorder="1" applyAlignment="1">
      <alignment wrapText="1"/>
    </xf>
    <xf numFmtId="0" fontId="32" fillId="0" borderId="36" xfId="8" applyFont="1" applyBorder="1" applyAlignment="1">
      <alignment wrapText="1"/>
    </xf>
    <xf numFmtId="0" fontId="27" fillId="0" borderId="6" xfId="8" applyBorder="1" applyAlignment="1">
      <alignment wrapText="1"/>
    </xf>
    <xf numFmtId="0" fontId="31" fillId="0" borderId="34" xfId="8" applyFont="1" applyBorder="1" applyAlignment="1">
      <alignment horizontal="center" vertical="center"/>
    </xf>
    <xf numFmtId="0" fontId="31" fillId="0" borderId="35" xfId="8" applyFont="1" applyBorder="1" applyAlignment="1">
      <alignment horizontal="center" vertical="center"/>
    </xf>
    <xf numFmtId="0" fontId="31" fillId="0" borderId="36" xfId="8" applyFont="1" applyBorder="1" applyAlignment="1">
      <alignment horizontal="center" vertical="center"/>
    </xf>
    <xf numFmtId="0" fontId="27" fillId="0" borderId="35" xfId="8" applyBorder="1" applyAlignment="1">
      <alignment wrapText="1"/>
    </xf>
    <xf numFmtId="0" fontId="27" fillId="0" borderId="36" xfId="8" applyBorder="1" applyAlignment="1">
      <alignment wrapText="1"/>
    </xf>
    <xf numFmtId="0" fontId="29" fillId="3" borderId="0" xfId="8" applyFont="1" applyFill="1" applyAlignment="1">
      <alignment horizontal="center"/>
    </xf>
    <xf numFmtId="0" fontId="30" fillId="0" borderId="6" xfId="8" applyFont="1" applyBorder="1" applyAlignment="1">
      <alignment horizontal="center" vertical="center"/>
    </xf>
    <xf numFmtId="0" fontId="28" fillId="0" borderId="6" xfId="8" applyFont="1" applyBorder="1" applyAlignment="1">
      <alignment horizontal="center" vertical="center"/>
    </xf>
    <xf numFmtId="0" fontId="27" fillId="0" borderId="37" xfId="0" applyFont="1" applyBorder="1" applyAlignment="1">
      <alignment horizontal="left" wrapText="1"/>
    </xf>
    <xf numFmtId="0" fontId="0" fillId="0" borderId="15" xfId="0" applyBorder="1" applyAlignment="1">
      <alignment horizontal="left" wrapText="1"/>
    </xf>
    <xf numFmtId="0" fontId="0" fillId="0" borderId="19" xfId="0" applyBorder="1" applyAlignment="1">
      <alignment horizontal="left" wrapText="1"/>
    </xf>
    <xf numFmtId="0" fontId="0" fillId="0" borderId="38" xfId="0" applyBorder="1" applyAlignment="1">
      <alignment horizontal="left" wrapText="1"/>
    </xf>
    <xf numFmtId="0" fontId="0" fillId="0" borderId="0" xfId="0" applyBorder="1" applyAlignment="1">
      <alignment horizontal="left" wrapText="1"/>
    </xf>
    <xf numFmtId="0" fontId="0" fillId="0" borderId="24" xfId="0" applyBorder="1" applyAlignment="1">
      <alignment horizontal="left" wrapText="1"/>
    </xf>
    <xf numFmtId="0" fontId="0" fillId="0" borderId="37" xfId="0" applyBorder="1" applyAlignment="1">
      <alignment horizontal="center"/>
    </xf>
    <xf numFmtId="0" fontId="0" fillId="0" borderId="15" xfId="0" applyBorder="1" applyAlignment="1">
      <alignment horizontal="center"/>
    </xf>
    <xf numFmtId="0" fontId="0" fillId="0" borderId="37" xfId="0" applyBorder="1" applyAlignment="1">
      <alignment horizontal="left"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27" fillId="0" borderId="37" xfId="0" applyFont="1" applyBorder="1" applyAlignment="1">
      <alignment horizontal="center" vertical="center" wrapText="1"/>
    </xf>
    <xf numFmtId="0" fontId="0" fillId="0" borderId="15" xfId="0" applyBorder="1" applyAlignment="1">
      <alignment horizontal="center" vertical="center" wrapText="1"/>
    </xf>
    <xf numFmtId="0" fontId="0" fillId="0" borderId="19" xfId="0" applyBorder="1" applyAlignment="1">
      <alignment horizontal="center" vertical="center" wrapText="1"/>
    </xf>
    <xf numFmtId="0" fontId="0" fillId="0" borderId="38" xfId="0" applyBorder="1" applyAlignment="1">
      <alignment horizontal="center" vertical="center" wrapText="1"/>
    </xf>
    <xf numFmtId="0" fontId="0" fillId="0" borderId="0" xfId="0" applyBorder="1" applyAlignment="1">
      <alignment horizontal="center" vertical="center" wrapText="1"/>
    </xf>
    <xf numFmtId="0" fontId="0" fillId="0" borderId="24" xfId="0" applyBorder="1" applyAlignment="1">
      <alignment horizontal="center" vertical="center" wrapText="1"/>
    </xf>
    <xf numFmtId="164" fontId="0" fillId="9" borderId="37" xfId="2" applyFont="1" applyFill="1" applyBorder="1" applyAlignment="1">
      <alignment horizontal="center"/>
    </xf>
    <xf numFmtId="164" fontId="0" fillId="9" borderId="15" xfId="2" applyFont="1" applyFill="1" applyBorder="1" applyAlignment="1">
      <alignment horizontal="center"/>
    </xf>
    <xf numFmtId="164" fontId="0" fillId="9" borderId="19" xfId="2" applyFont="1" applyFill="1" applyBorder="1" applyAlignment="1">
      <alignment horizontal="center"/>
    </xf>
    <xf numFmtId="164" fontId="27" fillId="0" borderId="37" xfId="2" applyFont="1" applyFill="1" applyBorder="1" applyAlignment="1">
      <alignment horizontal="center" vertical="center"/>
    </xf>
    <xf numFmtId="164" fontId="0" fillId="0" borderId="15" xfId="2" applyFont="1" applyFill="1" applyBorder="1" applyAlignment="1">
      <alignment horizontal="center" vertical="center"/>
    </xf>
    <xf numFmtId="164" fontId="0" fillId="0" borderId="19" xfId="2" applyFont="1" applyFill="1" applyBorder="1" applyAlignment="1">
      <alignment horizontal="center" vertical="center"/>
    </xf>
    <xf numFmtId="164" fontId="0" fillId="0" borderId="38" xfId="2" applyFont="1" applyFill="1" applyBorder="1" applyAlignment="1">
      <alignment horizontal="center" vertical="center"/>
    </xf>
    <xf numFmtId="164" fontId="0" fillId="0" borderId="0" xfId="2" applyFont="1" applyFill="1" applyBorder="1" applyAlignment="1">
      <alignment horizontal="center" vertical="center"/>
    </xf>
    <xf numFmtId="164" fontId="0" fillId="0" borderId="24" xfId="2" applyFont="1" applyFill="1" applyBorder="1" applyAlignment="1">
      <alignment horizontal="center" vertical="center"/>
    </xf>
    <xf numFmtId="164" fontId="27" fillId="0" borderId="38" xfId="2" applyFont="1" applyFill="1" applyBorder="1" applyAlignment="1">
      <alignment horizontal="center"/>
    </xf>
    <xf numFmtId="164" fontId="27" fillId="0" borderId="0" xfId="2" applyFont="1" applyFill="1" applyBorder="1" applyAlignment="1">
      <alignment horizontal="center"/>
    </xf>
    <xf numFmtId="164" fontId="27" fillId="0" borderId="24" xfId="2" applyFont="1" applyFill="1" applyBorder="1" applyAlignment="1">
      <alignment horizontal="center"/>
    </xf>
    <xf numFmtId="0" fontId="0" fillId="0" borderId="43" xfId="0" applyBorder="1" applyAlignment="1">
      <alignment horizontal="left"/>
    </xf>
    <xf numFmtId="0" fontId="0" fillId="0" borderId="35" xfId="0" applyBorder="1" applyAlignment="1">
      <alignment horizontal="left"/>
    </xf>
    <xf numFmtId="0" fontId="0" fillId="0" borderId="44" xfId="0" applyBorder="1" applyAlignment="1">
      <alignment horizontal="left"/>
    </xf>
    <xf numFmtId="0" fontId="1" fillId="0" borderId="43" xfId="0" applyFont="1" applyBorder="1" applyAlignment="1">
      <alignment horizontal="left"/>
    </xf>
    <xf numFmtId="0" fontId="1" fillId="0" borderId="35" xfId="0" applyFont="1" applyBorder="1" applyAlignment="1">
      <alignment horizontal="left"/>
    </xf>
    <xf numFmtId="0" fontId="1" fillId="0" borderId="44" xfId="0" applyFont="1" applyBorder="1" applyAlignment="1">
      <alignment horizontal="left"/>
    </xf>
    <xf numFmtId="0" fontId="28" fillId="0" borderId="43" xfId="0" applyFont="1" applyBorder="1" applyAlignment="1">
      <alignment horizontal="left" vertic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12" xfId="0" applyFont="1" applyBorder="1" applyAlignment="1">
      <alignment horizontal="left"/>
    </xf>
    <xf numFmtId="0" fontId="1" fillId="5" borderId="52" xfId="0" applyFont="1" applyFill="1" applyBorder="1" applyAlignment="1">
      <alignment horizontal="left"/>
    </xf>
    <xf numFmtId="0" fontId="1" fillId="5" borderId="53" xfId="0" applyFont="1" applyFill="1" applyBorder="1" applyAlignment="1">
      <alignment horizontal="left"/>
    </xf>
    <xf numFmtId="0" fontId="1" fillId="5" borderId="54" xfId="0" applyFont="1" applyFill="1" applyBorder="1" applyAlignment="1">
      <alignment horizontal="left"/>
    </xf>
    <xf numFmtId="0" fontId="1" fillId="7" borderId="2"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0" fillId="0" borderId="4" xfId="0" applyBorder="1" applyAlignment="1">
      <alignment horizontal="left" vertical="top" wrapText="1"/>
    </xf>
    <xf numFmtId="0" fontId="0" fillId="0" borderId="21" xfId="0"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1" fillId="7" borderId="9"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3" borderId="11" xfId="0" applyFill="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7" borderId="1" xfId="0" applyFont="1" applyFill="1" applyBorder="1" applyAlignment="1">
      <alignment horizontal="center" vertical="center"/>
    </xf>
    <xf numFmtId="0" fontId="1" fillId="7" borderId="5" xfId="0" applyFont="1" applyFill="1" applyBorder="1" applyAlignment="1">
      <alignment horizontal="center" vertical="center"/>
    </xf>
    <xf numFmtId="0" fontId="0" fillId="0" borderId="5" xfId="0" applyBorder="1" applyAlignment="1">
      <alignment horizontal="left" vertical="top"/>
    </xf>
    <xf numFmtId="0" fontId="0" fillId="0" borderId="39" xfId="0" applyBorder="1" applyAlignment="1">
      <alignment horizontal="left" vertical="center"/>
    </xf>
    <xf numFmtId="0" fontId="0" fillId="0" borderId="33" xfId="0" applyBorder="1" applyAlignment="1">
      <alignment horizontal="left" vertical="center"/>
    </xf>
    <xf numFmtId="0" fontId="0" fillId="0" borderId="40" xfId="0" applyBorder="1" applyAlignment="1">
      <alignment horizontal="left" vertical="center"/>
    </xf>
    <xf numFmtId="0" fontId="0" fillId="0" borderId="42" xfId="0" applyBorder="1" applyAlignment="1">
      <alignment horizontal="left" vertical="center"/>
    </xf>
    <xf numFmtId="0" fontId="0" fillId="0" borderId="26" xfId="0" applyBorder="1" applyAlignment="1">
      <alignment horizontal="left" vertical="center"/>
    </xf>
    <xf numFmtId="0" fontId="0" fillId="0" borderId="29" xfId="0" applyBorder="1" applyAlignment="1">
      <alignment horizontal="left" vertical="center"/>
    </xf>
    <xf numFmtId="0" fontId="1" fillId="7" borderId="2" xfId="0" applyFont="1"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49" fontId="1" fillId="7" borderId="2" xfId="0" applyNumberFormat="1" applyFont="1" applyFill="1" applyBorder="1" applyAlignment="1">
      <alignment horizontal="center" vertical="center" wrapText="1"/>
    </xf>
    <xf numFmtId="49" fontId="1" fillId="7" borderId="6" xfId="0" applyNumberFormat="1" applyFont="1" applyFill="1" applyBorder="1" applyAlignment="1">
      <alignment horizontal="center" vertical="center" wrapText="1"/>
    </xf>
    <xf numFmtId="164" fontId="28" fillId="7" borderId="9" xfId="2" applyFont="1" applyFill="1" applyBorder="1" applyAlignment="1">
      <alignment horizontal="center" vertical="center" wrapText="1"/>
    </xf>
    <xf numFmtId="164" fontId="1" fillId="7" borderId="11" xfId="2" applyFont="1" applyFill="1" applyBorder="1" applyAlignment="1">
      <alignment horizontal="center" vertical="center" wrapText="1"/>
    </xf>
    <xf numFmtId="0" fontId="4" fillId="3" borderId="47" xfId="5" applyFont="1" applyFill="1" applyBorder="1" applyAlignment="1">
      <alignment horizontal="center" wrapText="1"/>
    </xf>
    <xf numFmtId="0" fontId="4" fillId="3" borderId="46" xfId="5" applyFont="1" applyFill="1" applyBorder="1" applyAlignment="1">
      <alignment horizontal="center" wrapText="1"/>
    </xf>
    <xf numFmtId="0" fontId="4" fillId="0" borderId="49" xfId="5" applyFont="1" applyBorder="1" applyAlignment="1">
      <alignment horizontal="center"/>
    </xf>
    <xf numFmtId="0" fontId="4" fillId="0" borderId="23" xfId="5" applyFont="1" applyBorder="1" applyAlignment="1">
      <alignment horizontal="center"/>
    </xf>
    <xf numFmtId="0" fontId="21" fillId="3" borderId="49" xfId="5" applyFont="1" applyFill="1" applyBorder="1" applyAlignment="1">
      <alignment horizontal="center"/>
    </xf>
    <xf numFmtId="0" fontId="21" fillId="3" borderId="51" xfId="5" applyFont="1" applyFill="1" applyBorder="1" applyAlignment="1">
      <alignment horizontal="center"/>
    </xf>
    <xf numFmtId="0" fontId="4" fillId="0" borderId="50" xfId="5" applyFont="1" applyBorder="1" applyAlignment="1">
      <alignment horizontal="center"/>
    </xf>
    <xf numFmtId="0" fontId="4" fillId="0" borderId="29" xfId="5" applyFont="1" applyBorder="1" applyAlignment="1">
      <alignment horizontal="center"/>
    </xf>
    <xf numFmtId="0" fontId="12" fillId="7" borderId="2" xfId="3" applyFont="1" applyFill="1" applyBorder="1" applyAlignment="1">
      <alignment horizontal="center" vertical="center" wrapText="1"/>
    </xf>
    <xf numFmtId="0" fontId="8" fillId="0" borderId="39" xfId="3" applyFont="1" applyBorder="1" applyAlignment="1">
      <alignment horizontal="left" vertical="center"/>
    </xf>
    <xf numFmtId="0" fontId="8" fillId="0" borderId="33" xfId="3" applyFont="1" applyBorder="1" applyAlignment="1">
      <alignment horizontal="left" vertical="center"/>
    </xf>
    <xf numFmtId="0" fontId="8" fillId="0" borderId="40" xfId="3" applyFont="1" applyBorder="1" applyAlignment="1">
      <alignment horizontal="left" vertical="center"/>
    </xf>
    <xf numFmtId="164" fontId="8" fillId="0" borderId="47" xfId="3" applyNumberFormat="1" applyFont="1" applyBorder="1" applyAlignment="1">
      <alignment horizontal="left" vertical="center"/>
    </xf>
    <xf numFmtId="164" fontId="8" fillId="0" borderId="40" xfId="3" applyNumberFormat="1" applyFont="1" applyBorder="1" applyAlignment="1">
      <alignment horizontal="left" vertical="center"/>
    </xf>
    <xf numFmtId="0" fontId="8" fillId="0" borderId="47" xfId="3" applyFont="1" applyBorder="1" applyAlignment="1">
      <alignment horizontal="center" vertical="center"/>
    </xf>
    <xf numFmtId="0" fontId="8" fillId="0" borderId="40" xfId="3" applyFont="1" applyBorder="1" applyAlignment="1">
      <alignment horizontal="center" vertical="center"/>
    </xf>
    <xf numFmtId="0" fontId="8" fillId="3" borderId="33" xfId="3" applyFont="1" applyFill="1" applyBorder="1" applyAlignment="1">
      <alignment horizontal="center" vertical="center"/>
    </xf>
    <xf numFmtId="0" fontId="8" fillId="3" borderId="46" xfId="3" applyFont="1" applyFill="1" applyBorder="1" applyAlignment="1">
      <alignment horizontal="center" vertical="center"/>
    </xf>
    <xf numFmtId="0" fontId="12" fillId="7" borderId="14" xfId="3" applyFont="1" applyFill="1" applyBorder="1" applyAlignment="1">
      <alignment horizontal="center" vertical="center" wrapText="1"/>
    </xf>
    <xf numFmtId="0" fontId="12" fillId="7" borderId="21" xfId="3" applyFont="1" applyFill="1" applyBorder="1" applyAlignment="1">
      <alignment horizontal="center" vertical="center" wrapText="1"/>
    </xf>
    <xf numFmtId="0" fontId="8" fillId="0" borderId="0" xfId="3" applyFont="1" applyBorder="1" applyAlignment="1">
      <alignment horizontal="center" vertical="center"/>
    </xf>
    <xf numFmtId="0" fontId="8" fillId="0" borderId="24" xfId="3" applyFont="1" applyBorder="1" applyAlignment="1">
      <alignment horizontal="center" vertical="center"/>
    </xf>
    <xf numFmtId="0" fontId="36" fillId="0" borderId="42" xfId="3" applyFont="1" applyBorder="1" applyAlignment="1">
      <alignment horizontal="left" vertical="center"/>
    </xf>
    <xf numFmtId="0" fontId="7" fillId="0" borderId="26" xfId="3" applyFont="1" applyBorder="1" applyAlignment="1">
      <alignment horizontal="left" vertical="center"/>
    </xf>
    <xf numFmtId="0" fontId="7" fillId="0" borderId="29" xfId="3" applyFont="1" applyBorder="1" applyAlignment="1">
      <alignment horizontal="left" vertical="center"/>
    </xf>
    <xf numFmtId="14" fontId="17" fillId="0" borderId="26" xfId="3" applyNumberFormat="1" applyFont="1" applyBorder="1" applyAlignment="1">
      <alignment horizontal="center" vertical="center"/>
    </xf>
    <xf numFmtId="14" fontId="17" fillId="0" borderId="28" xfId="3" applyNumberFormat="1" applyFont="1" applyBorder="1" applyAlignment="1">
      <alignment horizontal="center" vertical="center"/>
    </xf>
    <xf numFmtId="0" fontId="12" fillId="7" borderId="13" xfId="3" applyFont="1" applyFill="1" applyBorder="1" applyAlignment="1">
      <alignment horizontal="center" vertical="center" wrapText="1"/>
    </xf>
    <xf numFmtId="0" fontId="12" fillId="7" borderId="20" xfId="3" applyFont="1" applyFill="1" applyBorder="1" applyAlignment="1">
      <alignment horizontal="center" vertical="center" wrapText="1"/>
    </xf>
    <xf numFmtId="0" fontId="12" fillId="7" borderId="6" xfId="3" applyFont="1" applyFill="1" applyBorder="1" applyAlignment="1">
      <alignment horizontal="center" vertical="center" wrapText="1"/>
    </xf>
    <xf numFmtId="164" fontId="12" fillId="7" borderId="2" xfId="3" applyNumberFormat="1" applyFont="1" applyFill="1" applyBorder="1" applyAlignment="1">
      <alignment horizontal="center" vertical="center" wrapText="1"/>
    </xf>
    <xf numFmtId="164" fontId="12" fillId="7" borderId="6" xfId="3" applyNumberFormat="1" applyFont="1" applyFill="1" applyBorder="1" applyAlignment="1">
      <alignment horizontal="center" vertical="center" wrapText="1"/>
    </xf>
    <xf numFmtId="0" fontId="12" fillId="7" borderId="9" xfId="3" applyFont="1" applyFill="1" applyBorder="1" applyAlignment="1">
      <alignment horizontal="center" vertical="center" wrapText="1"/>
    </xf>
    <xf numFmtId="0" fontId="12" fillId="7" borderId="11" xfId="3" applyFont="1" applyFill="1" applyBorder="1" applyAlignment="1">
      <alignment horizontal="center" vertical="center" wrapText="1"/>
    </xf>
    <xf numFmtId="164" fontId="8" fillId="0" borderId="50" xfId="3" applyNumberFormat="1" applyFont="1" applyBorder="1" applyAlignment="1">
      <alignment horizontal="left" vertical="center"/>
    </xf>
    <xf numFmtId="164" fontId="8" fillId="0" borderId="29" xfId="3" applyNumberFormat="1" applyFont="1" applyBorder="1" applyAlignment="1">
      <alignment horizontal="left" vertical="center"/>
    </xf>
    <xf numFmtId="0" fontId="8" fillId="0" borderId="50" xfId="3" applyFont="1" applyBorder="1" applyAlignment="1">
      <alignment horizontal="center" vertical="center"/>
    </xf>
    <xf numFmtId="0" fontId="8" fillId="0" borderId="29" xfId="3" applyFont="1" applyBorder="1" applyAlignment="1">
      <alignment horizontal="center" vertical="center"/>
    </xf>
    <xf numFmtId="0" fontId="6" fillId="0" borderId="38" xfId="3" applyFont="1" applyBorder="1" applyAlignment="1">
      <alignment horizontal="left" vertical="center"/>
    </xf>
    <xf numFmtId="0" fontId="8" fillId="0" borderId="0" xfId="3" applyFont="1" applyBorder="1" applyAlignment="1">
      <alignment horizontal="left" vertical="center"/>
    </xf>
    <xf numFmtId="0" fontId="8" fillId="0" borderId="45" xfId="3" applyFont="1" applyBorder="1" applyAlignment="1">
      <alignment horizontal="left" vertical="center"/>
    </xf>
    <xf numFmtId="0" fontId="8" fillId="0" borderId="38" xfId="3" applyFont="1" applyBorder="1" applyAlignment="1">
      <alignment horizontal="left" vertical="center"/>
    </xf>
    <xf numFmtId="0" fontId="8" fillId="0" borderId="41" xfId="3" applyFont="1" applyBorder="1" applyAlignment="1">
      <alignment horizontal="left" vertical="center"/>
    </xf>
    <xf numFmtId="0" fontId="8" fillId="0" borderId="22" xfId="3" applyFont="1" applyBorder="1" applyAlignment="1">
      <alignment horizontal="left" vertical="center"/>
    </xf>
    <xf numFmtId="0" fontId="8" fillId="0" borderId="23" xfId="3" applyFont="1" applyBorder="1" applyAlignment="1">
      <alignment horizontal="left" vertical="center"/>
    </xf>
    <xf numFmtId="164" fontId="6" fillId="0" borderId="48" xfId="3" applyNumberFormat="1" applyFont="1" applyBorder="1" applyAlignment="1">
      <alignment horizontal="center" vertical="center"/>
    </xf>
    <xf numFmtId="164" fontId="15" fillId="0" borderId="45" xfId="3" applyNumberFormat="1" applyFont="1" applyBorder="1" applyAlignment="1">
      <alignment horizontal="center" vertical="center"/>
    </xf>
    <xf numFmtId="164" fontId="15" fillId="0" borderId="48" xfId="3" applyNumberFormat="1" applyFont="1" applyBorder="1" applyAlignment="1">
      <alignment horizontal="center" vertical="center"/>
    </xf>
    <xf numFmtId="164" fontId="15" fillId="0" borderId="49" xfId="3" applyNumberFormat="1" applyFont="1" applyBorder="1" applyAlignment="1">
      <alignment horizontal="center" vertical="center"/>
    </xf>
    <xf numFmtId="164" fontId="15" fillId="0" borderId="23" xfId="3" applyNumberFormat="1" applyFont="1" applyBorder="1" applyAlignment="1">
      <alignment horizontal="center" vertical="center"/>
    </xf>
    <xf numFmtId="0" fontId="18" fillId="0" borderId="48" xfId="3" applyFont="1" applyBorder="1" applyAlignment="1">
      <alignment horizontal="center" vertical="center"/>
    </xf>
    <xf numFmtId="0" fontId="18" fillId="0" borderId="45" xfId="3" applyFont="1" applyBorder="1" applyAlignment="1">
      <alignment horizontal="center" vertical="center"/>
    </xf>
    <xf numFmtId="0" fontId="18" fillId="0" borderId="49" xfId="3" applyFont="1" applyBorder="1" applyAlignment="1">
      <alignment horizontal="center" vertical="center"/>
    </xf>
    <xf numFmtId="0" fontId="18" fillId="0" borderId="23" xfId="3" applyFont="1" applyBorder="1" applyAlignment="1">
      <alignment horizontal="center" vertical="center"/>
    </xf>
    <xf numFmtId="0" fontId="15" fillId="3" borderId="48" xfId="3" applyFont="1" applyFill="1" applyBorder="1" applyAlignment="1">
      <alignment horizontal="center" vertical="center"/>
    </xf>
    <xf numFmtId="0" fontId="15" fillId="3" borderId="0" xfId="3" applyFont="1" applyFill="1" applyBorder="1" applyAlignment="1">
      <alignment horizontal="center" vertical="center"/>
    </xf>
    <xf numFmtId="0" fontId="8" fillId="3" borderId="24" xfId="3" applyFont="1" applyFill="1" applyBorder="1" applyAlignment="1">
      <alignment horizontal="center" vertical="center"/>
    </xf>
    <xf numFmtId="0" fontId="8" fillId="3" borderId="48" xfId="3" applyFont="1" applyFill="1" applyBorder="1" applyAlignment="1">
      <alignment horizontal="center" vertical="center"/>
    </xf>
    <xf numFmtId="0" fontId="8" fillId="3" borderId="0" xfId="3" applyFont="1" applyFill="1" applyBorder="1" applyAlignment="1">
      <alignment horizontal="center" vertical="center"/>
    </xf>
    <xf numFmtId="0" fontId="8" fillId="3" borderId="49" xfId="3" applyFont="1" applyFill="1" applyBorder="1" applyAlignment="1">
      <alignment horizontal="center" vertical="center"/>
    </xf>
    <xf numFmtId="0" fontId="8" fillId="3" borderId="22" xfId="3" applyFont="1" applyFill="1" applyBorder="1" applyAlignment="1">
      <alignment horizontal="center" vertical="center"/>
    </xf>
    <xf numFmtId="0" fontId="8" fillId="3" borderId="51" xfId="3" applyFont="1" applyFill="1" applyBorder="1" applyAlignment="1">
      <alignment horizontal="center" vertical="center"/>
    </xf>
    <xf numFmtId="0" fontId="48" fillId="2" borderId="0" xfId="3" applyFont="1" applyFill="1" applyAlignment="1">
      <alignment horizontal="center" wrapText="1"/>
    </xf>
    <xf numFmtId="0" fontId="8" fillId="0" borderId="39" xfId="3" applyFont="1" applyBorder="1" applyAlignment="1">
      <alignment horizontal="left"/>
    </xf>
    <xf numFmtId="0" fontId="8" fillId="0" borderId="33" xfId="3" applyFont="1" applyBorder="1" applyAlignment="1">
      <alignment horizontal="left"/>
    </xf>
    <xf numFmtId="0" fontId="7" fillId="0" borderId="42" xfId="3" applyFont="1" applyBorder="1" applyAlignment="1">
      <alignment horizontal="center"/>
    </xf>
    <xf numFmtId="0" fontId="7" fillId="0" borderId="26" xfId="3" applyFont="1" applyBorder="1" applyAlignment="1">
      <alignment horizontal="center"/>
    </xf>
    <xf numFmtId="0" fontId="8" fillId="0" borderId="4" xfId="3" applyFont="1" applyBorder="1" applyAlignment="1">
      <alignment horizontal="center" vertical="center"/>
    </xf>
    <xf numFmtId="0" fontId="8" fillId="0" borderId="23" xfId="3" applyFont="1" applyBorder="1" applyAlignment="1">
      <alignment horizontal="center" vertical="center"/>
    </xf>
    <xf numFmtId="0" fontId="8" fillId="0" borderId="4" xfId="3" applyFont="1" applyBorder="1" applyAlignment="1">
      <alignment horizontal="center"/>
    </xf>
    <xf numFmtId="0" fontId="8" fillId="0" borderId="21" xfId="3" applyFont="1" applyBorder="1" applyAlignment="1">
      <alignment horizontal="center"/>
    </xf>
    <xf numFmtId="164" fontId="8" fillId="0" borderId="4" xfId="3" applyNumberFormat="1" applyFont="1" applyBorder="1" applyAlignment="1">
      <alignment horizontal="center" vertical="center"/>
    </xf>
    <xf numFmtId="164" fontId="8" fillId="0" borderId="21" xfId="3" applyNumberFormat="1" applyFont="1" applyBorder="1" applyAlignment="1">
      <alignment horizontal="center" vertical="center"/>
    </xf>
    <xf numFmtId="164" fontId="16" fillId="0" borderId="25" xfId="3" applyNumberFormat="1" applyFont="1" applyBorder="1" applyAlignment="1">
      <alignment horizontal="center" vertical="center"/>
    </xf>
    <xf numFmtId="164" fontId="16" fillId="0" borderId="21" xfId="3" applyNumberFormat="1" applyFont="1" applyBorder="1" applyAlignment="1">
      <alignment horizontal="center" vertical="center"/>
    </xf>
    <xf numFmtId="164" fontId="8" fillId="0" borderId="47" xfId="3" applyNumberFormat="1" applyFont="1" applyBorder="1" applyAlignment="1">
      <alignment horizontal="left" vertical="top"/>
    </xf>
    <xf numFmtId="164" fontId="8" fillId="0" borderId="50" xfId="3" applyNumberFormat="1" applyFont="1" applyBorder="1" applyAlignment="1">
      <alignment horizontal="left" vertical="top"/>
    </xf>
    <xf numFmtId="0" fontId="15" fillId="0" borderId="0" xfId="3" applyFont="1" applyBorder="1" applyAlignment="1">
      <alignment horizontal="left" vertical="center"/>
    </xf>
    <xf numFmtId="0" fontId="15" fillId="0" borderId="38" xfId="3" applyFont="1" applyBorder="1" applyAlignment="1">
      <alignment horizontal="left" vertical="center"/>
    </xf>
    <xf numFmtId="0" fontId="15" fillId="0" borderId="41" xfId="3" applyFont="1" applyBorder="1" applyAlignment="1">
      <alignment horizontal="left" vertical="center"/>
    </xf>
    <xf numFmtId="0" fontId="15" fillId="0" borderId="22" xfId="3" applyFont="1" applyBorder="1" applyAlignment="1">
      <alignment horizontal="left" vertical="center"/>
    </xf>
    <xf numFmtId="10" fontId="8" fillId="0" borderId="4" xfId="3" applyNumberFormat="1" applyFont="1" applyBorder="1" applyAlignment="1">
      <alignment horizontal="center" vertical="center"/>
    </xf>
    <xf numFmtId="10" fontId="8" fillId="0" borderId="21" xfId="3" applyNumberFormat="1" applyFont="1" applyBorder="1" applyAlignment="1">
      <alignment horizontal="center" vertical="center"/>
    </xf>
    <xf numFmtId="9" fontId="8" fillId="0" borderId="4" xfId="3" applyNumberFormat="1" applyFont="1" applyBorder="1" applyAlignment="1">
      <alignment horizontal="center" vertical="center"/>
    </xf>
    <xf numFmtId="9" fontId="8" fillId="0" borderId="21" xfId="3" applyNumberFormat="1" applyFont="1" applyBorder="1" applyAlignment="1">
      <alignment horizontal="center" vertical="center"/>
    </xf>
    <xf numFmtId="0" fontId="9" fillId="0" borderId="25" xfId="3" applyFont="1" applyBorder="1" applyAlignment="1">
      <alignment horizontal="center" vertical="center"/>
    </xf>
    <xf numFmtId="0" fontId="10" fillId="0" borderId="25" xfId="3" applyFont="1" applyBorder="1" applyAlignment="1">
      <alignment horizontal="center" vertical="center"/>
    </xf>
    <xf numFmtId="0" fontId="10" fillId="0" borderId="21" xfId="3" applyFont="1" applyBorder="1" applyAlignment="1">
      <alignment horizontal="center" vertical="center"/>
    </xf>
    <xf numFmtId="0" fontId="8" fillId="0" borderId="47" xfId="3" applyFont="1" applyBorder="1" applyAlignment="1">
      <alignment horizontal="center" vertical="top"/>
    </xf>
    <xf numFmtId="0" fontId="8" fillId="0" borderId="50" xfId="3" applyFont="1" applyBorder="1" applyAlignment="1">
      <alignment horizontal="center" vertical="top"/>
    </xf>
    <xf numFmtId="10" fontId="8" fillId="0" borderId="10" xfId="3" applyNumberFormat="1" applyFont="1" applyBorder="1" applyAlignment="1">
      <alignment horizontal="center" vertical="center"/>
    </xf>
    <xf numFmtId="10" fontId="8" fillId="0" borderId="31" xfId="3" applyNumberFormat="1" applyFont="1" applyBorder="1" applyAlignment="1">
      <alignment horizontal="center" vertical="center"/>
    </xf>
    <xf numFmtId="9" fontId="8" fillId="0" borderId="10" xfId="3" applyNumberFormat="1" applyFont="1" applyBorder="1" applyAlignment="1">
      <alignment horizontal="center"/>
    </xf>
    <xf numFmtId="9" fontId="8" fillId="0" borderId="31" xfId="3" applyNumberFormat="1" applyFont="1" applyBorder="1" applyAlignment="1">
      <alignment horizontal="center"/>
    </xf>
    <xf numFmtId="0" fontId="15" fillId="3" borderId="30" xfId="3" applyFont="1" applyFill="1" applyBorder="1" applyAlignment="1">
      <alignment horizontal="center" vertical="center"/>
    </xf>
    <xf numFmtId="0" fontId="15" fillId="3" borderId="31" xfId="3" applyFont="1" applyFill="1" applyBorder="1" applyAlignment="1">
      <alignment horizontal="center" vertical="center"/>
    </xf>
    <xf numFmtId="0" fontId="34" fillId="3" borderId="30" xfId="3" applyFont="1" applyFill="1" applyBorder="1" applyAlignment="1">
      <alignment horizontal="center" vertical="center"/>
    </xf>
    <xf numFmtId="0" fontId="1" fillId="7" borderId="16" xfId="3" applyFont="1" applyFill="1" applyBorder="1" applyAlignment="1">
      <alignment horizontal="center"/>
    </xf>
    <xf numFmtId="0" fontId="1" fillId="7" borderId="17" xfId="3" applyFont="1" applyFill="1" applyBorder="1" applyAlignment="1">
      <alignment horizontal="center"/>
    </xf>
    <xf numFmtId="0" fontId="14" fillId="3" borderId="30" xfId="3" applyFont="1" applyFill="1" applyBorder="1" applyAlignment="1">
      <alignment horizontal="center" vertical="center"/>
    </xf>
    <xf numFmtId="0" fontId="14" fillId="3" borderId="31" xfId="3" applyFont="1" applyFill="1" applyBorder="1" applyAlignment="1">
      <alignment horizontal="center" vertical="center"/>
    </xf>
    <xf numFmtId="0" fontId="46" fillId="0" borderId="38" xfId="3" applyFont="1" applyBorder="1" applyAlignment="1">
      <alignment horizontal="left" vertical="center"/>
    </xf>
    <xf numFmtId="0" fontId="14" fillId="0" borderId="0" xfId="3" applyFont="1" applyBorder="1" applyAlignment="1">
      <alignment horizontal="left" vertical="center"/>
    </xf>
    <xf numFmtId="0" fontId="14" fillId="0" borderId="41" xfId="3" applyFont="1" applyBorder="1" applyAlignment="1">
      <alignment horizontal="left" vertical="center"/>
    </xf>
    <xf numFmtId="0" fontId="14" fillId="0" borderId="22" xfId="3" applyFont="1" applyBorder="1" applyAlignment="1">
      <alignment horizontal="left"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14" fontId="0" fillId="0" borderId="52" xfId="0" applyNumberFormat="1" applyBorder="1" applyAlignment="1">
      <alignment horizontal="left" vertical="center"/>
    </xf>
    <xf numFmtId="14" fontId="0" fillId="0" borderId="53" xfId="0" applyNumberFormat="1" applyBorder="1" applyAlignment="1">
      <alignment horizontal="left" vertical="center"/>
    </xf>
    <xf numFmtId="14" fontId="0" fillId="0" borderId="54" xfId="0" applyNumberFormat="1" applyBorder="1" applyAlignment="1">
      <alignment horizontal="left" vertical="center"/>
    </xf>
    <xf numFmtId="14" fontId="0" fillId="0" borderId="43" xfId="0" applyNumberFormat="1" applyBorder="1" applyAlignment="1">
      <alignment horizontal="left"/>
    </xf>
    <xf numFmtId="14" fontId="0" fillId="0" borderId="35" xfId="0" applyNumberFormat="1" applyBorder="1" applyAlignment="1">
      <alignment horizontal="left"/>
    </xf>
    <xf numFmtId="14" fontId="0" fillId="0" borderId="44" xfId="0" applyNumberFormat="1" applyBorder="1" applyAlignment="1">
      <alignment horizontal="left"/>
    </xf>
    <xf numFmtId="0" fontId="0" fillId="7" borderId="6" xfId="0" applyFill="1" applyBorder="1" applyAlignment="1">
      <alignment horizontal="center" vertical="center"/>
    </xf>
    <xf numFmtId="0" fontId="27" fillId="0" borderId="6" xfId="0" applyFont="1" applyBorder="1" applyAlignment="1">
      <alignment horizontal="left" vertical="top"/>
    </xf>
    <xf numFmtId="0" fontId="42" fillId="7" borderId="9" xfId="0" applyFont="1" applyFill="1" applyBorder="1" applyAlignment="1">
      <alignment horizontal="center" vertical="center"/>
    </xf>
    <xf numFmtId="0" fontId="42" fillId="7" borderId="11" xfId="0" applyFont="1" applyFill="1" applyBorder="1" applyAlignment="1">
      <alignment horizontal="center" vertical="center"/>
    </xf>
    <xf numFmtId="0" fontId="27" fillId="0" borderId="11" xfId="0" applyFont="1" applyBorder="1" applyAlignment="1">
      <alignment horizontal="left" vertical="top"/>
    </xf>
    <xf numFmtId="0" fontId="0" fillId="7" borderId="55" xfId="0" applyFill="1" applyBorder="1" applyAlignment="1">
      <alignment horizontal="center" vertical="center"/>
    </xf>
    <xf numFmtId="0" fontId="0" fillId="7" borderId="18" xfId="0" applyFill="1" applyBorder="1" applyAlignment="1">
      <alignment horizontal="center" vertical="center"/>
    </xf>
    <xf numFmtId="0" fontId="0" fillId="7" borderId="49" xfId="0" applyFill="1" applyBorder="1" applyAlignment="1">
      <alignment horizontal="center" vertical="center"/>
    </xf>
    <xf numFmtId="0" fontId="0" fillId="7" borderId="23" xfId="0" applyFill="1" applyBorder="1" applyAlignment="1">
      <alignment horizontal="center" vertical="center"/>
    </xf>
    <xf numFmtId="0" fontId="27" fillId="0" borderId="5" xfId="0" applyFont="1" applyBorder="1" applyAlignment="1">
      <alignment horizontal="left" vertical="top"/>
    </xf>
    <xf numFmtId="0" fontId="0" fillId="0" borderId="7" xfId="0" applyBorder="1" applyAlignment="1">
      <alignment horizontal="left" vertical="top"/>
    </xf>
    <xf numFmtId="164" fontId="42" fillId="0" borderId="38" xfId="2" applyFont="1" applyFill="1" applyBorder="1"/>
    <xf numFmtId="164" fontId="42" fillId="0" borderId="0" xfId="2" applyFont="1" applyFill="1" applyBorder="1"/>
    <xf numFmtId="164" fontId="42" fillId="0" borderId="38" xfId="2" applyFont="1" applyBorder="1"/>
    <xf numFmtId="164" fontId="42" fillId="0" borderId="0" xfId="2" applyFont="1" applyBorder="1"/>
    <xf numFmtId="164" fontId="0" fillId="0" borderId="24" xfId="2" applyFont="1" applyFill="1" applyBorder="1" applyAlignment="1">
      <alignment horizontal="center"/>
    </xf>
    <xf numFmtId="164" fontId="0" fillId="0" borderId="42" xfId="2" applyFont="1" applyBorder="1"/>
    <xf numFmtId="164" fontId="42" fillId="0" borderId="26" xfId="2" applyFont="1" applyBorder="1"/>
    <xf numFmtId="164" fontId="42" fillId="0" borderId="28" xfId="2" applyFont="1" applyBorder="1"/>
    <xf numFmtId="164" fontId="42" fillId="0" borderId="24" xfId="2" applyFont="1" applyFill="1" applyBorder="1"/>
  </cellXfs>
  <cellStyles count="10">
    <cellStyle name="Comma" xfId="1" builtinId="3"/>
    <cellStyle name="Comma [0]" xfId="2" builtinId="6"/>
    <cellStyle name="Comma [0] 3" xfId="6" xr:uid="{00000000-0005-0000-0000-000002000000}"/>
    <cellStyle name="Comma 2" xfId="7" xr:uid="{00000000-0005-0000-0000-000003000000}"/>
    <cellStyle name="Normal" xfId="0" builtinId="0"/>
    <cellStyle name="Normal 2" xfId="4" xr:uid="{00000000-0005-0000-0000-000005000000}"/>
    <cellStyle name="Normal 3" xfId="5" xr:uid="{00000000-0005-0000-0000-000006000000}"/>
    <cellStyle name="Normal 4" xfId="3" xr:uid="{00000000-0005-0000-0000-000007000000}"/>
    <cellStyle name="Normal 4 2" xfId="9" xr:uid="{00000000-0005-0000-0000-000008000000}"/>
    <cellStyle name="Normal 5" xfId="8"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6</xdr:col>
      <xdr:colOff>454070</xdr:colOff>
      <xdr:row>33</xdr:row>
      <xdr:rowOff>94922</xdr:rowOff>
    </xdr:to>
    <xdr:pic>
      <xdr:nvPicPr>
        <xdr:cNvPr id="2" name="Picture 1">
          <a:extLst>
            <a:ext uri="{FF2B5EF4-FFF2-40B4-BE49-F238E27FC236}">
              <a16:creationId xmlns:a16="http://schemas.microsoft.com/office/drawing/2014/main" id="{53771FFE-582A-4612-8C91-FD3D22EA3C23}"/>
            </a:ext>
          </a:extLst>
        </xdr:cNvPr>
        <xdr:cNvPicPr>
          <a:picLocks noChangeAspect="1"/>
        </xdr:cNvPicPr>
      </xdr:nvPicPr>
      <xdr:blipFill>
        <a:blip xmlns:r="http://schemas.openxmlformats.org/officeDocument/2006/relationships" r:embed="rId1"/>
        <a:stretch>
          <a:fillRect/>
        </a:stretch>
      </xdr:blipFill>
      <xdr:spPr>
        <a:xfrm>
          <a:off x="605118" y="4728882"/>
          <a:ext cx="5953956" cy="1686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8"/>
  <sheetViews>
    <sheetView workbookViewId="0">
      <selection activeCell="A12" sqref="A12"/>
    </sheetView>
  </sheetViews>
  <sheetFormatPr defaultColWidth="8.7109375" defaultRowHeight="15"/>
  <cols>
    <col min="1" max="1" width="42.28515625" style="175" customWidth="1"/>
    <col min="2" max="16384" width="8.7109375" style="175"/>
  </cols>
  <sheetData>
    <row r="1" spans="1:1" ht="33.75">
      <c r="A1" s="174" t="s">
        <v>0</v>
      </c>
    </row>
    <row r="2" spans="1:1" ht="18.75">
      <c r="A2" s="176" t="s">
        <v>1</v>
      </c>
    </row>
    <row r="3" spans="1:1" ht="18.75">
      <c r="A3" s="177" t="s">
        <v>2</v>
      </c>
    </row>
    <row r="4" spans="1:1" ht="18.75">
      <c r="A4" s="177" t="s">
        <v>3</v>
      </c>
    </row>
    <row r="5" spans="1:1" ht="18.75">
      <c r="A5" s="177" t="s">
        <v>4</v>
      </c>
    </row>
    <row r="6" spans="1:1" ht="18.75">
      <c r="A6" s="177" t="s">
        <v>5</v>
      </c>
    </row>
    <row r="7" spans="1:1" ht="18.75">
      <c r="A7" s="177" t="s">
        <v>6</v>
      </c>
    </row>
    <row r="8" spans="1:1" ht="18.75">
      <c r="A8" s="178" t="s">
        <v>7</v>
      </c>
    </row>
  </sheetData>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14B4F-E9EF-489C-BD6B-19DE6D244C93}">
  <sheetPr>
    <tabColor rgb="FF00B0F0"/>
  </sheetPr>
  <dimension ref="A1:G22"/>
  <sheetViews>
    <sheetView topLeftCell="A3" zoomScale="140" zoomScaleNormal="140" workbookViewId="0">
      <selection activeCell="A10" sqref="A10"/>
    </sheetView>
  </sheetViews>
  <sheetFormatPr defaultColWidth="9.140625" defaultRowHeight="15"/>
  <cols>
    <col min="1" max="1" width="9.140625" style="29" customWidth="1"/>
    <col min="2" max="2" width="42" style="29" customWidth="1"/>
    <col min="3" max="3" width="17.85546875" style="29" customWidth="1"/>
    <col min="4" max="4" width="18.140625" style="29" customWidth="1"/>
    <col min="5" max="5" width="18.42578125" style="29" customWidth="1"/>
    <col min="6" max="6" width="18.85546875" style="29" customWidth="1"/>
    <col min="7" max="7" width="12.5703125" style="29" customWidth="1"/>
    <col min="8" max="16384" width="9.140625" style="29"/>
  </cols>
  <sheetData>
    <row r="1" spans="1:7" ht="15.75">
      <c r="A1" s="49"/>
      <c r="B1" s="49"/>
      <c r="C1" s="49"/>
      <c r="D1" s="49"/>
      <c r="E1" s="49"/>
      <c r="F1" s="49"/>
    </row>
    <row r="2" spans="1:7" ht="15.75">
      <c r="A2" s="49"/>
      <c r="B2" s="49"/>
      <c r="C2" s="49"/>
      <c r="D2" s="49"/>
      <c r="E2" s="49"/>
      <c r="F2" s="49"/>
    </row>
    <row r="3" spans="1:7" ht="15.75">
      <c r="A3" s="49"/>
      <c r="B3" s="49"/>
      <c r="C3" s="49"/>
      <c r="D3" s="49"/>
      <c r="E3" s="49"/>
      <c r="F3" s="49"/>
    </row>
    <row r="4" spans="1:7" ht="20.25">
      <c r="A4" s="49"/>
      <c r="B4" s="440" t="s">
        <v>309</v>
      </c>
      <c r="C4" s="440"/>
      <c r="D4" s="440"/>
      <c r="E4" s="440"/>
      <c r="F4" s="440"/>
    </row>
    <row r="5" spans="1:7" ht="16.5" thickBot="1">
      <c r="A5" s="49"/>
      <c r="B5" s="49"/>
      <c r="C5" s="49"/>
      <c r="D5" s="49"/>
      <c r="E5" s="49"/>
      <c r="F5" s="49"/>
    </row>
    <row r="6" spans="1:7" ht="31.5">
      <c r="A6" s="49"/>
      <c r="B6" s="118"/>
      <c r="C6" s="119" t="s">
        <v>86</v>
      </c>
      <c r="D6" s="119" t="s">
        <v>87</v>
      </c>
      <c r="E6" s="119" t="s">
        <v>88</v>
      </c>
      <c r="F6" s="120" t="s">
        <v>89</v>
      </c>
    </row>
    <row r="7" spans="1:7" ht="15.75">
      <c r="A7" s="49"/>
      <c r="B7" s="121" t="s">
        <v>205</v>
      </c>
      <c r="C7" s="51">
        <v>1</v>
      </c>
      <c r="D7" s="52">
        <f>'E1'!G13</f>
        <v>10357027600</v>
      </c>
      <c r="E7" s="53">
        <f>D7/$D$14</f>
        <v>0.86373536098392623</v>
      </c>
      <c r="F7" s="122">
        <f>D7/$F$14</f>
        <v>1.2187717464111838</v>
      </c>
    </row>
    <row r="8" spans="1:7" ht="15.75">
      <c r="A8" s="49"/>
      <c r="B8" s="123" t="s">
        <v>206</v>
      </c>
      <c r="C8" s="445">
        <v>0</v>
      </c>
      <c r="D8" s="449">
        <v>0</v>
      </c>
      <c r="E8" s="459">
        <f>D8/$D$14</f>
        <v>0</v>
      </c>
      <c r="F8" s="468">
        <f>D8/$F$14</f>
        <v>0</v>
      </c>
    </row>
    <row r="9" spans="1:7" ht="15.75">
      <c r="A9" s="49"/>
      <c r="B9" s="124" t="s">
        <v>90</v>
      </c>
      <c r="C9" s="446"/>
      <c r="D9" s="450"/>
      <c r="E9" s="460"/>
      <c r="F9" s="469"/>
      <c r="G9" s="54"/>
    </row>
    <row r="10" spans="1:7" ht="15.75">
      <c r="A10" s="49"/>
      <c r="B10" s="124" t="s">
        <v>91</v>
      </c>
      <c r="C10" s="51"/>
      <c r="D10" s="52"/>
      <c r="E10" s="53"/>
      <c r="F10" s="122"/>
    </row>
    <row r="11" spans="1:7" ht="15.75">
      <c r="A11" s="49"/>
      <c r="B11" s="121" t="s">
        <v>92</v>
      </c>
      <c r="C11" s="51"/>
      <c r="D11" s="52"/>
      <c r="E11" s="53"/>
      <c r="F11" s="122"/>
    </row>
    <row r="12" spans="1:7" ht="15.75">
      <c r="A12" s="49"/>
      <c r="B12" s="121" t="s">
        <v>207</v>
      </c>
      <c r="C12" s="51">
        <v>6</v>
      </c>
      <c r="D12" s="52">
        <f>SUM('E1'!G14:G19)</f>
        <v>903114140</v>
      </c>
      <c r="E12" s="53">
        <f>D12/$D$14</f>
        <v>7.5316166746778601E-2</v>
      </c>
      <c r="F12" s="122">
        <f>D12/$F$14</f>
        <v>0.10627469966541697</v>
      </c>
    </row>
    <row r="13" spans="1:7" ht="15.75">
      <c r="A13" s="49"/>
      <c r="B13" s="121" t="s">
        <v>93</v>
      </c>
      <c r="C13" s="51">
        <f>SUM(C7:C12)</f>
        <v>7</v>
      </c>
      <c r="D13" s="235">
        <f>SUM(D7:D12)</f>
        <v>11260141740</v>
      </c>
      <c r="E13" s="55"/>
      <c r="F13" s="125"/>
    </row>
    <row r="14" spans="1:7" ht="15.75">
      <c r="A14" s="49"/>
      <c r="B14" s="121" t="s">
        <v>94</v>
      </c>
      <c r="C14" s="50"/>
      <c r="D14" s="235">
        <f>'E1'!D20</f>
        <v>11990973240</v>
      </c>
      <c r="E14" s="55"/>
      <c r="F14" s="235">
        <v>8497922298</v>
      </c>
    </row>
    <row r="15" spans="1:7" ht="15.75">
      <c r="A15" s="49"/>
      <c r="B15" s="126" t="s">
        <v>95</v>
      </c>
      <c r="C15" s="447"/>
      <c r="D15" s="447"/>
      <c r="E15" s="461">
        <f>D13/D14</f>
        <v>0.93905152773070488</v>
      </c>
      <c r="F15" s="470"/>
    </row>
    <row r="16" spans="1:7" ht="15.75">
      <c r="A16" s="49"/>
      <c r="B16" s="124" t="s">
        <v>96</v>
      </c>
      <c r="C16" s="448"/>
      <c r="D16" s="448"/>
      <c r="E16" s="462"/>
      <c r="F16" s="471"/>
    </row>
    <row r="17" spans="2:7" ht="16.5" thickBot="1">
      <c r="B17" s="441" t="s">
        <v>32</v>
      </c>
      <c r="C17" s="442"/>
      <c r="D17" s="56" t="s">
        <v>33</v>
      </c>
      <c r="E17" s="57" t="s">
        <v>34</v>
      </c>
      <c r="F17" s="127" t="s">
        <v>11</v>
      </c>
      <c r="G17" s="58"/>
    </row>
    <row r="18" spans="2:7" ht="15.75">
      <c r="B18" s="416" t="s">
        <v>204</v>
      </c>
      <c r="C18" s="455"/>
      <c r="D18" s="451" t="s">
        <v>153</v>
      </c>
      <c r="E18" s="463" t="s">
        <v>154</v>
      </c>
      <c r="F18" s="474" t="s">
        <v>100</v>
      </c>
      <c r="G18" s="196"/>
    </row>
    <row r="19" spans="2:7" ht="15.75">
      <c r="B19" s="456"/>
      <c r="C19" s="455"/>
      <c r="D19" s="451"/>
      <c r="E19" s="464"/>
      <c r="F19" s="472"/>
      <c r="G19" s="196"/>
    </row>
    <row r="20" spans="2:7" ht="15.75">
      <c r="B20" s="457"/>
      <c r="C20" s="458"/>
      <c r="D20" s="452"/>
      <c r="E20" s="465"/>
      <c r="F20" s="473"/>
      <c r="G20" s="196"/>
    </row>
    <row r="21" spans="2:7" ht="15.75">
      <c r="B21" s="441" t="s">
        <v>35</v>
      </c>
      <c r="C21" s="442"/>
      <c r="D21" s="453" t="s">
        <v>36</v>
      </c>
      <c r="E21" s="466" t="s">
        <v>37</v>
      </c>
      <c r="F21" s="128" t="s">
        <v>38</v>
      </c>
      <c r="G21" s="58"/>
    </row>
    <row r="22" spans="2:7" ht="18.75" thickBot="1">
      <c r="B22" s="443" t="s">
        <v>98</v>
      </c>
      <c r="C22" s="444"/>
      <c r="D22" s="454"/>
      <c r="E22" s="467"/>
      <c r="F22" s="129">
        <v>43465</v>
      </c>
      <c r="G22" s="60"/>
    </row>
  </sheetData>
  <mergeCells count="18">
    <mergeCell ref="B4:F4"/>
    <mergeCell ref="F8:F9"/>
    <mergeCell ref="C15:C16"/>
    <mergeCell ref="D15:D16"/>
    <mergeCell ref="E15:E16"/>
    <mergeCell ref="F15:F16"/>
    <mergeCell ref="B21:C21"/>
    <mergeCell ref="D21:D22"/>
    <mergeCell ref="E21:E22"/>
    <mergeCell ref="B22:C22"/>
    <mergeCell ref="C8:C9"/>
    <mergeCell ref="D8:D9"/>
    <mergeCell ref="E8:E9"/>
    <mergeCell ref="B17:C17"/>
    <mergeCell ref="B18:C20"/>
    <mergeCell ref="D18:D20"/>
    <mergeCell ref="E18:E20"/>
    <mergeCell ref="F18:F20"/>
  </mergeCell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B1:H26"/>
  <sheetViews>
    <sheetView zoomScale="118" zoomScaleNormal="118" workbookViewId="0">
      <selection activeCell="E4" sqref="E4"/>
    </sheetView>
  </sheetViews>
  <sheetFormatPr defaultColWidth="9.140625" defaultRowHeight="15"/>
  <cols>
    <col min="1" max="1" width="9.140625" style="29"/>
    <col min="2" max="2" width="16.42578125" style="29" customWidth="1"/>
    <col min="3" max="3" width="9.140625" style="29" customWidth="1"/>
    <col min="4" max="4" width="16.85546875" style="5" customWidth="1"/>
    <col min="5" max="5" width="13.140625" style="29" customWidth="1"/>
    <col min="6" max="6" width="14.7109375" style="29" customWidth="1"/>
    <col min="7" max="7" width="17.140625" style="29" customWidth="1"/>
    <col min="8" max="8" width="16.28515625" style="29" customWidth="1"/>
    <col min="9" max="16384" width="9.140625" style="29"/>
  </cols>
  <sheetData>
    <row r="1" spans="2:8" ht="15.75" thickBot="1"/>
    <row r="2" spans="2:8">
      <c r="B2" s="140"/>
      <c r="C2" s="130" t="s">
        <v>101</v>
      </c>
      <c r="D2" s="141" t="s">
        <v>102</v>
      </c>
      <c r="E2" s="475" t="s">
        <v>42</v>
      </c>
      <c r="F2" s="476"/>
      <c r="G2" s="142" t="s">
        <v>103</v>
      </c>
      <c r="H2" s="143" t="s">
        <v>103</v>
      </c>
    </row>
    <row r="3" spans="2:8">
      <c r="B3" s="144" t="s">
        <v>40</v>
      </c>
      <c r="C3" s="93" t="s">
        <v>104</v>
      </c>
      <c r="D3" s="238" t="s">
        <v>304</v>
      </c>
      <c r="E3" s="95" t="s">
        <v>43</v>
      </c>
      <c r="F3" s="94" t="s">
        <v>44</v>
      </c>
      <c r="G3" s="239" t="str">
        <f>D3</f>
        <v>31/12/2018</v>
      </c>
      <c r="H3" s="240" t="s">
        <v>305</v>
      </c>
    </row>
    <row r="4" spans="2:8">
      <c r="B4" s="145" t="s">
        <v>70</v>
      </c>
      <c r="C4" s="30"/>
      <c r="D4" s="24">
        <v>42586834000</v>
      </c>
      <c r="E4" s="24">
        <f>'Jurnal Koreksi'!C2+'Jurnal Koreksi'!C18</f>
        <v>30000000</v>
      </c>
      <c r="F4" s="24">
        <f>'Jurnal Koreksi'!D27</f>
        <v>180000000</v>
      </c>
      <c r="G4" s="24">
        <f>D4+E4-F4</f>
        <v>42436834000</v>
      </c>
      <c r="H4" s="146">
        <v>30621597850</v>
      </c>
    </row>
    <row r="5" spans="2:8">
      <c r="B5" s="145"/>
      <c r="C5" s="30"/>
      <c r="D5" s="31"/>
      <c r="E5" s="31"/>
      <c r="F5" s="31"/>
      <c r="G5" s="31"/>
      <c r="H5" s="147"/>
    </row>
    <row r="6" spans="2:8">
      <c r="B6" s="145"/>
      <c r="C6" s="30"/>
      <c r="D6" s="32" t="s">
        <v>48</v>
      </c>
      <c r="E6" s="32" t="s">
        <v>48</v>
      </c>
      <c r="F6" s="32"/>
      <c r="G6" s="32" t="s">
        <v>48</v>
      </c>
      <c r="H6" s="148" t="s">
        <v>48</v>
      </c>
    </row>
    <row r="7" spans="2:8">
      <c r="B7" s="145"/>
      <c r="C7" s="30"/>
      <c r="D7" s="24"/>
      <c r="E7" s="24"/>
      <c r="F7" s="24"/>
      <c r="G7" s="33"/>
      <c r="H7" s="149"/>
    </row>
    <row r="8" spans="2:8">
      <c r="B8" s="150" t="s">
        <v>105</v>
      </c>
      <c r="C8" s="34"/>
      <c r="D8" s="35"/>
      <c r="E8" s="34"/>
      <c r="F8" s="34"/>
      <c r="G8" s="34"/>
      <c r="H8" s="151"/>
    </row>
    <row r="9" spans="2:8">
      <c r="B9" s="132" t="s">
        <v>106</v>
      </c>
      <c r="C9" s="36"/>
      <c r="D9" s="37"/>
      <c r="E9" s="36"/>
      <c r="F9" s="36"/>
      <c r="G9" s="36"/>
      <c r="H9" s="152"/>
    </row>
    <row r="10" spans="2:8">
      <c r="B10" s="132" t="s">
        <v>107</v>
      </c>
      <c r="C10" s="36"/>
      <c r="D10" s="37"/>
      <c r="E10" s="36"/>
      <c r="F10" s="36"/>
      <c r="G10" s="36"/>
      <c r="H10" s="152"/>
    </row>
    <row r="11" spans="2:8">
      <c r="B11" s="269" t="s">
        <v>310</v>
      </c>
      <c r="C11" s="36"/>
      <c r="D11" s="37"/>
      <c r="E11" s="36"/>
      <c r="F11" s="36"/>
      <c r="G11" s="36"/>
      <c r="H11" s="152"/>
    </row>
    <row r="12" spans="2:8">
      <c r="B12" s="132" t="s">
        <v>108</v>
      </c>
      <c r="C12" s="36"/>
      <c r="D12" s="37"/>
      <c r="E12" s="36"/>
      <c r="F12" s="36"/>
      <c r="G12" s="36"/>
      <c r="H12" s="152"/>
    </row>
    <row r="13" spans="2:8">
      <c r="B13" s="132" t="s">
        <v>109</v>
      </c>
      <c r="C13" s="36"/>
      <c r="D13" s="37"/>
      <c r="E13" s="36"/>
      <c r="F13" s="36"/>
      <c r="G13" s="36"/>
      <c r="H13" s="152"/>
    </row>
    <row r="14" spans="2:8" ht="16.5" customHeight="1">
      <c r="B14" s="132" t="s">
        <v>110</v>
      </c>
      <c r="C14" s="36"/>
      <c r="D14" s="37"/>
      <c r="E14" s="36"/>
      <c r="F14" s="36"/>
      <c r="G14" s="36"/>
      <c r="H14" s="152"/>
    </row>
    <row r="15" spans="2:8">
      <c r="B15" s="132" t="s">
        <v>111</v>
      </c>
      <c r="C15" s="36"/>
      <c r="D15" s="37"/>
      <c r="E15" s="36"/>
      <c r="F15" s="36"/>
      <c r="G15" s="36"/>
      <c r="H15" s="152"/>
    </row>
    <row r="16" spans="2:8">
      <c r="B16" s="153"/>
      <c r="C16" s="36"/>
      <c r="D16" s="37"/>
      <c r="E16" s="38"/>
      <c r="F16" s="38"/>
      <c r="G16" s="36"/>
      <c r="H16" s="152"/>
    </row>
    <row r="17" spans="2:8">
      <c r="B17" s="154" t="s">
        <v>112</v>
      </c>
      <c r="C17" s="39"/>
      <c r="D17" s="37"/>
      <c r="E17" s="36"/>
      <c r="F17" s="36"/>
      <c r="G17" s="36"/>
      <c r="H17" s="152"/>
    </row>
    <row r="18" spans="2:8">
      <c r="B18" s="343" t="s">
        <v>311</v>
      </c>
      <c r="C18" s="341"/>
      <c r="D18" s="341"/>
      <c r="E18" s="341"/>
      <c r="F18" s="341"/>
      <c r="G18" s="341"/>
      <c r="H18" s="342"/>
    </row>
    <row r="19" spans="2:8">
      <c r="B19" s="154"/>
      <c r="C19" s="39"/>
      <c r="D19" s="40"/>
      <c r="E19" s="39"/>
      <c r="F19" s="39"/>
      <c r="G19" s="39"/>
      <c r="H19" s="152"/>
    </row>
    <row r="20" spans="2:8">
      <c r="B20" s="133"/>
      <c r="C20" s="41"/>
      <c r="D20" s="42"/>
      <c r="E20" s="41"/>
      <c r="F20" s="41"/>
      <c r="G20" s="41"/>
      <c r="H20" s="155"/>
    </row>
    <row r="21" spans="2:8">
      <c r="B21" s="132" t="s">
        <v>32</v>
      </c>
      <c r="C21" s="36"/>
      <c r="D21" s="37"/>
      <c r="E21" s="43"/>
      <c r="F21" s="44" t="s">
        <v>33</v>
      </c>
      <c r="G21" s="44" t="s">
        <v>99</v>
      </c>
      <c r="H21" s="156" t="s">
        <v>11</v>
      </c>
    </row>
    <row r="22" spans="2:8">
      <c r="B22" s="479" t="s">
        <v>204</v>
      </c>
      <c r="C22" s="480"/>
      <c r="D22" s="480"/>
      <c r="E22" s="43"/>
      <c r="F22" s="236" t="s">
        <v>153</v>
      </c>
      <c r="G22" s="237" t="s">
        <v>154</v>
      </c>
      <c r="H22" s="477" t="s">
        <v>113</v>
      </c>
    </row>
    <row r="23" spans="2:8">
      <c r="B23" s="481"/>
      <c r="C23" s="482"/>
      <c r="D23" s="482"/>
      <c r="E23" s="45"/>
      <c r="F23" s="46"/>
      <c r="G23" s="46"/>
      <c r="H23" s="478"/>
    </row>
    <row r="24" spans="2:8">
      <c r="B24" s="131" t="s">
        <v>35</v>
      </c>
      <c r="C24" s="34"/>
      <c r="D24" s="35"/>
      <c r="E24" s="47"/>
      <c r="F24" s="48" t="s">
        <v>37</v>
      </c>
      <c r="G24" s="48" t="s">
        <v>37</v>
      </c>
      <c r="H24" s="134" t="s">
        <v>38</v>
      </c>
    </row>
    <row r="25" spans="2:8">
      <c r="B25" s="132" t="s">
        <v>70</v>
      </c>
      <c r="C25" s="36"/>
      <c r="D25" s="37"/>
      <c r="E25" s="43"/>
      <c r="F25" s="44"/>
      <c r="G25" s="44"/>
      <c r="H25" s="205">
        <v>43465</v>
      </c>
    </row>
    <row r="26" spans="2:8" ht="15.75" thickBot="1">
      <c r="B26" s="135"/>
      <c r="C26" s="136"/>
      <c r="D26" s="157"/>
      <c r="E26" s="137"/>
      <c r="F26" s="138"/>
      <c r="G26" s="138"/>
      <c r="H26" s="139"/>
    </row>
  </sheetData>
  <mergeCells count="4">
    <mergeCell ref="E2:F2"/>
    <mergeCell ref="H22:H23"/>
    <mergeCell ref="B22:D23"/>
    <mergeCell ref="B18:H18"/>
  </mergeCells>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B1:J32"/>
  <sheetViews>
    <sheetView zoomScale="124" zoomScaleNormal="124" workbookViewId="0">
      <selection activeCell="B1" sqref="B1"/>
    </sheetView>
  </sheetViews>
  <sheetFormatPr defaultColWidth="8.7109375" defaultRowHeight="15"/>
  <cols>
    <col min="2" max="2" width="12.7109375" style="22" customWidth="1"/>
    <col min="3" max="5" width="12.7109375" customWidth="1"/>
    <col min="6" max="6" width="24.7109375" customWidth="1"/>
    <col min="7" max="7" width="25" customWidth="1"/>
    <col min="8" max="8" width="24.5703125" customWidth="1"/>
    <col min="9" max="9" width="19.28515625" customWidth="1"/>
  </cols>
  <sheetData>
    <row r="1" spans="2:9" ht="15.75" thickBot="1">
      <c r="I1" s="270" t="s">
        <v>152</v>
      </c>
    </row>
    <row r="2" spans="2:9">
      <c r="B2" s="483" t="s">
        <v>114</v>
      </c>
      <c r="C2" s="484"/>
      <c r="D2" s="484" t="s">
        <v>115</v>
      </c>
      <c r="E2" s="484"/>
      <c r="F2" s="484" t="s">
        <v>54</v>
      </c>
      <c r="G2" s="496" t="s">
        <v>87</v>
      </c>
      <c r="H2" s="497"/>
      <c r="I2" s="493" t="s">
        <v>151</v>
      </c>
    </row>
    <row r="3" spans="2:9">
      <c r="B3" s="158" t="s">
        <v>116</v>
      </c>
      <c r="C3" s="96" t="s">
        <v>76</v>
      </c>
      <c r="D3" s="96" t="s">
        <v>116</v>
      </c>
      <c r="E3" s="96" t="s">
        <v>76</v>
      </c>
      <c r="F3" s="491"/>
      <c r="G3" s="498"/>
      <c r="H3" s="499"/>
      <c r="I3" s="494"/>
    </row>
    <row r="4" spans="2:9">
      <c r="B4" s="247" t="s">
        <v>307</v>
      </c>
      <c r="C4" s="85">
        <v>229</v>
      </c>
      <c r="D4" s="246" t="s">
        <v>307</v>
      </c>
      <c r="E4" s="85">
        <v>229</v>
      </c>
      <c r="F4" s="88" t="s">
        <v>180</v>
      </c>
      <c r="G4" s="24">
        <v>158600000</v>
      </c>
      <c r="H4" s="249" t="s">
        <v>317</v>
      </c>
      <c r="I4" s="248" t="s">
        <v>307</v>
      </c>
    </row>
    <row r="5" spans="2:9">
      <c r="B5" s="246" t="s">
        <v>312</v>
      </c>
      <c r="C5" s="181">
        <v>223</v>
      </c>
      <c r="D5" s="246" t="s">
        <v>312</v>
      </c>
      <c r="E5" s="181">
        <v>223</v>
      </c>
      <c r="F5" s="88" t="s">
        <v>168</v>
      </c>
      <c r="G5" s="24">
        <v>22000000</v>
      </c>
      <c r="H5" s="249" t="s">
        <v>318</v>
      </c>
      <c r="I5" s="246" t="s">
        <v>312</v>
      </c>
    </row>
    <row r="6" spans="2:9">
      <c r="B6" s="271" t="s">
        <v>313</v>
      </c>
      <c r="C6" s="272"/>
      <c r="D6" s="273"/>
      <c r="E6" s="272"/>
      <c r="F6" s="272"/>
      <c r="G6" s="24"/>
      <c r="H6" s="25"/>
      <c r="I6" s="179"/>
    </row>
    <row r="7" spans="2:9">
      <c r="B7" s="159"/>
      <c r="C7" s="85"/>
      <c r="D7" s="23"/>
      <c r="E7" s="85"/>
      <c r="F7" s="85"/>
      <c r="G7" s="24"/>
      <c r="H7" s="25"/>
      <c r="I7" s="179"/>
    </row>
    <row r="8" spans="2:9">
      <c r="B8" s="159"/>
      <c r="C8" s="85"/>
      <c r="D8" s="23"/>
      <c r="E8" s="85"/>
      <c r="F8" s="85"/>
      <c r="G8" s="24"/>
      <c r="H8" s="25"/>
      <c r="I8" s="179"/>
    </row>
    <row r="9" spans="2:9">
      <c r="B9" s="241"/>
      <c r="C9" s="242"/>
      <c r="D9" s="243"/>
      <c r="E9" s="242"/>
      <c r="F9" s="242"/>
      <c r="G9" s="244"/>
      <c r="H9" s="244"/>
      <c r="I9" s="245"/>
    </row>
    <row r="10" spans="2:9">
      <c r="B10" s="271" t="s">
        <v>314</v>
      </c>
      <c r="C10" s="85"/>
      <c r="D10" s="23"/>
      <c r="E10" s="7"/>
      <c r="F10" s="85"/>
      <c r="G10" s="24"/>
      <c r="H10" s="25"/>
      <c r="I10" s="179"/>
    </row>
    <row r="11" spans="2:9">
      <c r="B11" s="159"/>
      <c r="C11" s="181"/>
      <c r="D11" s="23"/>
      <c r="E11" s="7"/>
      <c r="F11" s="181"/>
      <c r="G11" s="24"/>
      <c r="H11" s="25"/>
      <c r="I11" s="179"/>
    </row>
    <row r="12" spans="2:9">
      <c r="B12" s="159"/>
      <c r="C12" s="181"/>
      <c r="D12" s="23"/>
      <c r="E12" s="7"/>
      <c r="F12" s="181"/>
      <c r="G12" s="24"/>
      <c r="H12" s="25"/>
      <c r="I12" s="179"/>
    </row>
    <row r="13" spans="2:9">
      <c r="B13" s="159"/>
      <c r="C13" s="26"/>
      <c r="D13" s="23"/>
      <c r="E13" s="26"/>
      <c r="F13" s="26"/>
      <c r="G13" s="24"/>
      <c r="H13" s="25"/>
      <c r="I13" s="179"/>
    </row>
    <row r="14" spans="2:9">
      <c r="B14" s="159"/>
      <c r="C14" s="26"/>
      <c r="D14" s="23"/>
      <c r="E14" s="7"/>
      <c r="F14" s="26"/>
      <c r="G14" s="24"/>
      <c r="H14" s="25"/>
      <c r="I14" s="179"/>
    </row>
    <row r="15" spans="2:9">
      <c r="B15" s="500" t="s">
        <v>216</v>
      </c>
      <c r="C15" s="354"/>
      <c r="D15" s="354"/>
      <c r="E15" s="354"/>
      <c r="F15" s="492" t="s">
        <v>306</v>
      </c>
      <c r="G15" s="492" t="s">
        <v>214</v>
      </c>
      <c r="H15" s="86"/>
      <c r="I15" s="358" t="s">
        <v>117</v>
      </c>
    </row>
    <row r="16" spans="2:9">
      <c r="B16" s="363"/>
      <c r="C16" s="354"/>
      <c r="D16" s="354"/>
      <c r="E16" s="354"/>
      <c r="F16" s="354"/>
      <c r="G16" s="354"/>
      <c r="H16" s="86"/>
      <c r="I16" s="358"/>
    </row>
    <row r="17" spans="2:10">
      <c r="B17" s="363" t="s">
        <v>118</v>
      </c>
      <c r="C17" s="354"/>
      <c r="D17" s="354"/>
      <c r="E17" s="354"/>
      <c r="F17" s="354"/>
      <c r="G17" s="354" t="s">
        <v>51</v>
      </c>
      <c r="H17" s="86"/>
      <c r="I17" s="495" t="s">
        <v>215</v>
      </c>
    </row>
    <row r="18" spans="2:10" ht="15.75" thickBot="1">
      <c r="B18" s="501"/>
      <c r="C18" s="355"/>
      <c r="D18" s="355"/>
      <c r="E18" s="355"/>
      <c r="F18" s="355"/>
      <c r="G18" s="355"/>
      <c r="H18" s="160"/>
      <c r="I18" s="360"/>
    </row>
    <row r="19" spans="2:10" ht="15.75" thickBot="1">
      <c r="B19" s="27"/>
      <c r="C19" s="3"/>
      <c r="D19" s="3"/>
      <c r="E19" s="3"/>
      <c r="F19" s="3"/>
      <c r="G19" s="3"/>
      <c r="H19" s="3"/>
      <c r="I19" s="87"/>
      <c r="J19" s="3"/>
    </row>
    <row r="20" spans="2:10">
      <c r="B20" s="485" t="s">
        <v>61</v>
      </c>
      <c r="C20" s="486"/>
      <c r="D20" s="486"/>
      <c r="E20" s="486"/>
      <c r="F20" s="486"/>
      <c r="G20" s="486"/>
      <c r="H20" s="486"/>
      <c r="I20" s="487"/>
      <c r="J20" s="3"/>
    </row>
    <row r="21" spans="2:10">
      <c r="B21" s="161"/>
      <c r="C21" s="21" t="s">
        <v>119</v>
      </c>
      <c r="D21" s="21"/>
      <c r="E21" s="21"/>
      <c r="F21" s="21"/>
      <c r="G21" s="21"/>
      <c r="H21" s="21"/>
      <c r="I21" s="162"/>
      <c r="J21" s="3"/>
    </row>
    <row r="22" spans="2:10">
      <c r="B22" s="163"/>
      <c r="C22" s="180" t="s">
        <v>120</v>
      </c>
      <c r="D22" s="28"/>
      <c r="E22" s="28"/>
      <c r="F22" s="28"/>
      <c r="G22" s="28"/>
      <c r="H22" s="28"/>
      <c r="I22" s="164"/>
      <c r="J22" s="3"/>
    </row>
    <row r="23" spans="2:10">
      <c r="B23" s="163"/>
      <c r="C23" s="87"/>
      <c r="D23" s="87"/>
      <c r="E23" s="87"/>
      <c r="F23" s="87"/>
      <c r="G23" s="87"/>
      <c r="H23" s="87"/>
      <c r="I23" s="12"/>
      <c r="J23" s="3"/>
    </row>
    <row r="24" spans="2:10">
      <c r="B24" s="488" t="s">
        <v>74</v>
      </c>
      <c r="C24" s="489"/>
      <c r="D24" s="489"/>
      <c r="E24" s="489"/>
      <c r="F24" s="489"/>
      <c r="G24" s="489"/>
      <c r="H24" s="489"/>
      <c r="I24" s="490"/>
    </row>
    <row r="25" spans="2:10">
      <c r="B25" s="163"/>
      <c r="C25" s="230" t="s">
        <v>315</v>
      </c>
      <c r="D25" s="87"/>
      <c r="E25" s="87"/>
      <c r="F25" s="87"/>
      <c r="G25" s="87"/>
      <c r="H25" s="87"/>
      <c r="I25" s="12"/>
    </row>
    <row r="26" spans="2:10">
      <c r="B26" s="163"/>
      <c r="C26" s="230" t="s">
        <v>316</v>
      </c>
      <c r="D26" s="87"/>
      <c r="E26" s="87"/>
      <c r="F26" s="87"/>
      <c r="G26" s="87"/>
      <c r="H26" s="87"/>
      <c r="I26" s="12"/>
    </row>
    <row r="27" spans="2:10">
      <c r="B27" s="163"/>
      <c r="C27" s="87"/>
      <c r="D27" s="87"/>
      <c r="E27" s="87"/>
      <c r="F27" s="87"/>
      <c r="G27" s="87"/>
      <c r="H27" s="87"/>
      <c r="I27" s="12"/>
    </row>
    <row r="28" spans="2:10">
      <c r="B28" s="163"/>
      <c r="C28" s="87"/>
      <c r="D28" s="87"/>
      <c r="E28" s="87"/>
      <c r="F28" s="87"/>
      <c r="G28" s="87"/>
      <c r="H28" s="87"/>
      <c r="I28" s="12"/>
    </row>
    <row r="29" spans="2:10">
      <c r="B29" s="488" t="s">
        <v>121</v>
      </c>
      <c r="C29" s="489"/>
      <c r="D29" s="489"/>
      <c r="E29" s="489"/>
      <c r="F29" s="489"/>
      <c r="G29" s="489"/>
      <c r="H29" s="489"/>
      <c r="I29" s="490"/>
    </row>
    <row r="30" spans="2:10">
      <c r="B30" s="163"/>
      <c r="C30" s="87" t="s">
        <v>122</v>
      </c>
      <c r="D30" s="87"/>
      <c r="E30" s="87"/>
      <c r="F30" s="87"/>
      <c r="G30" s="87"/>
      <c r="H30" s="87"/>
      <c r="I30" s="12"/>
    </row>
    <row r="31" spans="2:10">
      <c r="B31" s="163"/>
      <c r="C31" s="87" t="s">
        <v>123</v>
      </c>
      <c r="D31" s="87"/>
      <c r="E31" s="87"/>
      <c r="F31" s="87"/>
      <c r="G31" s="87"/>
      <c r="H31" s="87"/>
      <c r="I31" s="12"/>
    </row>
    <row r="32" spans="2:10" ht="15.75" thickBot="1">
      <c r="B32" s="165"/>
      <c r="C32" s="4"/>
      <c r="D32" s="4"/>
      <c r="E32" s="4"/>
      <c r="F32" s="4"/>
      <c r="G32" s="4"/>
      <c r="H32" s="4"/>
      <c r="I32" s="166"/>
    </row>
  </sheetData>
  <mergeCells count="16">
    <mergeCell ref="B2:C2"/>
    <mergeCell ref="D2:E2"/>
    <mergeCell ref="B20:I20"/>
    <mergeCell ref="B24:I24"/>
    <mergeCell ref="B29:I29"/>
    <mergeCell ref="F2:F3"/>
    <mergeCell ref="F15:F16"/>
    <mergeCell ref="F17:F18"/>
    <mergeCell ref="G15:G16"/>
    <mergeCell ref="G17:G18"/>
    <mergeCell ref="I2:I3"/>
    <mergeCell ref="I15:I16"/>
    <mergeCell ref="I17:I18"/>
    <mergeCell ref="G2:H3"/>
    <mergeCell ref="B15:E16"/>
    <mergeCell ref="B17:E18"/>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P46"/>
  <sheetViews>
    <sheetView topLeftCell="B1" zoomScale="112" zoomScaleNormal="112" workbookViewId="0">
      <selection activeCell="O1" sqref="O1"/>
    </sheetView>
  </sheetViews>
  <sheetFormatPr defaultColWidth="8.7109375" defaultRowHeight="15"/>
  <cols>
    <col min="1" max="1" width="8.7109375" style="168"/>
    <col min="2" max="2" width="8.7109375" style="185"/>
    <col min="3" max="13" width="8.7109375" style="168"/>
    <col min="14" max="14" width="14.42578125" style="168" customWidth="1"/>
    <col min="15" max="15" width="16.28515625" style="185" customWidth="1"/>
    <col min="16" max="16" width="14.5703125" style="169" customWidth="1"/>
    <col min="17" max="16384" width="8.7109375" style="168"/>
  </cols>
  <sheetData>
    <row r="2" spans="2:16">
      <c r="B2" s="304" t="s">
        <v>8</v>
      </c>
      <c r="C2" s="304"/>
      <c r="D2" s="304"/>
      <c r="E2" s="304"/>
    </row>
    <row r="3" spans="2:16">
      <c r="B3" s="304"/>
      <c r="C3" s="304"/>
      <c r="D3" s="304"/>
      <c r="E3" s="304"/>
    </row>
    <row r="4" spans="2:16">
      <c r="B4" s="305" t="s">
        <v>9</v>
      </c>
      <c r="C4" s="305" t="s">
        <v>10</v>
      </c>
      <c r="D4" s="305"/>
      <c r="E4" s="305"/>
      <c r="F4" s="305"/>
      <c r="G4" s="305"/>
      <c r="H4" s="305"/>
      <c r="I4" s="305"/>
      <c r="J4" s="305"/>
      <c r="K4" s="305"/>
      <c r="L4" s="305"/>
      <c r="M4" s="305"/>
      <c r="N4" s="305"/>
      <c r="O4" s="306" t="s">
        <v>129</v>
      </c>
      <c r="P4" s="306"/>
    </row>
    <row r="5" spans="2:16" ht="21" customHeight="1">
      <c r="B5" s="305"/>
      <c r="C5" s="305"/>
      <c r="D5" s="305"/>
      <c r="E5" s="305"/>
      <c r="F5" s="305"/>
      <c r="G5" s="305"/>
      <c r="H5" s="305"/>
      <c r="I5" s="305"/>
      <c r="J5" s="305"/>
      <c r="K5" s="305"/>
      <c r="L5" s="305"/>
      <c r="M5" s="305"/>
      <c r="N5" s="305"/>
      <c r="O5" s="183" t="s">
        <v>11</v>
      </c>
      <c r="P5" s="183" t="s">
        <v>126</v>
      </c>
    </row>
    <row r="6" spans="2:16" ht="21" customHeight="1">
      <c r="B6" s="184"/>
      <c r="C6" s="299" t="s">
        <v>12</v>
      </c>
      <c r="D6" s="300"/>
      <c r="E6" s="300"/>
      <c r="F6" s="300"/>
      <c r="G6" s="300"/>
      <c r="H6" s="300"/>
      <c r="I6" s="300"/>
      <c r="J6" s="300"/>
      <c r="K6" s="300"/>
      <c r="L6" s="300"/>
      <c r="M6" s="300"/>
      <c r="N6" s="301"/>
      <c r="O6" s="184"/>
      <c r="P6" s="184"/>
    </row>
    <row r="7" spans="2:16" ht="28.5" customHeight="1">
      <c r="B7" s="184">
        <v>1</v>
      </c>
      <c r="C7" s="298" t="s">
        <v>13</v>
      </c>
      <c r="D7" s="298"/>
      <c r="E7" s="298"/>
      <c r="F7" s="298"/>
      <c r="G7" s="298"/>
      <c r="H7" s="298"/>
      <c r="I7" s="298"/>
      <c r="J7" s="298"/>
      <c r="K7" s="298"/>
      <c r="L7" s="298"/>
      <c r="M7" s="298"/>
      <c r="N7" s="298"/>
      <c r="O7" s="212" t="s">
        <v>14</v>
      </c>
      <c r="P7" s="212" t="s">
        <v>245</v>
      </c>
    </row>
    <row r="8" spans="2:16" ht="28.5" customHeight="1">
      <c r="B8" s="184">
        <v>2</v>
      </c>
      <c r="C8" s="298" t="s">
        <v>15</v>
      </c>
      <c r="D8" s="298"/>
      <c r="E8" s="298"/>
      <c r="F8" s="298"/>
      <c r="G8" s="298"/>
      <c r="H8" s="298"/>
      <c r="I8" s="298"/>
      <c r="J8" s="298"/>
      <c r="K8" s="298"/>
      <c r="L8" s="298"/>
      <c r="M8" s="298"/>
      <c r="N8" s="298"/>
      <c r="O8" s="212" t="s">
        <v>14</v>
      </c>
      <c r="P8" s="212" t="s">
        <v>245</v>
      </c>
    </row>
    <row r="9" spans="2:16" ht="28.5" customHeight="1">
      <c r="B9" s="184">
        <v>3</v>
      </c>
      <c r="C9" s="298" t="s">
        <v>16</v>
      </c>
      <c r="D9" s="298"/>
      <c r="E9" s="298"/>
      <c r="F9" s="298"/>
      <c r="G9" s="298"/>
      <c r="H9" s="298"/>
      <c r="I9" s="298"/>
      <c r="J9" s="298"/>
      <c r="K9" s="298"/>
      <c r="L9" s="298"/>
      <c r="M9" s="298"/>
      <c r="N9" s="298"/>
      <c r="O9" s="212" t="s">
        <v>14</v>
      </c>
      <c r="P9" s="212" t="s">
        <v>245</v>
      </c>
    </row>
    <row r="10" spans="2:16" ht="57" customHeight="1">
      <c r="B10" s="184">
        <v>4</v>
      </c>
      <c r="C10" s="298" t="s">
        <v>17</v>
      </c>
      <c r="D10" s="298"/>
      <c r="E10" s="298"/>
      <c r="F10" s="298"/>
      <c r="G10" s="298"/>
      <c r="H10" s="298"/>
      <c r="I10" s="298"/>
      <c r="J10" s="298"/>
      <c r="K10" s="298"/>
      <c r="L10" s="298"/>
      <c r="M10" s="298"/>
      <c r="N10" s="298"/>
      <c r="O10" s="184" t="s">
        <v>18</v>
      </c>
      <c r="P10" s="170"/>
    </row>
    <row r="11" spans="2:16">
      <c r="B11" s="184">
        <v>5</v>
      </c>
      <c r="C11" s="298" t="s">
        <v>19</v>
      </c>
      <c r="D11" s="298"/>
      <c r="E11" s="298"/>
      <c r="F11" s="298"/>
      <c r="G11" s="298"/>
      <c r="H11" s="298"/>
      <c r="I11" s="298"/>
      <c r="J11" s="298"/>
      <c r="K11" s="298"/>
      <c r="L11" s="298"/>
      <c r="M11" s="298"/>
      <c r="N11" s="298"/>
      <c r="O11" s="184" t="s">
        <v>14</v>
      </c>
      <c r="P11" s="170"/>
    </row>
    <row r="12" spans="2:16" ht="28.5" customHeight="1">
      <c r="B12" s="184">
        <v>6</v>
      </c>
      <c r="C12" s="298" t="s">
        <v>20</v>
      </c>
      <c r="D12" s="298"/>
      <c r="E12" s="298"/>
      <c r="F12" s="298"/>
      <c r="G12" s="298"/>
      <c r="H12" s="298"/>
      <c r="I12" s="298"/>
      <c r="J12" s="298"/>
      <c r="K12" s="298"/>
      <c r="L12" s="298"/>
      <c r="M12" s="298"/>
      <c r="N12" s="298"/>
      <c r="O12" s="184" t="s">
        <v>21</v>
      </c>
      <c r="P12" s="170"/>
    </row>
    <row r="13" spans="2:16">
      <c r="B13" s="184">
        <v>7</v>
      </c>
      <c r="C13" s="298" t="s">
        <v>22</v>
      </c>
      <c r="D13" s="298"/>
      <c r="E13" s="298"/>
      <c r="F13" s="298"/>
      <c r="G13" s="298"/>
      <c r="H13" s="298"/>
      <c r="I13" s="298"/>
      <c r="J13" s="298"/>
      <c r="K13" s="298"/>
      <c r="L13" s="298"/>
      <c r="M13" s="298"/>
      <c r="N13" s="298"/>
      <c r="O13" s="184" t="s">
        <v>18</v>
      </c>
      <c r="P13" s="170"/>
    </row>
    <row r="14" spans="2:16">
      <c r="B14" s="184">
        <v>8</v>
      </c>
      <c r="C14" s="298" t="s">
        <v>23</v>
      </c>
      <c r="D14" s="298"/>
      <c r="E14" s="298"/>
      <c r="F14" s="298"/>
      <c r="G14" s="298"/>
      <c r="H14" s="298"/>
      <c r="I14" s="298"/>
      <c r="J14" s="298"/>
      <c r="K14" s="298"/>
      <c r="L14" s="298"/>
      <c r="M14" s="298"/>
      <c r="N14" s="298"/>
      <c r="P14" s="170"/>
    </row>
    <row r="15" spans="2:16" ht="28.5" customHeight="1">
      <c r="B15" s="184">
        <v>9</v>
      </c>
      <c r="C15" s="298" t="s">
        <v>24</v>
      </c>
      <c r="D15" s="298"/>
      <c r="E15" s="298"/>
      <c r="F15" s="298"/>
      <c r="G15" s="298"/>
      <c r="H15" s="298"/>
      <c r="I15" s="298"/>
      <c r="J15" s="298"/>
      <c r="K15" s="298"/>
      <c r="L15" s="298"/>
      <c r="M15" s="298"/>
      <c r="N15" s="298"/>
      <c r="O15" s="184" t="s">
        <v>25</v>
      </c>
      <c r="P15" s="170"/>
    </row>
    <row r="16" spans="2:16" ht="28.5" customHeight="1">
      <c r="B16" s="184">
        <v>10</v>
      </c>
      <c r="C16" s="298" t="s">
        <v>26</v>
      </c>
      <c r="D16" s="298"/>
      <c r="E16" s="298"/>
      <c r="F16" s="298"/>
      <c r="G16" s="298"/>
      <c r="H16" s="298"/>
      <c r="I16" s="298"/>
      <c r="J16" s="298"/>
      <c r="K16" s="298"/>
      <c r="L16" s="298"/>
      <c r="M16" s="298"/>
      <c r="N16" s="298"/>
      <c r="O16" s="184"/>
      <c r="P16" s="170"/>
    </row>
    <row r="17" spans="2:16" ht="28.5" customHeight="1">
      <c r="B17" s="184">
        <v>11</v>
      </c>
      <c r="C17" s="298" t="s">
        <v>27</v>
      </c>
      <c r="D17" s="298"/>
      <c r="E17" s="298"/>
      <c r="F17" s="298"/>
      <c r="G17" s="298"/>
      <c r="H17" s="298"/>
      <c r="I17" s="298"/>
      <c r="J17" s="298"/>
      <c r="K17" s="298"/>
      <c r="L17" s="298"/>
      <c r="M17" s="298"/>
      <c r="N17" s="298"/>
      <c r="O17" s="184"/>
      <c r="P17" s="170"/>
    </row>
    <row r="18" spans="2:16" ht="28.5" customHeight="1">
      <c r="B18" s="184">
        <v>12</v>
      </c>
      <c r="C18" s="298" t="s">
        <v>28</v>
      </c>
      <c r="D18" s="298"/>
      <c r="E18" s="298"/>
      <c r="F18" s="298"/>
      <c r="G18" s="298"/>
      <c r="H18" s="298"/>
      <c r="I18" s="298"/>
      <c r="J18" s="298"/>
      <c r="K18" s="298"/>
      <c r="L18" s="298"/>
      <c r="M18" s="298"/>
      <c r="N18" s="298"/>
      <c r="O18" s="185" t="s">
        <v>14</v>
      </c>
      <c r="P18" s="170"/>
    </row>
    <row r="19" spans="2:16">
      <c r="B19" s="184">
        <v>13</v>
      </c>
      <c r="C19" s="298" t="s">
        <v>29</v>
      </c>
      <c r="D19" s="298"/>
      <c r="E19" s="298"/>
      <c r="F19" s="298"/>
      <c r="G19" s="298"/>
      <c r="H19" s="298"/>
      <c r="I19" s="298"/>
      <c r="J19" s="298"/>
      <c r="K19" s="298"/>
      <c r="L19" s="298"/>
      <c r="M19" s="298"/>
      <c r="N19" s="298"/>
      <c r="O19" s="184" t="s">
        <v>30</v>
      </c>
      <c r="P19" s="170"/>
    </row>
    <row r="20" spans="2:16" ht="28.5" customHeight="1">
      <c r="B20" s="184"/>
      <c r="C20" s="299" t="s">
        <v>31</v>
      </c>
      <c r="D20" s="300"/>
      <c r="E20" s="300"/>
      <c r="F20" s="300"/>
      <c r="G20" s="300"/>
      <c r="H20" s="300"/>
      <c r="I20" s="300"/>
      <c r="J20" s="300"/>
      <c r="K20" s="300"/>
      <c r="L20" s="300"/>
      <c r="M20" s="300"/>
      <c r="N20" s="301"/>
      <c r="O20" s="184"/>
      <c r="P20" s="170"/>
    </row>
    <row r="21" spans="2:16">
      <c r="B21" s="184">
        <v>1</v>
      </c>
      <c r="C21" s="283" t="s">
        <v>130</v>
      </c>
      <c r="D21" s="302"/>
      <c r="E21" s="302"/>
      <c r="F21" s="302"/>
      <c r="G21" s="302"/>
      <c r="H21" s="302"/>
      <c r="I21" s="302"/>
      <c r="J21" s="302"/>
      <c r="K21" s="302"/>
      <c r="L21" s="302"/>
      <c r="M21" s="302"/>
      <c r="N21" s="303"/>
      <c r="O21" s="213" t="s">
        <v>125</v>
      </c>
      <c r="P21" s="170"/>
    </row>
    <row r="22" spans="2:16" ht="28.5" customHeight="1">
      <c r="B22" s="184">
        <v>2</v>
      </c>
      <c r="C22" s="283" t="s">
        <v>131</v>
      </c>
      <c r="D22" s="302"/>
      <c r="E22" s="302"/>
      <c r="F22" s="302"/>
      <c r="G22" s="302"/>
      <c r="H22" s="302"/>
      <c r="I22" s="302"/>
      <c r="J22" s="302"/>
      <c r="K22" s="302"/>
      <c r="L22" s="302"/>
      <c r="M22" s="302"/>
      <c r="N22" s="303"/>
      <c r="O22" s="214" t="s">
        <v>125</v>
      </c>
      <c r="P22" s="170"/>
    </row>
    <row r="23" spans="2:16">
      <c r="B23" s="184">
        <v>3</v>
      </c>
      <c r="C23" s="283" t="s">
        <v>132</v>
      </c>
      <c r="D23" s="302"/>
      <c r="E23" s="302"/>
      <c r="F23" s="302"/>
      <c r="G23" s="302"/>
      <c r="H23" s="302"/>
      <c r="I23" s="302"/>
      <c r="J23" s="302"/>
      <c r="K23" s="302"/>
      <c r="L23" s="302"/>
      <c r="M23" s="302"/>
      <c r="N23" s="303"/>
      <c r="O23" s="213" t="s">
        <v>125</v>
      </c>
      <c r="P23" s="170"/>
    </row>
    <row r="24" spans="2:16" ht="28.5" customHeight="1">
      <c r="B24" s="184">
        <v>4</v>
      </c>
      <c r="C24" s="283" t="s">
        <v>133</v>
      </c>
      <c r="D24" s="302"/>
      <c r="E24" s="302"/>
      <c r="F24" s="302"/>
      <c r="G24" s="302"/>
      <c r="H24" s="302"/>
      <c r="I24" s="302"/>
      <c r="J24" s="302"/>
      <c r="K24" s="302"/>
      <c r="L24" s="302"/>
      <c r="M24" s="302"/>
      <c r="N24" s="303"/>
      <c r="O24" s="213" t="s">
        <v>125</v>
      </c>
      <c r="P24" s="170"/>
    </row>
    <row r="25" spans="2:16" ht="28.5" customHeight="1">
      <c r="B25" s="184">
        <v>5</v>
      </c>
      <c r="C25" s="295" t="s">
        <v>134</v>
      </c>
      <c r="D25" s="296"/>
      <c r="E25" s="296"/>
      <c r="F25" s="296"/>
      <c r="G25" s="296"/>
      <c r="H25" s="296"/>
      <c r="I25" s="296"/>
      <c r="J25" s="296"/>
      <c r="K25" s="296"/>
      <c r="L25" s="296"/>
      <c r="M25" s="296"/>
      <c r="N25" s="297"/>
      <c r="O25" s="213" t="s">
        <v>125</v>
      </c>
      <c r="P25" s="170"/>
    </row>
    <row r="26" spans="2:16">
      <c r="B26" s="184">
        <v>6</v>
      </c>
      <c r="C26" s="280" t="s">
        <v>135</v>
      </c>
      <c r="D26" s="281"/>
      <c r="E26" s="281"/>
      <c r="F26" s="281"/>
      <c r="G26" s="281"/>
      <c r="H26" s="281"/>
      <c r="I26" s="281"/>
      <c r="J26" s="281"/>
      <c r="K26" s="281"/>
      <c r="L26" s="281"/>
      <c r="M26" s="281"/>
      <c r="N26" s="282"/>
      <c r="O26" s="213" t="s">
        <v>125</v>
      </c>
      <c r="P26" s="170"/>
    </row>
    <row r="27" spans="2:16" ht="28.5" customHeight="1">
      <c r="B27" s="184"/>
      <c r="C27" s="286" t="s">
        <v>136</v>
      </c>
      <c r="D27" s="287"/>
      <c r="E27" s="287"/>
      <c r="F27" s="287"/>
      <c r="G27" s="287"/>
      <c r="H27" s="287"/>
      <c r="I27" s="287"/>
      <c r="J27" s="287"/>
      <c r="K27" s="287"/>
      <c r="L27" s="287"/>
      <c r="M27" s="287"/>
      <c r="N27" s="288"/>
      <c r="O27" s="184"/>
      <c r="P27" s="170"/>
    </row>
    <row r="28" spans="2:16">
      <c r="B28" s="184">
        <v>1</v>
      </c>
      <c r="C28" s="289" t="s">
        <v>137</v>
      </c>
      <c r="D28" s="290"/>
      <c r="E28" s="290"/>
      <c r="F28" s="290"/>
      <c r="G28" s="290"/>
      <c r="H28" s="290"/>
      <c r="I28" s="290"/>
      <c r="J28" s="290"/>
      <c r="K28" s="290"/>
      <c r="L28" s="290"/>
      <c r="M28" s="290"/>
      <c r="N28" s="291"/>
      <c r="O28" s="233" t="s">
        <v>138</v>
      </c>
      <c r="P28" s="170"/>
    </row>
    <row r="29" spans="2:16">
      <c r="B29" s="184">
        <v>2</v>
      </c>
      <c r="C29" s="289" t="s">
        <v>139</v>
      </c>
      <c r="D29" s="290"/>
      <c r="E29" s="290"/>
      <c r="F29" s="290"/>
      <c r="G29" s="290"/>
      <c r="H29" s="290"/>
      <c r="I29" s="290"/>
      <c r="J29" s="290"/>
      <c r="K29" s="290"/>
      <c r="L29" s="290"/>
      <c r="M29" s="290"/>
      <c r="N29" s="291"/>
      <c r="O29" s="212" t="s">
        <v>138</v>
      </c>
      <c r="P29" s="170"/>
    </row>
    <row r="30" spans="2:16" ht="28.5" customHeight="1">
      <c r="B30" s="184">
        <v>3</v>
      </c>
      <c r="C30" s="292" t="s">
        <v>140</v>
      </c>
      <c r="D30" s="293"/>
      <c r="E30" s="293"/>
      <c r="F30" s="293"/>
      <c r="G30" s="293"/>
      <c r="H30" s="293"/>
      <c r="I30" s="293"/>
      <c r="J30" s="293"/>
      <c r="K30" s="293"/>
      <c r="L30" s="293"/>
      <c r="M30" s="293"/>
      <c r="N30" s="294"/>
      <c r="O30" s="184"/>
      <c r="P30" s="170"/>
    </row>
    <row r="31" spans="2:16" ht="28.5" customHeight="1">
      <c r="B31" s="184">
        <v>4</v>
      </c>
      <c r="C31" s="292" t="s">
        <v>141</v>
      </c>
      <c r="D31" s="293"/>
      <c r="E31" s="293"/>
      <c r="F31" s="293"/>
      <c r="G31" s="293"/>
      <c r="H31" s="293"/>
      <c r="I31" s="293"/>
      <c r="J31" s="293"/>
      <c r="K31" s="293"/>
      <c r="L31" s="293"/>
      <c r="M31" s="293"/>
      <c r="N31" s="294"/>
      <c r="O31" s="184" t="s">
        <v>14</v>
      </c>
      <c r="P31" s="170"/>
    </row>
    <row r="32" spans="2:16" ht="63" customHeight="1">
      <c r="B32" s="184">
        <v>5</v>
      </c>
      <c r="C32" s="292" t="s">
        <v>142</v>
      </c>
      <c r="D32" s="293"/>
      <c r="E32" s="293"/>
      <c r="F32" s="293"/>
      <c r="G32" s="293"/>
      <c r="H32" s="293"/>
      <c r="I32" s="293"/>
      <c r="J32" s="293"/>
      <c r="K32" s="293"/>
      <c r="L32" s="293"/>
      <c r="M32" s="293"/>
      <c r="N32" s="294"/>
      <c r="O32" s="187"/>
      <c r="P32" s="170"/>
    </row>
    <row r="33" spans="2:16" ht="28.5" customHeight="1">
      <c r="B33" s="184">
        <v>6</v>
      </c>
      <c r="C33" s="292" t="s">
        <v>143</v>
      </c>
      <c r="D33" s="293"/>
      <c r="E33" s="293"/>
      <c r="F33" s="293"/>
      <c r="G33" s="293"/>
      <c r="H33" s="293"/>
      <c r="I33" s="293"/>
      <c r="J33" s="293"/>
      <c r="K33" s="293"/>
      <c r="L33" s="293"/>
      <c r="M33" s="293"/>
      <c r="N33" s="294"/>
      <c r="O33" s="186" t="s">
        <v>125</v>
      </c>
      <c r="P33" s="170"/>
    </row>
    <row r="34" spans="2:16">
      <c r="B34" s="184">
        <v>7</v>
      </c>
      <c r="C34" s="280" t="s">
        <v>144</v>
      </c>
      <c r="D34" s="281"/>
      <c r="E34" s="281"/>
      <c r="F34" s="281"/>
      <c r="G34" s="281"/>
      <c r="H34" s="281"/>
      <c r="I34" s="281"/>
      <c r="J34" s="281"/>
      <c r="K34" s="281"/>
      <c r="L34" s="281"/>
      <c r="M34" s="281"/>
      <c r="N34" s="282"/>
      <c r="O34" s="187"/>
      <c r="P34" s="170"/>
    </row>
    <row r="35" spans="2:16" ht="15" customHeight="1">
      <c r="B35" s="184">
        <v>8</v>
      </c>
      <c r="C35" s="283" t="s">
        <v>145</v>
      </c>
      <c r="D35" s="281"/>
      <c r="E35" s="281"/>
      <c r="F35" s="281"/>
      <c r="G35" s="281"/>
      <c r="H35" s="281"/>
      <c r="I35" s="281"/>
      <c r="J35" s="281"/>
      <c r="K35" s="281"/>
      <c r="L35" s="281"/>
      <c r="M35" s="281"/>
      <c r="N35" s="282"/>
      <c r="O35" s="184"/>
      <c r="P35" s="170"/>
    </row>
    <row r="36" spans="2:16" ht="15" customHeight="1">
      <c r="B36" s="184">
        <v>9</v>
      </c>
      <c r="C36" s="283" t="s">
        <v>146</v>
      </c>
      <c r="D36" s="281"/>
      <c r="E36" s="281"/>
      <c r="F36" s="281"/>
      <c r="G36" s="281"/>
      <c r="H36" s="281"/>
      <c r="I36" s="281"/>
      <c r="J36" s="281"/>
      <c r="K36" s="281"/>
      <c r="L36" s="281"/>
      <c r="M36" s="281"/>
      <c r="N36" s="282"/>
      <c r="O36" s="184" t="s">
        <v>14</v>
      </c>
      <c r="P36" s="170"/>
    </row>
    <row r="37" spans="2:16" ht="15" customHeight="1">
      <c r="B37" s="184">
        <v>10</v>
      </c>
      <c r="C37" s="283" t="s">
        <v>147</v>
      </c>
      <c r="D37" s="281"/>
      <c r="E37" s="281"/>
      <c r="F37" s="281"/>
      <c r="G37" s="281"/>
      <c r="H37" s="281"/>
      <c r="I37" s="281"/>
      <c r="J37" s="281"/>
      <c r="K37" s="281"/>
      <c r="L37" s="281"/>
      <c r="M37" s="281"/>
      <c r="N37" s="282"/>
      <c r="O37" s="184"/>
      <c r="P37" s="170"/>
    </row>
    <row r="38" spans="2:16">
      <c r="B38" s="184">
        <v>11</v>
      </c>
      <c r="C38" s="280" t="s">
        <v>148</v>
      </c>
      <c r="D38" s="281"/>
      <c r="E38" s="281"/>
      <c r="F38" s="281"/>
      <c r="G38" s="281"/>
      <c r="H38" s="281"/>
      <c r="I38" s="281"/>
      <c r="J38" s="281"/>
      <c r="K38" s="281"/>
      <c r="L38" s="281"/>
      <c r="M38" s="281"/>
      <c r="N38" s="282"/>
      <c r="O38" s="184"/>
      <c r="P38" s="170"/>
    </row>
    <row r="39" spans="2:16">
      <c r="B39" s="184">
        <v>12</v>
      </c>
      <c r="C39" s="283" t="s">
        <v>149</v>
      </c>
      <c r="D39" s="281"/>
      <c r="E39" s="281"/>
      <c r="F39" s="281"/>
      <c r="G39" s="281"/>
      <c r="H39" s="281"/>
      <c r="I39" s="281"/>
      <c r="J39" s="281"/>
      <c r="K39" s="281"/>
      <c r="L39" s="281"/>
      <c r="M39" s="281"/>
      <c r="N39" s="282"/>
      <c r="O39" s="187" t="s">
        <v>138</v>
      </c>
      <c r="P39" s="170"/>
    </row>
    <row r="40" spans="2:16">
      <c r="B40" s="184">
        <v>13</v>
      </c>
      <c r="C40" s="280" t="s">
        <v>150</v>
      </c>
      <c r="D40" s="281"/>
      <c r="E40" s="281"/>
      <c r="F40" s="281"/>
      <c r="G40" s="281"/>
      <c r="H40" s="281"/>
      <c r="I40" s="281"/>
      <c r="J40" s="281"/>
      <c r="K40" s="281"/>
      <c r="L40" s="281"/>
      <c r="M40" s="281"/>
      <c r="N40" s="282"/>
      <c r="O40" s="187" t="s">
        <v>138</v>
      </c>
      <c r="P40" s="170"/>
    </row>
    <row r="41" spans="2:16" ht="15.75">
      <c r="B41" s="284" t="s">
        <v>32</v>
      </c>
      <c r="C41" s="284"/>
      <c r="D41" s="284"/>
      <c r="E41" s="284"/>
      <c r="F41" s="284"/>
      <c r="G41" s="284"/>
      <c r="H41" s="284"/>
      <c r="I41" s="284"/>
      <c r="J41" s="284"/>
      <c r="K41" s="284"/>
      <c r="L41" s="284"/>
      <c r="M41" s="284"/>
      <c r="N41" s="171" t="s">
        <v>33</v>
      </c>
      <c r="O41" s="188" t="s">
        <v>34</v>
      </c>
      <c r="P41" s="172" t="s">
        <v>11</v>
      </c>
    </row>
    <row r="42" spans="2:16" ht="15" customHeight="1">
      <c r="B42" s="285" t="s">
        <v>155</v>
      </c>
      <c r="C42" s="285"/>
      <c r="D42" s="285"/>
      <c r="E42" s="285"/>
      <c r="F42" s="285"/>
      <c r="G42" s="285"/>
      <c r="H42" s="285"/>
      <c r="I42" s="285"/>
      <c r="J42" s="285"/>
      <c r="K42" s="285"/>
      <c r="L42" s="285"/>
      <c r="M42" s="285"/>
      <c r="N42" s="274" t="s">
        <v>153</v>
      </c>
      <c r="O42" s="274" t="s">
        <v>154</v>
      </c>
      <c r="P42" s="275" t="s">
        <v>125</v>
      </c>
    </row>
    <row r="43" spans="2:16" ht="15" customHeight="1">
      <c r="B43" s="285"/>
      <c r="C43" s="285"/>
      <c r="D43" s="285"/>
      <c r="E43" s="285"/>
      <c r="F43" s="285"/>
      <c r="G43" s="285"/>
      <c r="H43" s="285"/>
      <c r="I43" s="285"/>
      <c r="J43" s="285"/>
      <c r="K43" s="285"/>
      <c r="L43" s="285"/>
      <c r="M43" s="285"/>
      <c r="N43" s="274"/>
      <c r="O43" s="274"/>
      <c r="P43" s="275"/>
    </row>
    <row r="44" spans="2:16" ht="15" customHeight="1">
      <c r="B44" s="285"/>
      <c r="C44" s="285"/>
      <c r="D44" s="285"/>
      <c r="E44" s="285"/>
      <c r="F44" s="285"/>
      <c r="G44" s="285"/>
      <c r="H44" s="285"/>
      <c r="I44" s="285"/>
      <c r="J44" s="285"/>
      <c r="K44" s="285"/>
      <c r="L44" s="285"/>
      <c r="M44" s="285"/>
      <c r="N44" s="274"/>
      <c r="O44" s="274"/>
      <c r="P44" s="275"/>
    </row>
    <row r="45" spans="2:16" ht="15.75">
      <c r="B45" s="276" t="s">
        <v>35</v>
      </c>
      <c r="C45" s="276"/>
      <c r="D45" s="276"/>
      <c r="E45" s="276"/>
      <c r="F45" s="276"/>
      <c r="G45" s="276"/>
      <c r="H45" s="276"/>
      <c r="I45" s="276"/>
      <c r="J45" s="276"/>
      <c r="K45" s="276"/>
      <c r="L45" s="276"/>
      <c r="M45" s="276"/>
      <c r="N45" s="277" t="s">
        <v>36</v>
      </c>
      <c r="O45" s="278" t="s">
        <v>37</v>
      </c>
      <c r="P45" s="172" t="s">
        <v>38</v>
      </c>
    </row>
    <row r="46" spans="2:16" ht="18">
      <c r="B46" s="279" t="s">
        <v>39</v>
      </c>
      <c r="C46" s="279"/>
      <c r="D46" s="279"/>
      <c r="E46" s="279"/>
      <c r="F46" s="279"/>
      <c r="G46" s="279"/>
      <c r="H46" s="279"/>
      <c r="I46" s="279"/>
      <c r="J46" s="279"/>
      <c r="K46" s="279"/>
      <c r="L46" s="279"/>
      <c r="M46" s="279"/>
      <c r="N46" s="277"/>
      <c r="O46" s="278"/>
      <c r="P46" s="173">
        <v>43465</v>
      </c>
    </row>
  </sheetData>
  <mergeCells count="48">
    <mergeCell ref="C13:N13"/>
    <mergeCell ref="B2:E3"/>
    <mergeCell ref="B4:B5"/>
    <mergeCell ref="C4:N5"/>
    <mergeCell ref="O4:P4"/>
    <mergeCell ref="C6:N6"/>
    <mergeCell ref="C7:N7"/>
    <mergeCell ref="C8:N8"/>
    <mergeCell ref="C9:N9"/>
    <mergeCell ref="C10:N10"/>
    <mergeCell ref="C11:N11"/>
    <mergeCell ref="C12:N12"/>
    <mergeCell ref="C25:N25"/>
    <mergeCell ref="C14:N14"/>
    <mergeCell ref="C15:N15"/>
    <mergeCell ref="C16:N16"/>
    <mergeCell ref="C17:N17"/>
    <mergeCell ref="C18:N18"/>
    <mergeCell ref="C19:N19"/>
    <mergeCell ref="C20:N20"/>
    <mergeCell ref="C21:N21"/>
    <mergeCell ref="C22:N22"/>
    <mergeCell ref="C23:N23"/>
    <mergeCell ref="C24:N24"/>
    <mergeCell ref="C37:N37"/>
    <mergeCell ref="C26:N26"/>
    <mergeCell ref="C27:N27"/>
    <mergeCell ref="C28:N28"/>
    <mergeCell ref="C29:N29"/>
    <mergeCell ref="C30:N30"/>
    <mergeCell ref="C31:N31"/>
    <mergeCell ref="C32:N32"/>
    <mergeCell ref="C33:N33"/>
    <mergeCell ref="C34:N34"/>
    <mergeCell ref="C35:N35"/>
    <mergeCell ref="C36:N36"/>
    <mergeCell ref="C38:N38"/>
    <mergeCell ref="C39:N39"/>
    <mergeCell ref="C40:N40"/>
    <mergeCell ref="B41:M41"/>
    <mergeCell ref="B42:M44"/>
    <mergeCell ref="N42:N44"/>
    <mergeCell ref="O42:O44"/>
    <mergeCell ref="P42:P44"/>
    <mergeCell ref="B45:M45"/>
    <mergeCell ref="N45:N46"/>
    <mergeCell ref="O45:O46"/>
    <mergeCell ref="B46:M46"/>
  </mergeCell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C3BB-DB28-443F-8845-DE6E8946A6DA}">
  <sheetPr>
    <tabColor theme="6" tint="0.39994506668294322"/>
  </sheetPr>
  <dimension ref="C2:I138"/>
  <sheetViews>
    <sheetView zoomScale="190" zoomScaleNormal="190" workbookViewId="0">
      <selection activeCell="C3" sqref="C3:E3"/>
    </sheetView>
  </sheetViews>
  <sheetFormatPr defaultRowHeight="15"/>
  <cols>
    <col min="5" max="5" width="23.85546875" customWidth="1"/>
  </cols>
  <sheetData>
    <row r="2" spans="3:6" ht="15.75" thickBot="1"/>
    <row r="3" spans="3:6">
      <c r="C3" s="313" t="s">
        <v>221</v>
      </c>
      <c r="D3" s="314"/>
      <c r="E3" s="314"/>
      <c r="F3" s="10"/>
    </row>
    <row r="4" spans="3:6">
      <c r="C4" s="111" t="s">
        <v>219</v>
      </c>
      <c r="D4" s="167" t="s">
        <v>159</v>
      </c>
      <c r="E4" s="167" t="s">
        <v>220</v>
      </c>
      <c r="F4" s="12"/>
    </row>
    <row r="5" spans="3:6">
      <c r="C5" s="111" t="s">
        <v>222</v>
      </c>
      <c r="D5" s="167" t="s">
        <v>223</v>
      </c>
      <c r="E5" s="167" t="s">
        <v>225</v>
      </c>
      <c r="F5" s="12"/>
    </row>
    <row r="6" spans="3:6">
      <c r="C6" s="11"/>
      <c r="D6" s="182"/>
      <c r="E6" s="182"/>
      <c r="F6" s="12"/>
    </row>
    <row r="7" spans="3:6" ht="15.75" thickBot="1">
      <c r="C7" s="208" t="s">
        <v>224</v>
      </c>
      <c r="D7" s="4"/>
      <c r="E7" s="4"/>
      <c r="F7" s="166"/>
    </row>
    <row r="9" spans="3:6" ht="15.75" thickBot="1"/>
    <row r="10" spans="3:6">
      <c r="C10" s="8" t="s">
        <v>233</v>
      </c>
      <c r="D10" s="9"/>
      <c r="E10" s="10"/>
    </row>
    <row r="11" spans="3:6" ht="15.75" thickBot="1">
      <c r="C11" s="208" t="s">
        <v>234</v>
      </c>
      <c r="D11" s="4"/>
      <c r="E11" s="166"/>
    </row>
    <row r="12" spans="3:6" ht="15.75" thickBot="1"/>
    <row r="13" spans="3:6">
      <c r="C13" s="315" t="s">
        <v>235</v>
      </c>
      <c r="D13" s="308"/>
      <c r="E13" s="309"/>
    </row>
    <row r="14" spans="3:6">
      <c r="C14" s="310"/>
      <c r="D14" s="311"/>
      <c r="E14" s="312"/>
    </row>
    <row r="15" spans="3:6" ht="15.75" thickBot="1">
      <c r="C15" s="208" t="s">
        <v>236</v>
      </c>
      <c r="D15" s="4"/>
      <c r="E15" s="166"/>
    </row>
    <row r="16" spans="3:6" ht="15.75" thickBot="1"/>
    <row r="17" spans="3:9">
      <c r="C17" s="8" t="s">
        <v>237</v>
      </c>
      <c r="D17" s="9"/>
      <c r="E17" s="10"/>
    </row>
    <row r="18" spans="3:9" ht="15.75" thickBot="1">
      <c r="C18" s="208" t="s">
        <v>238</v>
      </c>
      <c r="D18" s="4"/>
      <c r="E18" s="166"/>
    </row>
    <row r="20" spans="3:9" ht="15.75" thickBot="1"/>
    <row r="21" spans="3:9">
      <c r="C21" s="8" t="s">
        <v>239</v>
      </c>
      <c r="D21" s="9"/>
      <c r="E21" s="9"/>
      <c r="F21" s="9"/>
      <c r="G21" s="10"/>
    </row>
    <row r="22" spans="3:9" ht="15.75" thickBot="1">
      <c r="C22" s="208" t="s">
        <v>240</v>
      </c>
      <c r="D22" s="4"/>
      <c r="E22" s="4"/>
      <c r="F22" s="4"/>
      <c r="G22" s="166"/>
    </row>
    <row r="23" spans="3:9" ht="15.75" thickBot="1"/>
    <row r="24" spans="3:9">
      <c r="C24" s="8" t="s">
        <v>241</v>
      </c>
      <c r="D24" s="9"/>
      <c r="E24" s="9"/>
      <c r="F24" s="10"/>
    </row>
    <row r="25" spans="3:9" ht="15.75" thickBot="1">
      <c r="C25" s="208" t="s">
        <v>242</v>
      </c>
      <c r="D25" s="4"/>
      <c r="E25" s="4"/>
      <c r="F25" s="166"/>
    </row>
    <row r="26" spans="3:9" ht="15.75" thickBot="1"/>
    <row r="27" spans="3:9">
      <c r="C27" s="8" t="s">
        <v>243</v>
      </c>
      <c r="D27" s="9"/>
      <c r="E27" s="9"/>
      <c r="F27" s="9"/>
      <c r="G27" s="9"/>
      <c r="H27" s="9"/>
      <c r="I27" s="10"/>
    </row>
    <row r="28" spans="3:9" ht="15.75" thickBot="1">
      <c r="C28" s="208" t="s">
        <v>244</v>
      </c>
      <c r="D28" s="4"/>
      <c r="E28" s="4"/>
      <c r="F28" s="4"/>
      <c r="G28" s="4"/>
      <c r="H28" s="4"/>
      <c r="I28" s="166"/>
    </row>
    <row r="31" spans="3:9">
      <c r="C31" s="316" t="s">
        <v>246</v>
      </c>
      <c r="D31" s="316"/>
      <c r="E31" s="316"/>
      <c r="F31" s="316"/>
    </row>
    <row r="32" spans="3:9">
      <c r="C32" s="316"/>
      <c r="D32" s="316"/>
      <c r="E32" s="316"/>
      <c r="F32" s="316"/>
    </row>
    <row r="34" spans="3:6" ht="15.75" thickBot="1"/>
    <row r="35" spans="3:6">
      <c r="C35" s="8" t="s">
        <v>247</v>
      </c>
      <c r="D35" s="9"/>
      <c r="E35" s="10"/>
    </row>
    <row r="36" spans="3:6" ht="15.75" thickBot="1">
      <c r="C36" s="208" t="s">
        <v>248</v>
      </c>
      <c r="D36" s="4"/>
      <c r="E36" s="166"/>
    </row>
    <row r="38" spans="3:6">
      <c r="C38" s="89" t="s">
        <v>249</v>
      </c>
    </row>
    <row r="39" spans="3:6">
      <c r="C39" s="89" t="s">
        <v>250</v>
      </c>
    </row>
    <row r="40" spans="3:6">
      <c r="C40" s="89" t="s">
        <v>251</v>
      </c>
    </row>
    <row r="42" spans="3:6" ht="15.75" thickBot="1"/>
    <row r="43" spans="3:6">
      <c r="C43" s="8" t="s">
        <v>252</v>
      </c>
      <c r="D43" s="9"/>
      <c r="E43" s="9"/>
      <c r="F43" s="10"/>
    </row>
    <row r="44" spans="3:6" ht="15.75" thickBot="1">
      <c r="C44" s="217" t="s">
        <v>253</v>
      </c>
      <c r="D44" s="4"/>
      <c r="E44" s="4"/>
      <c r="F44" s="166"/>
    </row>
    <row r="47" spans="3:6">
      <c r="C47" t="s">
        <v>254</v>
      </c>
    </row>
    <row r="51" spans="3:6">
      <c r="C51" s="89" t="s">
        <v>255</v>
      </c>
    </row>
    <row r="52" spans="3:6">
      <c r="C52" s="89" t="s">
        <v>256</v>
      </c>
    </row>
    <row r="54" spans="3:6" ht="15.75" thickBot="1"/>
    <row r="55" spans="3:6">
      <c r="C55" s="315" t="s">
        <v>257</v>
      </c>
      <c r="D55" s="308"/>
      <c r="E55" s="308"/>
      <c r="F55" s="309"/>
    </row>
    <row r="56" spans="3:6">
      <c r="C56" s="310"/>
      <c r="D56" s="311"/>
      <c r="E56" s="311"/>
      <c r="F56" s="312"/>
    </row>
    <row r="57" spans="3:6">
      <c r="C57" s="11"/>
      <c r="D57" s="182"/>
      <c r="E57" s="182"/>
      <c r="F57" s="12"/>
    </row>
    <row r="58" spans="3:6">
      <c r="C58" s="222" t="s">
        <v>258</v>
      </c>
      <c r="D58" s="182"/>
      <c r="E58" s="182"/>
      <c r="F58" s="12"/>
    </row>
    <row r="59" spans="3:6">
      <c r="C59" s="222" t="s">
        <v>259</v>
      </c>
      <c r="D59" s="182"/>
      <c r="E59" s="182"/>
      <c r="F59" s="12"/>
    </row>
    <row r="60" spans="3:6" ht="15.75" thickBot="1">
      <c r="C60" s="217" t="s">
        <v>260</v>
      </c>
      <c r="D60" s="4"/>
      <c r="E60" s="4"/>
      <c r="F60" s="166"/>
    </row>
    <row r="62" spans="3:6" ht="15.75" thickBot="1"/>
    <row r="63" spans="3:6">
      <c r="C63" s="307" t="s">
        <v>261</v>
      </c>
      <c r="D63" s="308"/>
      <c r="E63" s="308"/>
      <c r="F63" s="309"/>
    </row>
    <row r="64" spans="3:6">
      <c r="C64" s="310"/>
      <c r="D64" s="311"/>
      <c r="E64" s="311"/>
      <c r="F64" s="312"/>
    </row>
    <row r="65" spans="3:7" ht="15.75" thickBot="1">
      <c r="C65" s="217" t="s">
        <v>262</v>
      </c>
      <c r="D65" s="4"/>
      <c r="E65" s="4"/>
      <c r="F65" s="166"/>
    </row>
    <row r="67" spans="3:7" ht="15.75" thickBot="1"/>
    <row r="68" spans="3:7">
      <c r="C68" s="8" t="s">
        <v>263</v>
      </c>
      <c r="D68" s="9"/>
      <c r="E68" s="9"/>
      <c r="F68" s="9"/>
      <c r="G68" s="10"/>
    </row>
    <row r="69" spans="3:7" ht="15.75" thickBot="1">
      <c r="C69" s="217" t="s">
        <v>264</v>
      </c>
      <c r="D69" s="4"/>
      <c r="E69" s="4"/>
      <c r="F69" s="4"/>
      <c r="G69" s="166"/>
    </row>
    <row r="71" spans="3:7" ht="15.75" thickBot="1"/>
    <row r="72" spans="3:7">
      <c r="C72" s="307" t="s">
        <v>266</v>
      </c>
      <c r="D72" s="308"/>
      <c r="E72" s="308"/>
      <c r="F72" s="309"/>
    </row>
    <row r="73" spans="3:7">
      <c r="C73" s="310"/>
      <c r="D73" s="311"/>
      <c r="E73" s="311"/>
      <c r="F73" s="312"/>
    </row>
    <row r="74" spans="3:7">
      <c r="C74" s="310"/>
      <c r="D74" s="311"/>
      <c r="E74" s="311"/>
      <c r="F74" s="312"/>
    </row>
    <row r="75" spans="3:7">
      <c r="C75" s="11"/>
      <c r="D75" s="182"/>
      <c r="E75" s="182"/>
      <c r="F75" s="12"/>
    </row>
    <row r="76" spans="3:7">
      <c r="C76" s="222" t="s">
        <v>265</v>
      </c>
      <c r="D76" s="182"/>
      <c r="E76" s="182"/>
      <c r="F76" s="12"/>
    </row>
    <row r="77" spans="3:7" ht="15.75" thickBot="1">
      <c r="C77" s="217" t="s">
        <v>267</v>
      </c>
      <c r="D77" s="4"/>
      <c r="E77" s="4"/>
      <c r="F77" s="166"/>
    </row>
    <row r="79" spans="3:7">
      <c r="C79" s="316" t="s">
        <v>268</v>
      </c>
      <c r="D79" s="316"/>
      <c r="E79" s="316"/>
      <c r="F79" s="316"/>
    </row>
    <row r="80" spans="3:7">
      <c r="C80" s="316"/>
      <c r="D80" s="316"/>
      <c r="E80" s="316"/>
      <c r="F80" s="316"/>
    </row>
    <row r="81" spans="3:6">
      <c r="C81" s="316"/>
      <c r="D81" s="316"/>
      <c r="E81" s="316"/>
      <c r="F81" s="316"/>
    </row>
    <row r="83" spans="3:6" ht="15.75" thickBot="1"/>
    <row r="84" spans="3:6">
      <c r="C84" s="315" t="s">
        <v>271</v>
      </c>
      <c r="D84" s="308"/>
      <c r="E84" s="308"/>
      <c r="F84" s="309"/>
    </row>
    <row r="85" spans="3:6">
      <c r="C85" s="310"/>
      <c r="D85" s="311"/>
      <c r="E85" s="311"/>
      <c r="F85" s="312"/>
    </row>
    <row r="86" spans="3:6">
      <c r="C86" s="310"/>
      <c r="D86" s="311"/>
      <c r="E86" s="311"/>
      <c r="F86" s="312"/>
    </row>
    <row r="87" spans="3:6" ht="15.75" thickBot="1">
      <c r="C87" s="226" t="s">
        <v>272</v>
      </c>
      <c r="D87" s="4"/>
      <c r="E87" s="4"/>
      <c r="F87" s="166"/>
    </row>
    <row r="90" spans="3:6">
      <c r="C90" s="318" t="s">
        <v>273</v>
      </c>
      <c r="D90" s="318"/>
      <c r="E90" s="318"/>
      <c r="F90" s="318"/>
    </row>
    <row r="91" spans="3:6">
      <c r="C91" s="318"/>
      <c r="D91" s="318"/>
      <c r="E91" s="318"/>
      <c r="F91" s="318"/>
    </row>
    <row r="92" spans="3:6">
      <c r="C92" s="318"/>
      <c r="D92" s="318"/>
      <c r="E92" s="318"/>
      <c r="F92" s="318"/>
    </row>
    <row r="94" spans="3:6">
      <c r="C94" s="89" t="s">
        <v>274</v>
      </c>
    </row>
    <row r="98" spans="3:7" ht="15.75" thickBot="1"/>
    <row r="99" spans="3:7">
      <c r="C99" s="227" t="s">
        <v>281</v>
      </c>
      <c r="D99" s="9"/>
      <c r="E99" s="9"/>
      <c r="F99" s="10"/>
    </row>
    <row r="100" spans="3:7">
      <c r="C100" s="228" t="s">
        <v>282</v>
      </c>
      <c r="D100" s="182"/>
      <c r="E100" s="182"/>
      <c r="F100" s="12"/>
    </row>
    <row r="101" spans="3:7" ht="15.75" thickBot="1">
      <c r="C101" s="226" t="s">
        <v>283</v>
      </c>
      <c r="D101" s="4"/>
      <c r="E101" s="4"/>
      <c r="F101" s="166"/>
    </row>
    <row r="103" spans="3:7" ht="15.75" thickBot="1"/>
    <row r="104" spans="3:7">
      <c r="C104" s="227" t="s">
        <v>284</v>
      </c>
      <c r="D104" s="9"/>
      <c r="E104" s="9"/>
      <c r="F104" s="9"/>
      <c r="G104" s="10"/>
    </row>
    <row r="105" spans="3:7" ht="15.75" thickBot="1">
      <c r="C105" s="226" t="s">
        <v>285</v>
      </c>
      <c r="D105" s="4"/>
      <c r="E105" s="4"/>
      <c r="F105" s="4"/>
      <c r="G105" s="166"/>
    </row>
    <row r="107" spans="3:7" ht="15.75" thickBot="1"/>
    <row r="108" spans="3:7">
      <c r="C108" s="8" t="s">
        <v>286</v>
      </c>
      <c r="D108" s="9"/>
      <c r="E108" s="9"/>
      <c r="F108" s="10"/>
    </row>
    <row r="109" spans="3:7">
      <c r="C109" s="222" t="s">
        <v>287</v>
      </c>
      <c r="D109" s="182"/>
      <c r="E109" s="182"/>
      <c r="F109" s="12"/>
    </row>
    <row r="110" spans="3:7">
      <c r="C110" s="11"/>
      <c r="D110" s="182"/>
      <c r="E110" s="182"/>
      <c r="F110" s="12"/>
    </row>
    <row r="111" spans="3:7">
      <c r="C111" s="222" t="s">
        <v>127</v>
      </c>
      <c r="D111" s="182"/>
      <c r="E111" s="182"/>
      <c r="F111" s="12"/>
    </row>
    <row r="112" spans="3:7">
      <c r="C112" s="11"/>
      <c r="D112" s="230" t="s">
        <v>288</v>
      </c>
      <c r="E112" s="182"/>
      <c r="F112" s="12"/>
    </row>
    <row r="113" spans="3:6" ht="15.75" thickBot="1">
      <c r="C113" s="217" t="s">
        <v>289</v>
      </c>
      <c r="D113" s="4"/>
      <c r="E113" s="4"/>
      <c r="F113" s="166"/>
    </row>
    <row r="116" spans="3:6" ht="15.75" thickBot="1"/>
    <row r="117" spans="3:6">
      <c r="C117" s="319" t="s">
        <v>296</v>
      </c>
      <c r="D117" s="320"/>
      <c r="E117" s="320"/>
      <c r="F117" s="321"/>
    </row>
    <row r="118" spans="3:6">
      <c r="C118" s="322"/>
      <c r="D118" s="323"/>
      <c r="E118" s="323"/>
      <c r="F118" s="324"/>
    </row>
    <row r="119" spans="3:6">
      <c r="C119" s="322"/>
      <c r="D119" s="323"/>
      <c r="E119" s="323"/>
      <c r="F119" s="324"/>
    </row>
    <row r="120" spans="3:6">
      <c r="C120" s="222" t="s">
        <v>297</v>
      </c>
      <c r="D120" s="182"/>
      <c r="E120" s="182"/>
      <c r="F120" s="12"/>
    </row>
    <row r="121" spans="3:6">
      <c r="C121" s="231" t="s">
        <v>290</v>
      </c>
      <c r="D121" s="232"/>
      <c r="E121" s="232"/>
      <c r="F121" s="12"/>
    </row>
    <row r="122" spans="3:6">
      <c r="C122" s="222" t="s">
        <v>291</v>
      </c>
      <c r="D122" s="182"/>
      <c r="E122" s="182"/>
      <c r="F122" s="12"/>
    </row>
    <row r="123" spans="3:6">
      <c r="C123" s="11"/>
      <c r="D123" s="182"/>
      <c r="E123" s="182"/>
      <c r="F123" s="12"/>
    </row>
    <row r="124" spans="3:6">
      <c r="C124" s="222" t="s">
        <v>292</v>
      </c>
      <c r="D124" s="182"/>
      <c r="E124" s="182"/>
      <c r="F124" s="12"/>
    </row>
    <row r="125" spans="3:6">
      <c r="C125" s="222" t="s">
        <v>293</v>
      </c>
      <c r="D125" s="182"/>
      <c r="E125" s="182"/>
      <c r="F125" s="12"/>
    </row>
    <row r="126" spans="3:6">
      <c r="C126" s="222" t="s">
        <v>294</v>
      </c>
      <c r="D126" s="182"/>
      <c r="E126" s="182"/>
      <c r="F126" s="12"/>
    </row>
    <row r="127" spans="3:6">
      <c r="C127" s="11"/>
      <c r="D127" s="182"/>
      <c r="E127" s="182"/>
      <c r="F127" s="12"/>
    </row>
    <row r="128" spans="3:6" ht="15.75" thickBot="1">
      <c r="C128" s="217" t="s">
        <v>295</v>
      </c>
      <c r="D128" s="4"/>
      <c r="E128" s="4"/>
      <c r="F128" s="166"/>
    </row>
    <row r="132" spans="3:7">
      <c r="C132" s="317"/>
      <c r="D132" s="317"/>
      <c r="E132" s="317"/>
      <c r="F132" s="317"/>
      <c r="G132" s="317"/>
    </row>
    <row r="133" spans="3:7">
      <c r="C133" s="317"/>
      <c r="D133" s="317"/>
      <c r="E133" s="317"/>
      <c r="F133" s="317"/>
      <c r="G133" s="317"/>
    </row>
    <row r="134" spans="3:7">
      <c r="C134" s="317"/>
      <c r="D134" s="317"/>
      <c r="E134" s="317"/>
      <c r="F134" s="317"/>
      <c r="G134" s="317"/>
    </row>
    <row r="135" spans="3:7">
      <c r="C135" s="89"/>
    </row>
    <row r="136" spans="3:7">
      <c r="C136" s="89"/>
    </row>
    <row r="138" spans="3:7">
      <c r="C138" s="89"/>
    </row>
  </sheetData>
  <mergeCells count="11">
    <mergeCell ref="C132:G134"/>
    <mergeCell ref="C72:F74"/>
    <mergeCell ref="C79:F81"/>
    <mergeCell ref="C84:F86"/>
    <mergeCell ref="C90:F92"/>
    <mergeCell ref="C117:F119"/>
    <mergeCell ref="C63:F64"/>
    <mergeCell ref="C3:E3"/>
    <mergeCell ref="C13:E14"/>
    <mergeCell ref="C31:F32"/>
    <mergeCell ref="C55:F5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66359-6F45-4FFA-AE5D-12FF63CD6EEA}">
  <sheetPr>
    <tabColor rgb="FF00B050"/>
  </sheetPr>
  <dimension ref="B2:E12"/>
  <sheetViews>
    <sheetView workbookViewId="0">
      <selection activeCell="E22" sqref="E22"/>
    </sheetView>
  </sheetViews>
  <sheetFormatPr defaultRowHeight="15"/>
  <cols>
    <col min="5" max="5" width="41.42578125" customWidth="1"/>
  </cols>
  <sheetData>
    <row r="2" spans="2:5" ht="15.75" thickBot="1"/>
    <row r="3" spans="2:5">
      <c r="B3" s="209" t="s">
        <v>226</v>
      </c>
      <c r="C3" s="210"/>
      <c r="D3" s="210"/>
      <c r="E3" s="211"/>
    </row>
    <row r="4" spans="2:5">
      <c r="B4" s="11" t="s">
        <v>227</v>
      </c>
      <c r="C4" s="182"/>
      <c r="D4" s="182"/>
      <c r="E4" s="12"/>
    </row>
    <row r="5" spans="2:5">
      <c r="B5" s="11" t="s">
        <v>228</v>
      </c>
      <c r="C5" s="182"/>
      <c r="D5" s="182"/>
      <c r="E5" s="12"/>
    </row>
    <row r="6" spans="2:5" ht="15.75" thickBot="1">
      <c r="B6" s="208" t="s">
        <v>229</v>
      </c>
      <c r="C6" s="4"/>
      <c r="D6" s="4"/>
      <c r="E6" s="166"/>
    </row>
    <row r="7" spans="2:5" ht="15.75" thickBot="1"/>
    <row r="8" spans="2:5">
      <c r="B8" s="209" t="s">
        <v>230</v>
      </c>
      <c r="C8" s="210"/>
      <c r="D8" s="210"/>
      <c r="E8" s="211"/>
    </row>
    <row r="9" spans="2:5">
      <c r="B9" s="310" t="s">
        <v>231</v>
      </c>
      <c r="C9" s="311"/>
      <c r="D9" s="311"/>
      <c r="E9" s="312"/>
    </row>
    <row r="10" spans="2:5">
      <c r="B10" s="310"/>
      <c r="C10" s="311"/>
      <c r="D10" s="311"/>
      <c r="E10" s="312"/>
    </row>
    <row r="11" spans="2:5">
      <c r="B11" s="11"/>
      <c r="C11" s="182"/>
      <c r="D11" s="182"/>
      <c r="E11" s="12"/>
    </row>
    <row r="12" spans="2:5" ht="15.75" thickBot="1">
      <c r="B12" s="208" t="s">
        <v>232</v>
      </c>
      <c r="C12" s="4"/>
      <c r="D12" s="4"/>
      <c r="E12" s="166"/>
    </row>
  </sheetData>
  <mergeCells count="1">
    <mergeCell ref="B9: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C6D0-2180-4B41-BD2C-4EA8DEC1EA6D}">
  <sheetPr>
    <tabColor rgb="FF00B0F0"/>
  </sheetPr>
  <dimension ref="B1:H33"/>
  <sheetViews>
    <sheetView tabSelected="1" zoomScale="118" zoomScaleNormal="118" workbookViewId="0">
      <pane ySplit="1" topLeftCell="A2" activePane="bottomLeft" state="frozen"/>
      <selection pane="bottomLeft" activeCell="B1" sqref="B1:D1"/>
    </sheetView>
  </sheetViews>
  <sheetFormatPr defaultColWidth="16.42578125" defaultRowHeight="15"/>
  <cols>
    <col min="1" max="1" width="16.42578125" style="2"/>
    <col min="2" max="2" width="32.42578125" style="2" customWidth="1"/>
    <col min="3" max="3" width="32" style="2" customWidth="1"/>
    <col min="4" max="4" width="22.85546875" style="2" customWidth="1"/>
    <col min="5" max="16384" width="16.42578125" style="2"/>
  </cols>
  <sheetData>
    <row r="1" spans="2:8">
      <c r="B1" s="325" t="s">
        <v>128</v>
      </c>
      <c r="C1" s="326"/>
      <c r="D1" s="327"/>
    </row>
    <row r="2" spans="2:8">
      <c r="B2" s="250" t="s">
        <v>70</v>
      </c>
      <c r="C2" s="251">
        <f>D4-C3</f>
        <v>20000000</v>
      </c>
      <c r="D2" s="252"/>
    </row>
    <row r="3" spans="2:8">
      <c r="B3" s="502" t="s">
        <v>319</v>
      </c>
      <c r="C3" s="503">
        <f>D4/110*10</f>
        <v>2000000</v>
      </c>
      <c r="D3" s="252"/>
    </row>
    <row r="4" spans="2:8">
      <c r="B4" s="250"/>
      <c r="C4" s="251" t="s">
        <v>176</v>
      </c>
      <c r="D4" s="252">
        <v>22000000</v>
      </c>
    </row>
    <row r="5" spans="2:8" ht="15.75" thickBot="1">
      <c r="B5" s="250"/>
      <c r="C5" s="251"/>
      <c r="D5" s="252"/>
    </row>
    <row r="6" spans="2:8">
      <c r="B6" s="250" t="s">
        <v>124</v>
      </c>
      <c r="C6" s="253" t="s">
        <v>178</v>
      </c>
      <c r="D6" s="252"/>
      <c r="F6" s="328" t="s">
        <v>275</v>
      </c>
      <c r="G6" s="329"/>
      <c r="H6" s="330"/>
    </row>
    <row r="7" spans="2:8">
      <c r="B7" s="250"/>
      <c r="C7" s="251" t="s">
        <v>177</v>
      </c>
      <c r="D7" s="256" t="str">
        <f>C6</f>
        <v>?? (nanti di modul 3)</v>
      </c>
      <c r="F7" s="331"/>
      <c r="G7" s="332"/>
      <c r="H7" s="333"/>
    </row>
    <row r="8" spans="2:8">
      <c r="B8" s="202"/>
      <c r="C8" s="203"/>
      <c r="D8" s="204"/>
      <c r="F8" s="331"/>
      <c r="G8" s="332"/>
      <c r="H8" s="333"/>
    </row>
    <row r="9" spans="2:8">
      <c r="B9" s="199" t="s">
        <v>179</v>
      </c>
      <c r="C9" s="15">
        <v>15000000</v>
      </c>
      <c r="D9" s="112"/>
      <c r="F9" s="250"/>
      <c r="G9" s="251"/>
      <c r="H9" s="252"/>
    </row>
    <row r="10" spans="2:8">
      <c r="B10" s="199"/>
      <c r="C10" s="223" t="s">
        <v>269</v>
      </c>
      <c r="D10" s="112">
        <f>C9</f>
        <v>15000000</v>
      </c>
      <c r="F10" s="334" t="s">
        <v>276</v>
      </c>
      <c r="G10" s="335"/>
      <c r="H10" s="336"/>
    </row>
    <row r="11" spans="2:8">
      <c r="B11" s="202"/>
      <c r="C11" s="203"/>
      <c r="D11" s="204"/>
      <c r="F11" s="250"/>
      <c r="G11" s="251"/>
      <c r="H11" s="252"/>
    </row>
    <row r="12" spans="2:8">
      <c r="B12" s="224" t="s">
        <v>270</v>
      </c>
      <c r="C12" s="15">
        <v>15000000</v>
      </c>
      <c r="D12" s="112"/>
      <c r="F12" s="257" t="s">
        <v>277</v>
      </c>
      <c r="G12" s="258" t="s">
        <v>278</v>
      </c>
      <c r="H12" s="252"/>
    </row>
    <row r="13" spans="2:8">
      <c r="B13" s="199"/>
      <c r="C13" s="15" t="s">
        <v>187</v>
      </c>
      <c r="D13" s="112">
        <f>C12</f>
        <v>15000000</v>
      </c>
      <c r="F13" s="250"/>
      <c r="G13" s="251"/>
      <c r="H13" s="259" t="s">
        <v>172</v>
      </c>
    </row>
    <row r="14" spans="2:8">
      <c r="B14" s="202"/>
      <c r="C14" s="203"/>
      <c r="D14" s="204"/>
      <c r="F14" s="250"/>
      <c r="G14" s="251"/>
      <c r="H14" s="252"/>
    </row>
    <row r="15" spans="2:8">
      <c r="B15" s="224" t="s">
        <v>69</v>
      </c>
      <c r="C15" s="15">
        <v>11000000</v>
      </c>
      <c r="D15" s="112"/>
      <c r="F15" s="257" t="s">
        <v>279</v>
      </c>
      <c r="G15" s="258" t="s">
        <v>280</v>
      </c>
      <c r="H15" s="252"/>
    </row>
    <row r="16" spans="2:8" ht="15.75" thickBot="1">
      <c r="B16" s="199"/>
      <c r="C16" s="15" t="s">
        <v>201</v>
      </c>
      <c r="D16" s="112">
        <f>C15</f>
        <v>11000000</v>
      </c>
      <c r="F16" s="254"/>
      <c r="G16" s="255"/>
      <c r="H16" s="260" t="s">
        <v>172</v>
      </c>
    </row>
    <row r="17" spans="2:4">
      <c r="B17" s="202"/>
      <c r="C17" s="203"/>
      <c r="D17" s="204"/>
    </row>
    <row r="18" spans="2:4">
      <c r="B18" s="199" t="s">
        <v>70</v>
      </c>
      <c r="C18" s="15">
        <f>D20-C19</f>
        <v>10000000</v>
      </c>
      <c r="D18" s="112"/>
    </row>
    <row r="19" spans="2:4">
      <c r="B19" s="504" t="s">
        <v>320</v>
      </c>
      <c r="C19" s="505">
        <f>D20/110*10</f>
        <v>1000000</v>
      </c>
      <c r="D19" s="112"/>
    </row>
    <row r="20" spans="2:4">
      <c r="B20" s="199"/>
      <c r="C20" s="15" t="s">
        <v>202</v>
      </c>
      <c r="D20" s="112">
        <v>11000000</v>
      </c>
    </row>
    <row r="21" spans="2:4">
      <c r="B21" s="199"/>
      <c r="C21" s="15"/>
      <c r="D21" s="112"/>
    </row>
    <row r="22" spans="2:4">
      <c r="B22" s="199" t="s">
        <v>124</v>
      </c>
      <c r="C22" s="200" t="s">
        <v>178</v>
      </c>
      <c r="D22" s="112"/>
    </row>
    <row r="23" spans="2:4">
      <c r="B23" s="199"/>
      <c r="C23" s="15" t="s">
        <v>177</v>
      </c>
      <c r="D23" s="201" t="str">
        <f>C22</f>
        <v>?? (nanti di modul 3)</v>
      </c>
    </row>
    <row r="24" spans="2:4">
      <c r="B24" s="202"/>
      <c r="C24" s="203"/>
      <c r="D24" s="204"/>
    </row>
    <row r="25" spans="2:4">
      <c r="B25" s="250" t="s">
        <v>203</v>
      </c>
      <c r="C25" s="251">
        <v>198000000</v>
      </c>
      <c r="D25" s="252"/>
    </row>
    <row r="26" spans="2:4">
      <c r="B26" s="502"/>
      <c r="C26" s="503" t="s">
        <v>320</v>
      </c>
      <c r="D26" s="510">
        <f>C25/110*10</f>
        <v>18000000</v>
      </c>
    </row>
    <row r="27" spans="2:4">
      <c r="B27" s="250"/>
      <c r="C27" s="251" t="s">
        <v>70</v>
      </c>
      <c r="D27" s="252">
        <f>C25-D26</f>
        <v>180000000</v>
      </c>
    </row>
    <row r="28" spans="2:4">
      <c r="B28" s="250" t="s">
        <v>177</v>
      </c>
      <c r="C28" s="253" t="s">
        <v>178</v>
      </c>
      <c r="D28" s="252"/>
    </row>
    <row r="29" spans="2:4">
      <c r="B29" s="250"/>
      <c r="C29" s="251" t="s">
        <v>124</v>
      </c>
      <c r="D29" s="506" t="s">
        <v>178</v>
      </c>
    </row>
    <row r="30" spans="2:4">
      <c r="B30" s="202"/>
      <c r="C30" s="203"/>
      <c r="D30" s="204"/>
    </row>
    <row r="31" spans="2:4">
      <c r="B31" s="504" t="s">
        <v>321</v>
      </c>
      <c r="C31" s="505">
        <f>(20000*15000)-'E1'!D11</f>
        <v>210000000</v>
      </c>
      <c r="D31" s="112"/>
    </row>
    <row r="32" spans="2:4">
      <c r="B32" s="504" t="s">
        <v>322</v>
      </c>
      <c r="C32" s="505">
        <f>(40000*15000)-'E1'!D12</f>
        <v>418000000</v>
      </c>
      <c r="D32" s="112"/>
    </row>
    <row r="33" spans="2:4" ht="15.75" thickBot="1">
      <c r="B33" s="507"/>
      <c r="C33" s="508" t="s">
        <v>323</v>
      </c>
      <c r="D33" s="509">
        <f>C31+C32</f>
        <v>628000000</v>
      </c>
    </row>
  </sheetData>
  <mergeCells count="3">
    <mergeCell ref="B1:D1"/>
    <mergeCell ref="F6:H8"/>
    <mergeCell ref="F10:H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B1:I20"/>
  <sheetViews>
    <sheetView workbookViewId="0">
      <selection activeCell="B19" sqref="B19:H19"/>
    </sheetView>
  </sheetViews>
  <sheetFormatPr defaultColWidth="8.7109375" defaultRowHeight="15"/>
  <cols>
    <col min="2" max="2" width="20.7109375" customWidth="1"/>
    <col min="3" max="3" width="9" customWidth="1"/>
    <col min="4" max="4" width="19.42578125" customWidth="1"/>
    <col min="5" max="5" width="21.28515625" customWidth="1"/>
    <col min="6" max="6" width="21.5703125" customWidth="1"/>
    <col min="7" max="7" width="16.7109375" customWidth="1"/>
    <col min="8" max="8" width="18.42578125" customWidth="1"/>
  </cols>
  <sheetData>
    <row r="1" spans="2:9" ht="15.75" thickBot="1"/>
    <row r="2" spans="2:9">
      <c r="B2" s="361" t="s">
        <v>40</v>
      </c>
      <c r="C2" s="350" t="s">
        <v>41</v>
      </c>
      <c r="D2" s="350" t="s">
        <v>208</v>
      </c>
      <c r="E2" s="370" t="s">
        <v>42</v>
      </c>
      <c r="F2" s="370"/>
      <c r="G2" s="350" t="s">
        <v>211</v>
      </c>
      <c r="H2" s="356" t="s">
        <v>212</v>
      </c>
    </row>
    <row r="3" spans="2:9">
      <c r="B3" s="362"/>
      <c r="C3" s="351"/>
      <c r="D3" s="351"/>
      <c r="E3" s="90" t="s">
        <v>43</v>
      </c>
      <c r="F3" s="90" t="s">
        <v>44</v>
      </c>
      <c r="G3" s="351"/>
      <c r="H3" s="357"/>
    </row>
    <row r="4" spans="2:9">
      <c r="B4" s="13" t="s">
        <v>45</v>
      </c>
      <c r="C4" s="7"/>
      <c r="D4" s="68">
        <f>'E1'!D20</f>
        <v>11990973240</v>
      </c>
      <c r="E4" s="70">
        <f>'E1'!E20</f>
        <v>841000000</v>
      </c>
      <c r="F4" s="18">
        <f>'E1'!F20</f>
        <v>74000000</v>
      </c>
      <c r="G4" s="18">
        <f>D4+E4-F4</f>
        <v>12757973240</v>
      </c>
      <c r="H4" s="19">
        <v>8497922298</v>
      </c>
      <c r="I4" s="6" t="s">
        <v>46</v>
      </c>
    </row>
    <row r="5" spans="2:9">
      <c r="B5" s="13" t="s">
        <v>47</v>
      </c>
      <c r="C5" s="7"/>
      <c r="D5" s="18">
        <v>85000000</v>
      </c>
      <c r="E5" s="70">
        <f>'Jurnal Koreksi'!C12</f>
        <v>15000000</v>
      </c>
      <c r="F5" s="70"/>
      <c r="G5" s="18">
        <f>D5+E5</f>
        <v>100000000</v>
      </c>
      <c r="H5" s="19">
        <v>65000000</v>
      </c>
      <c r="I5" s="6" t="s">
        <v>46</v>
      </c>
    </row>
    <row r="6" spans="2:9">
      <c r="B6" s="13"/>
      <c r="C6" s="7"/>
      <c r="D6" s="7"/>
      <c r="E6" s="7"/>
      <c r="F6" s="7"/>
      <c r="G6" s="7"/>
      <c r="H6" s="17"/>
    </row>
    <row r="7" spans="2:9">
      <c r="B7" s="13"/>
      <c r="C7" s="7"/>
      <c r="D7" s="83">
        <f>SUM(D4:D5)</f>
        <v>12075973240</v>
      </c>
      <c r="E7" s="83">
        <f>SUM(E4:E5)</f>
        <v>856000000</v>
      </c>
      <c r="F7" s="83">
        <f>SUM(F4:F5)</f>
        <v>74000000</v>
      </c>
      <c r="G7" s="83">
        <f>SUM(G4:G5)</f>
        <v>12857973240</v>
      </c>
      <c r="H7" s="97">
        <f>SUM(H4:H5)</f>
        <v>8562922298</v>
      </c>
    </row>
    <row r="8" spans="2:9">
      <c r="B8" s="13"/>
      <c r="C8" s="7"/>
      <c r="D8" s="73" t="s">
        <v>48</v>
      </c>
      <c r="E8" s="73"/>
      <c r="F8" s="73" t="s">
        <v>48</v>
      </c>
      <c r="G8" s="73" t="s">
        <v>48</v>
      </c>
      <c r="H8" s="98" t="s">
        <v>48</v>
      </c>
    </row>
    <row r="9" spans="2:9">
      <c r="B9" s="13"/>
      <c r="C9" s="7"/>
      <c r="D9" s="7"/>
      <c r="E9" s="7"/>
      <c r="F9" s="7"/>
      <c r="G9" s="84"/>
      <c r="H9" s="17"/>
    </row>
    <row r="10" spans="2:9" ht="15" customHeight="1">
      <c r="B10" s="363" t="s">
        <v>216</v>
      </c>
      <c r="C10" s="354"/>
      <c r="D10" s="354"/>
      <c r="E10" s="354"/>
      <c r="F10" s="354" t="s">
        <v>213</v>
      </c>
      <c r="G10" s="352" t="s">
        <v>214</v>
      </c>
      <c r="H10" s="358" t="s">
        <v>49</v>
      </c>
    </row>
    <row r="11" spans="2:9" ht="15" customHeight="1">
      <c r="B11" s="363"/>
      <c r="C11" s="354"/>
      <c r="D11" s="354"/>
      <c r="E11" s="354"/>
      <c r="F11" s="354"/>
      <c r="G11" s="353"/>
      <c r="H11" s="358"/>
    </row>
    <row r="12" spans="2:9" ht="15" customHeight="1">
      <c r="B12" s="364" t="s">
        <v>50</v>
      </c>
      <c r="C12" s="365"/>
      <c r="D12" s="365"/>
      <c r="E12" s="366"/>
      <c r="F12" s="354" t="s">
        <v>37</v>
      </c>
      <c r="G12" s="354" t="s">
        <v>51</v>
      </c>
      <c r="H12" s="359" t="s">
        <v>215</v>
      </c>
    </row>
    <row r="13" spans="2:9" ht="15.75" thickBot="1">
      <c r="B13" s="367"/>
      <c r="C13" s="368"/>
      <c r="D13" s="368"/>
      <c r="E13" s="369"/>
      <c r="F13" s="355"/>
      <c r="G13" s="355"/>
      <c r="H13" s="360"/>
    </row>
    <row r="14" spans="2:9" ht="15.75" thickBot="1"/>
    <row r="15" spans="2:9">
      <c r="B15" s="347" t="s">
        <v>52</v>
      </c>
      <c r="C15" s="348"/>
      <c r="D15" s="348"/>
      <c r="E15" s="348"/>
      <c r="F15" s="348"/>
      <c r="G15" s="348"/>
      <c r="H15" s="349"/>
    </row>
    <row r="16" spans="2:9">
      <c r="B16" s="337" t="s">
        <v>217</v>
      </c>
      <c r="C16" s="338"/>
      <c r="D16" s="338"/>
      <c r="E16" s="338"/>
      <c r="F16" s="338"/>
      <c r="G16" s="338"/>
      <c r="H16" s="339"/>
    </row>
    <row r="17" spans="2:8">
      <c r="B17" s="337"/>
      <c r="C17" s="338"/>
      <c r="D17" s="338"/>
      <c r="E17" s="338"/>
      <c r="F17" s="338"/>
      <c r="G17" s="338"/>
      <c r="H17" s="339"/>
    </row>
    <row r="18" spans="2:8">
      <c r="B18" s="340" t="s">
        <v>53</v>
      </c>
      <c r="C18" s="341"/>
      <c r="D18" s="341"/>
      <c r="E18" s="341"/>
      <c r="F18" s="341"/>
      <c r="G18" s="341"/>
      <c r="H18" s="342"/>
    </row>
    <row r="19" spans="2:8">
      <c r="B19" s="343" t="s">
        <v>218</v>
      </c>
      <c r="C19" s="341"/>
      <c r="D19" s="341"/>
      <c r="E19" s="341"/>
      <c r="F19" s="341"/>
      <c r="G19" s="341"/>
      <c r="H19" s="342"/>
    </row>
    <row r="20" spans="2:8" ht="15.75" thickBot="1">
      <c r="B20" s="344"/>
      <c r="C20" s="345"/>
      <c r="D20" s="345"/>
      <c r="E20" s="345"/>
      <c r="F20" s="345"/>
      <c r="G20" s="345"/>
      <c r="H20" s="346"/>
    </row>
  </sheetData>
  <mergeCells count="20">
    <mergeCell ref="B15:H15"/>
    <mergeCell ref="G2:G3"/>
    <mergeCell ref="G10:G11"/>
    <mergeCell ref="G12:G13"/>
    <mergeCell ref="H2:H3"/>
    <mergeCell ref="H10:H11"/>
    <mergeCell ref="H12:H13"/>
    <mergeCell ref="B2:B3"/>
    <mergeCell ref="C2:C3"/>
    <mergeCell ref="D2:D3"/>
    <mergeCell ref="F10:F11"/>
    <mergeCell ref="F12:F13"/>
    <mergeCell ref="B10:E11"/>
    <mergeCell ref="B12:E13"/>
    <mergeCell ref="E2:F2"/>
    <mergeCell ref="B16:H16"/>
    <mergeCell ref="B17:H17"/>
    <mergeCell ref="B18:H18"/>
    <mergeCell ref="B19:H19"/>
    <mergeCell ref="B20:H20"/>
  </mergeCell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I41"/>
  <sheetViews>
    <sheetView topLeftCell="A9" zoomScale="130" zoomScaleNormal="130" workbookViewId="0">
      <selection activeCell="F23" sqref="F23:G23"/>
    </sheetView>
  </sheetViews>
  <sheetFormatPr defaultColWidth="8.7109375" defaultRowHeight="15"/>
  <cols>
    <col min="2" max="2" width="25.85546875" customWidth="1"/>
    <col min="3" max="3" width="9.140625" style="66" customWidth="1"/>
    <col min="4" max="4" width="16.7109375" customWidth="1"/>
    <col min="5" max="5" width="21.7109375" style="2" customWidth="1"/>
    <col min="6" max="6" width="22.85546875" style="2" customWidth="1"/>
    <col min="7" max="7" width="18.7109375" style="2" customWidth="1"/>
    <col min="8" max="8" width="12.5703125" style="2" customWidth="1"/>
    <col min="10" max="10" width="10.5703125" customWidth="1"/>
  </cols>
  <sheetData>
    <row r="1" spans="2:9" ht="15.75" thickBot="1"/>
    <row r="2" spans="2:9">
      <c r="B2" s="361" t="s">
        <v>54</v>
      </c>
      <c r="C2" s="374" t="s">
        <v>41</v>
      </c>
      <c r="D2" s="350" t="s">
        <v>208</v>
      </c>
      <c r="E2" s="370" t="s">
        <v>42</v>
      </c>
      <c r="F2" s="370"/>
      <c r="G2" s="376" t="s">
        <v>211</v>
      </c>
    </row>
    <row r="3" spans="2:9">
      <c r="B3" s="362"/>
      <c r="C3" s="375"/>
      <c r="D3" s="351"/>
      <c r="E3" s="91" t="s">
        <v>43</v>
      </c>
      <c r="F3" s="91" t="s">
        <v>44</v>
      </c>
      <c r="G3" s="377"/>
    </row>
    <row r="4" spans="2:9">
      <c r="B4" s="13" t="s">
        <v>156</v>
      </c>
      <c r="C4" s="67"/>
      <c r="D4" s="68">
        <v>103960000</v>
      </c>
      <c r="E4" s="16">
        <v>0</v>
      </c>
      <c r="F4" s="16">
        <v>0</v>
      </c>
      <c r="G4" s="100">
        <f>D4+E4-F4</f>
        <v>103960000</v>
      </c>
      <c r="H4" s="69" t="s">
        <v>46</v>
      </c>
    </row>
    <row r="5" spans="2:9">
      <c r="B5" s="13" t="s">
        <v>162</v>
      </c>
      <c r="C5" s="67"/>
      <c r="D5" s="18">
        <v>27500000</v>
      </c>
      <c r="E5" s="14">
        <v>0</v>
      </c>
      <c r="F5" s="14">
        <v>0</v>
      </c>
      <c r="G5" s="100">
        <f>D5+E5-F5</f>
        <v>27500000</v>
      </c>
      <c r="H5" s="99" t="s">
        <v>46</v>
      </c>
      <c r="I5" s="87"/>
    </row>
    <row r="6" spans="2:9">
      <c r="B6" s="13" t="s">
        <v>165</v>
      </c>
      <c r="C6" s="67"/>
      <c r="D6" s="18">
        <v>151500000</v>
      </c>
      <c r="E6" s="14">
        <v>0</v>
      </c>
      <c r="F6" s="14">
        <v>0</v>
      </c>
      <c r="G6" s="100">
        <f t="shared" ref="G6:G19" si="0">D6+E6-F6</f>
        <v>151500000</v>
      </c>
      <c r="H6" s="99" t="s">
        <v>46</v>
      </c>
      <c r="I6" s="87"/>
    </row>
    <row r="7" spans="2:9">
      <c r="B7" s="13" t="s">
        <v>168</v>
      </c>
      <c r="C7" s="67"/>
      <c r="D7" s="18">
        <v>107871500</v>
      </c>
      <c r="E7" s="14">
        <v>0</v>
      </c>
      <c r="F7" s="14">
        <f>'Jurnal Koreksi'!D4</f>
        <v>22000000</v>
      </c>
      <c r="G7" s="100">
        <f t="shared" si="0"/>
        <v>85871500</v>
      </c>
      <c r="H7" s="99" t="s">
        <v>46</v>
      </c>
      <c r="I7" s="87"/>
    </row>
    <row r="8" spans="2:9">
      <c r="B8" s="13" t="s">
        <v>173</v>
      </c>
      <c r="C8" s="67"/>
      <c r="D8" s="18">
        <v>55000000</v>
      </c>
      <c r="E8" s="14">
        <f>'Jurnal Koreksi'!C9</f>
        <v>15000000</v>
      </c>
      <c r="F8" s="14">
        <v>0</v>
      </c>
      <c r="G8" s="100">
        <f t="shared" si="0"/>
        <v>70000000</v>
      </c>
      <c r="H8" s="99" t="s">
        <v>46</v>
      </c>
    </row>
    <row r="9" spans="2:9">
      <c r="B9" s="13" t="s">
        <v>180</v>
      </c>
      <c r="C9" s="67"/>
      <c r="D9" s="18">
        <v>159000000</v>
      </c>
      <c r="E9" s="14">
        <v>0</v>
      </c>
      <c r="F9" s="70"/>
      <c r="G9" s="100">
        <f t="shared" si="0"/>
        <v>159000000</v>
      </c>
      <c r="H9" s="99" t="s">
        <v>46</v>
      </c>
    </row>
    <row r="10" spans="2:9">
      <c r="B10" s="13" t="s">
        <v>184</v>
      </c>
      <c r="C10" s="67"/>
      <c r="D10" s="18">
        <v>15000000</v>
      </c>
      <c r="E10" s="14">
        <v>0</v>
      </c>
      <c r="F10" s="70">
        <f>'Jurnal Koreksi'!D13</f>
        <v>15000000</v>
      </c>
      <c r="G10" s="100">
        <f t="shared" si="0"/>
        <v>0</v>
      </c>
      <c r="H10" s="69" t="s">
        <v>46</v>
      </c>
    </row>
    <row r="11" spans="2:9">
      <c r="B11" s="13" t="s">
        <v>188</v>
      </c>
      <c r="C11" s="67"/>
      <c r="D11" s="206">
        <v>90000000</v>
      </c>
      <c r="E11" s="14">
        <f>'Jurnal Koreksi'!C31</f>
        <v>210000000</v>
      </c>
      <c r="F11" s="14">
        <v>0</v>
      </c>
      <c r="G11" s="207">
        <f>D11+E11</f>
        <v>300000000</v>
      </c>
      <c r="H11" s="69" t="s">
        <v>46</v>
      </c>
    </row>
    <row r="12" spans="2:9">
      <c r="B12" s="13" t="s">
        <v>190</v>
      </c>
      <c r="C12" s="67"/>
      <c r="D12" s="206">
        <v>182000000</v>
      </c>
      <c r="E12" s="14">
        <f>'Jurnal Koreksi'!C32</f>
        <v>418000000</v>
      </c>
      <c r="F12" s="14">
        <v>0</v>
      </c>
      <c r="G12" s="207">
        <f>D12+E12</f>
        <v>600000000</v>
      </c>
      <c r="H12" s="69" t="s">
        <v>46</v>
      </c>
    </row>
    <row r="13" spans="2:9">
      <c r="B13" s="13" t="s">
        <v>192</v>
      </c>
      <c r="C13" s="67"/>
      <c r="D13" s="18">
        <v>10357027600</v>
      </c>
      <c r="E13" s="14">
        <v>0</v>
      </c>
      <c r="F13" s="14">
        <v>0</v>
      </c>
      <c r="G13" s="100">
        <f t="shared" si="0"/>
        <v>10357027600</v>
      </c>
      <c r="H13" s="69" t="s">
        <v>46</v>
      </c>
    </row>
    <row r="14" spans="2:9">
      <c r="B14" s="13" t="s">
        <v>193</v>
      </c>
      <c r="C14" s="67"/>
      <c r="D14" s="18">
        <v>33000000</v>
      </c>
      <c r="E14" s="14">
        <v>0</v>
      </c>
      <c r="F14" s="14">
        <f>'Jurnal Koreksi'!D20</f>
        <v>11000000</v>
      </c>
      <c r="G14" s="100">
        <f t="shared" si="0"/>
        <v>22000000</v>
      </c>
      <c r="H14" s="69" t="s">
        <v>46</v>
      </c>
    </row>
    <row r="15" spans="2:9">
      <c r="B15" s="13" t="s">
        <v>194</v>
      </c>
      <c r="C15" s="67"/>
      <c r="D15" s="18">
        <v>116125000</v>
      </c>
      <c r="E15" s="14">
        <v>0</v>
      </c>
      <c r="F15" s="70">
        <v>0</v>
      </c>
      <c r="G15" s="100">
        <f t="shared" si="0"/>
        <v>116125000</v>
      </c>
      <c r="H15" s="69" t="s">
        <v>46</v>
      </c>
    </row>
    <row r="16" spans="2:9">
      <c r="B16" s="13" t="s">
        <v>195</v>
      </c>
      <c r="C16" s="67"/>
      <c r="D16" s="18">
        <v>59000000</v>
      </c>
      <c r="E16" s="14">
        <v>0</v>
      </c>
      <c r="F16" s="14">
        <f>'Jurnal Koreksi'!D10</f>
        <v>15000000</v>
      </c>
      <c r="G16" s="100">
        <f t="shared" si="0"/>
        <v>44000000</v>
      </c>
      <c r="H16" s="69" t="s">
        <v>46</v>
      </c>
    </row>
    <row r="17" spans="2:8">
      <c r="B17" s="13" t="s">
        <v>196</v>
      </c>
      <c r="C17" s="67"/>
      <c r="D17" s="18">
        <v>132000000</v>
      </c>
      <c r="E17" s="14">
        <v>0</v>
      </c>
      <c r="F17" s="14">
        <v>0</v>
      </c>
      <c r="G17" s="100">
        <f t="shared" si="0"/>
        <v>132000000</v>
      </c>
      <c r="H17" s="69" t="s">
        <v>46</v>
      </c>
    </row>
    <row r="18" spans="2:8">
      <c r="B18" s="13" t="s">
        <v>197</v>
      </c>
      <c r="C18" s="67"/>
      <c r="D18" s="18">
        <v>390989140</v>
      </c>
      <c r="E18" s="14">
        <f>'Jurnal Koreksi'!C25</f>
        <v>198000000</v>
      </c>
      <c r="F18" s="14">
        <v>0</v>
      </c>
      <c r="G18" s="100">
        <f>D18+E18-F18</f>
        <v>588989140</v>
      </c>
      <c r="H18" s="69" t="s">
        <v>46</v>
      </c>
    </row>
    <row r="19" spans="2:8">
      <c r="B19" s="13" t="s">
        <v>198</v>
      </c>
      <c r="C19" s="67"/>
      <c r="D19" s="18">
        <v>11000000</v>
      </c>
      <c r="E19" s="14">
        <v>0</v>
      </c>
      <c r="F19" s="70">
        <f>'Jurnal Koreksi'!D16</f>
        <v>11000000</v>
      </c>
      <c r="G19" s="100">
        <f t="shared" si="0"/>
        <v>0</v>
      </c>
      <c r="H19" s="69" t="s">
        <v>46</v>
      </c>
    </row>
    <row r="20" spans="2:8">
      <c r="B20" s="20"/>
      <c r="C20" s="71"/>
      <c r="D20" s="72">
        <f>SUM(D4:D19)</f>
        <v>11990973240</v>
      </c>
      <c r="E20" s="72">
        <f>SUM(E4:E19)</f>
        <v>841000000</v>
      </c>
      <c r="F20" s="72">
        <f>SUM(F4:F19)</f>
        <v>74000000</v>
      </c>
      <c r="G20" s="101">
        <f>SUM(G4:G19)</f>
        <v>12757973240</v>
      </c>
    </row>
    <row r="21" spans="2:8">
      <c r="B21" s="20"/>
      <c r="C21" s="71"/>
      <c r="D21" s="73" t="s">
        <v>48</v>
      </c>
      <c r="E21" s="74" t="s">
        <v>48</v>
      </c>
      <c r="F21" s="74" t="s">
        <v>48</v>
      </c>
      <c r="G21" s="102" t="s">
        <v>48</v>
      </c>
    </row>
    <row r="22" spans="2:8">
      <c r="B22" s="103" t="s">
        <v>32</v>
      </c>
      <c r="C22" s="75" t="s">
        <v>55</v>
      </c>
      <c r="D22" s="104"/>
      <c r="E22" s="76" t="s">
        <v>56</v>
      </c>
      <c r="F22" s="378" t="s">
        <v>11</v>
      </c>
      <c r="G22" s="379"/>
    </row>
    <row r="23" spans="2:8" ht="31.5">
      <c r="B23" s="105" t="s">
        <v>204</v>
      </c>
      <c r="C23" s="380" t="s">
        <v>153</v>
      </c>
      <c r="D23" s="381"/>
      <c r="E23" s="77" t="s">
        <v>154</v>
      </c>
      <c r="F23" s="382" t="s">
        <v>57</v>
      </c>
      <c r="G23" s="383"/>
    </row>
    <row r="24" spans="2:8">
      <c r="B24" s="103" t="s">
        <v>58</v>
      </c>
      <c r="C24" s="78" t="s">
        <v>51</v>
      </c>
      <c r="D24" s="79"/>
      <c r="E24" s="76" t="s">
        <v>51</v>
      </c>
      <c r="F24" s="80" t="s">
        <v>59</v>
      </c>
      <c r="G24" s="106"/>
    </row>
    <row r="25" spans="2:8" ht="17.25" thickBot="1">
      <c r="B25" s="107" t="s">
        <v>45</v>
      </c>
      <c r="C25" s="384"/>
      <c r="D25" s="385"/>
      <c r="E25" s="108"/>
      <c r="F25" s="109">
        <v>43465</v>
      </c>
      <c r="G25" s="110"/>
      <c r="H25" s="2" t="s">
        <v>60</v>
      </c>
    </row>
    <row r="26" spans="2:8" ht="15.75" thickBot="1"/>
    <row r="27" spans="2:8">
      <c r="B27" s="371" t="s">
        <v>61</v>
      </c>
      <c r="C27" s="372"/>
      <c r="D27" s="372"/>
      <c r="E27" s="372"/>
      <c r="F27" s="372"/>
      <c r="G27" s="372"/>
      <c r="H27" s="373"/>
    </row>
    <row r="28" spans="2:8">
      <c r="B28" s="111" t="s">
        <v>62</v>
      </c>
      <c r="C28" s="234" t="s">
        <v>300</v>
      </c>
      <c r="D28" s="87"/>
      <c r="E28" s="15"/>
      <c r="F28" s="15"/>
      <c r="G28" s="15"/>
      <c r="H28" s="112"/>
    </row>
    <row r="29" spans="2:8">
      <c r="B29" s="11"/>
      <c r="C29" s="230" t="s">
        <v>301</v>
      </c>
      <c r="E29" s="15"/>
      <c r="F29" s="15"/>
      <c r="G29" s="15"/>
      <c r="H29" s="112"/>
    </row>
    <row r="30" spans="2:8">
      <c r="B30" s="11"/>
      <c r="C30" s="87" t="s">
        <v>63</v>
      </c>
      <c r="E30" s="15"/>
      <c r="F30" s="15"/>
      <c r="G30" s="15"/>
      <c r="H30" s="112"/>
    </row>
    <row r="31" spans="2:8">
      <c r="B31" s="11"/>
      <c r="C31" s="82" t="s">
        <v>64</v>
      </c>
      <c r="D31" s="87" t="s">
        <v>65</v>
      </c>
      <c r="E31" s="15"/>
      <c r="F31" s="15"/>
      <c r="G31" s="15"/>
      <c r="H31" s="112"/>
    </row>
    <row r="32" spans="2:8">
      <c r="B32" s="11"/>
      <c r="C32" s="82" t="s">
        <v>66</v>
      </c>
      <c r="D32" s="87" t="s">
        <v>67</v>
      </c>
      <c r="E32" s="15"/>
      <c r="F32" s="15"/>
      <c r="G32" s="15"/>
      <c r="H32" s="112"/>
    </row>
    <row r="33" spans="2:8">
      <c r="B33" s="11"/>
      <c r="C33" s="81"/>
      <c r="D33" s="87"/>
      <c r="E33" s="15"/>
      <c r="F33" s="15"/>
      <c r="G33" s="15"/>
      <c r="H33" s="112"/>
    </row>
    <row r="34" spans="2:8">
      <c r="B34" s="111" t="s">
        <v>68</v>
      </c>
      <c r="C34" s="234" t="s">
        <v>302</v>
      </c>
      <c r="D34" s="87"/>
      <c r="E34" s="15"/>
      <c r="F34" s="15"/>
      <c r="G34" s="15"/>
      <c r="H34" s="112"/>
    </row>
    <row r="35" spans="2:8">
      <c r="B35" s="11"/>
      <c r="C35" s="81" t="s">
        <v>209</v>
      </c>
      <c r="D35" s="87"/>
      <c r="E35" s="15"/>
      <c r="F35" s="15"/>
      <c r="G35" s="15"/>
      <c r="H35" s="112"/>
    </row>
    <row r="36" spans="2:8">
      <c r="B36" s="11"/>
      <c r="C36" s="81"/>
      <c r="D36" s="1"/>
      <c r="E36" s="15"/>
      <c r="F36" s="15"/>
      <c r="G36" s="15"/>
      <c r="H36" s="112"/>
    </row>
    <row r="37" spans="2:8">
      <c r="B37" s="111" t="s">
        <v>71</v>
      </c>
      <c r="C37" s="81" t="s">
        <v>210</v>
      </c>
      <c r="D37" s="87"/>
      <c r="E37" s="15"/>
      <c r="F37" s="15"/>
      <c r="G37" s="15"/>
      <c r="H37" s="112"/>
    </row>
    <row r="38" spans="2:8">
      <c r="B38" s="11"/>
      <c r="C38" s="81" t="s">
        <v>72</v>
      </c>
      <c r="D38" s="87"/>
      <c r="E38" s="15"/>
      <c r="F38" s="15"/>
      <c r="G38" s="15"/>
      <c r="H38" s="112"/>
    </row>
    <row r="39" spans="2:8">
      <c r="B39" s="11"/>
      <c r="C39" s="81" t="s">
        <v>73</v>
      </c>
      <c r="D39" s="87"/>
      <c r="E39" s="15"/>
      <c r="F39" s="15"/>
      <c r="G39" s="15"/>
      <c r="H39" s="112"/>
    </row>
    <row r="40" spans="2:8">
      <c r="B40" s="113" t="s">
        <v>74</v>
      </c>
      <c r="C40" s="81"/>
      <c r="D40" s="87"/>
      <c r="E40" s="15"/>
      <c r="F40" s="15"/>
      <c r="G40" s="15"/>
      <c r="H40" s="112"/>
    </row>
    <row r="41" spans="2:8" ht="15.75" thickBot="1">
      <c r="B41" s="114" t="s">
        <v>75</v>
      </c>
      <c r="C41" s="115"/>
      <c r="D41" s="4"/>
      <c r="E41" s="116"/>
      <c r="F41" s="116"/>
      <c r="G41" s="116"/>
      <c r="H41" s="117"/>
    </row>
  </sheetData>
  <mergeCells count="10">
    <mergeCell ref="B27:H27"/>
    <mergeCell ref="B2:B3"/>
    <mergeCell ref="C2:C3"/>
    <mergeCell ref="D2:D3"/>
    <mergeCell ref="G2:G3"/>
    <mergeCell ref="E2:F2"/>
    <mergeCell ref="F22:G22"/>
    <mergeCell ref="C23:D23"/>
    <mergeCell ref="F23:G23"/>
    <mergeCell ref="C25:D25"/>
  </mergeCell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B1:Q31"/>
  <sheetViews>
    <sheetView zoomScale="70" zoomScaleNormal="70" workbookViewId="0">
      <pane ySplit="2" topLeftCell="A15" activePane="bottomLeft" state="frozen"/>
      <selection pane="bottomLeft" activeCell="D25" sqref="D25"/>
    </sheetView>
  </sheetViews>
  <sheetFormatPr defaultColWidth="9.140625" defaultRowHeight="15"/>
  <cols>
    <col min="1" max="1" width="9.140625" style="29" customWidth="1"/>
    <col min="2" max="2" width="4.28515625" style="193" customWidth="1"/>
    <col min="3" max="3" width="18.140625" style="193" bestFit="1" customWidth="1"/>
    <col min="4" max="4" width="30" style="193" customWidth="1"/>
    <col min="5" max="5" width="18.7109375" style="194" bestFit="1" customWidth="1"/>
    <col min="6" max="6" width="10.85546875" style="195" customWidth="1"/>
    <col min="7" max="7" width="9" style="195" customWidth="1"/>
    <col min="8" max="8" width="18.140625" style="195" customWidth="1"/>
    <col min="9" max="10" width="13" style="195" customWidth="1"/>
    <col min="11" max="11" width="35.7109375" style="198" customWidth="1"/>
    <col min="12" max="12" width="21.7109375" style="195" customWidth="1"/>
    <col min="13" max="13" width="4.7109375" style="29" customWidth="1"/>
    <col min="14" max="14" width="21.140625" style="29" customWidth="1"/>
    <col min="15" max="16" width="14" style="29" customWidth="1"/>
    <col min="17" max="16384" width="9.140625" style="29"/>
  </cols>
  <sheetData>
    <row r="1" spans="2:17" ht="37.5" customHeight="1">
      <c r="B1" s="405" t="s">
        <v>76</v>
      </c>
      <c r="C1" s="386" t="s">
        <v>54</v>
      </c>
      <c r="D1" s="386" t="s">
        <v>77</v>
      </c>
      <c r="E1" s="408" t="s">
        <v>78</v>
      </c>
      <c r="F1" s="386" t="s">
        <v>79</v>
      </c>
      <c r="G1" s="386"/>
      <c r="H1" s="386" t="s">
        <v>80</v>
      </c>
      <c r="I1" s="386"/>
      <c r="J1" s="396" t="s">
        <v>158</v>
      </c>
      <c r="K1" s="396" t="s">
        <v>160</v>
      </c>
      <c r="L1" s="410" t="s">
        <v>167</v>
      </c>
    </row>
    <row r="2" spans="2:17" ht="26.25" customHeight="1">
      <c r="B2" s="406"/>
      <c r="C2" s="407"/>
      <c r="D2" s="407"/>
      <c r="E2" s="409"/>
      <c r="F2" s="92" t="s">
        <v>81</v>
      </c>
      <c r="G2" s="92" t="s">
        <v>82</v>
      </c>
      <c r="H2" s="92" t="s">
        <v>81</v>
      </c>
      <c r="I2" s="92" t="s">
        <v>82</v>
      </c>
      <c r="J2" s="397"/>
      <c r="K2" s="397"/>
      <c r="L2" s="411"/>
    </row>
    <row r="3" spans="2:17" ht="65.25" customHeight="1">
      <c r="B3" s="261">
        <v>1</v>
      </c>
      <c r="C3" s="189" t="s">
        <v>156</v>
      </c>
      <c r="D3" s="189" t="s">
        <v>157</v>
      </c>
      <c r="E3" s="262">
        <v>103960000</v>
      </c>
      <c r="F3" s="219" t="s">
        <v>85</v>
      </c>
      <c r="G3" s="215"/>
      <c r="H3" s="263">
        <v>10000000</v>
      </c>
      <c r="I3" s="215"/>
      <c r="J3" s="220" t="s">
        <v>159</v>
      </c>
      <c r="K3" s="221" t="s">
        <v>161</v>
      </c>
      <c r="L3" s="267"/>
      <c r="M3" s="63"/>
      <c r="N3" s="54"/>
      <c r="O3" s="54"/>
    </row>
    <row r="4" spans="2:17" ht="65.25" customHeight="1">
      <c r="B4" s="261">
        <v>2</v>
      </c>
      <c r="C4" s="189" t="s">
        <v>162</v>
      </c>
      <c r="D4" s="189" t="s">
        <v>163</v>
      </c>
      <c r="E4" s="218">
        <v>27500000</v>
      </c>
      <c r="F4" s="219" t="s">
        <v>85</v>
      </c>
      <c r="G4" s="215"/>
      <c r="H4" s="263">
        <v>11000000</v>
      </c>
      <c r="I4" s="215"/>
      <c r="J4" s="220" t="s">
        <v>159</v>
      </c>
      <c r="K4" s="221" t="s">
        <v>164</v>
      </c>
      <c r="L4" s="267"/>
      <c r="M4" s="63"/>
      <c r="O4" s="54"/>
    </row>
    <row r="5" spans="2:17" ht="65.25" customHeight="1">
      <c r="B5" s="261">
        <v>3</v>
      </c>
      <c r="C5" s="189" t="s">
        <v>165</v>
      </c>
      <c r="D5" s="189" t="s">
        <v>166</v>
      </c>
      <c r="E5" s="218">
        <v>151500000</v>
      </c>
      <c r="F5" s="219" t="s">
        <v>85</v>
      </c>
      <c r="G5" s="215"/>
      <c r="H5" s="263">
        <v>1500000</v>
      </c>
      <c r="I5" s="215"/>
      <c r="J5" s="220" t="s">
        <v>159</v>
      </c>
      <c r="K5" s="221" t="s">
        <v>182</v>
      </c>
      <c r="L5" s="268"/>
      <c r="M5" s="63"/>
      <c r="O5" s="54"/>
    </row>
    <row r="6" spans="2:17" ht="65.25" customHeight="1">
      <c r="B6" s="261">
        <v>4</v>
      </c>
      <c r="C6" s="189" t="s">
        <v>168</v>
      </c>
      <c r="D6" s="189" t="s">
        <v>169</v>
      </c>
      <c r="E6" s="218">
        <v>107871500</v>
      </c>
      <c r="F6" s="219" t="s">
        <v>85</v>
      </c>
      <c r="G6" s="215"/>
      <c r="H6" s="263">
        <v>22000000</v>
      </c>
      <c r="I6" s="215"/>
      <c r="J6" s="220" t="s">
        <v>219</v>
      </c>
      <c r="K6" s="221" t="s">
        <v>171</v>
      </c>
      <c r="L6" s="267"/>
      <c r="M6" s="63"/>
    </row>
    <row r="7" spans="2:17" ht="65.25" customHeight="1">
      <c r="B7" s="261">
        <v>5</v>
      </c>
      <c r="C7" s="189" t="s">
        <v>173</v>
      </c>
      <c r="D7" s="189" t="s">
        <v>174</v>
      </c>
      <c r="E7" s="218">
        <v>55000000</v>
      </c>
      <c r="F7" s="219" t="s">
        <v>85</v>
      </c>
      <c r="G7" s="215"/>
      <c r="H7" s="263">
        <v>15000000</v>
      </c>
      <c r="I7" s="215"/>
      <c r="J7" s="220" t="s">
        <v>170</v>
      </c>
      <c r="K7" s="221" t="s">
        <v>175</v>
      </c>
      <c r="L7" s="267"/>
      <c r="M7" s="63"/>
      <c r="N7" s="49"/>
      <c r="O7" s="49"/>
      <c r="P7" s="49"/>
      <c r="Q7" s="49"/>
    </row>
    <row r="8" spans="2:17" ht="65.25" customHeight="1">
      <c r="B8" s="261">
        <v>6</v>
      </c>
      <c r="C8" s="189" t="s">
        <v>180</v>
      </c>
      <c r="D8" s="189" t="s">
        <v>181</v>
      </c>
      <c r="E8" s="218">
        <v>159000000</v>
      </c>
      <c r="F8" s="219" t="s">
        <v>85</v>
      </c>
      <c r="G8" s="215"/>
      <c r="H8" s="263">
        <v>400000</v>
      </c>
      <c r="I8" s="215"/>
      <c r="J8" s="220" t="s">
        <v>159</v>
      </c>
      <c r="K8" s="221" t="s">
        <v>183</v>
      </c>
      <c r="L8" s="267"/>
      <c r="N8" s="62"/>
      <c r="O8" s="64"/>
      <c r="P8" s="65"/>
      <c r="Q8" s="49"/>
    </row>
    <row r="9" spans="2:17" ht="65.25" customHeight="1">
      <c r="B9" s="261">
        <v>7</v>
      </c>
      <c r="C9" s="189" t="s">
        <v>184</v>
      </c>
      <c r="D9" s="189" t="s">
        <v>185</v>
      </c>
      <c r="E9" s="218">
        <v>15000000</v>
      </c>
      <c r="F9" s="219" t="s">
        <v>85</v>
      </c>
      <c r="G9" s="215"/>
      <c r="H9" s="263">
        <v>15000000</v>
      </c>
      <c r="I9" s="215"/>
      <c r="J9" s="220" t="s">
        <v>170</v>
      </c>
      <c r="K9" s="221" t="s">
        <v>186</v>
      </c>
      <c r="L9" s="267"/>
      <c r="M9" s="63"/>
      <c r="N9" s="49"/>
      <c r="O9" s="61"/>
      <c r="P9" s="61"/>
      <c r="Q9" s="49"/>
    </row>
    <row r="10" spans="2:17" ht="65.25" customHeight="1">
      <c r="B10" s="264">
        <v>8</v>
      </c>
      <c r="C10" s="265" t="s">
        <v>188</v>
      </c>
      <c r="D10" s="265" t="s">
        <v>189</v>
      </c>
      <c r="E10" s="266">
        <v>90000000</v>
      </c>
      <c r="F10" s="219" t="s">
        <v>83</v>
      </c>
      <c r="G10" s="219"/>
      <c r="H10" s="263" t="s">
        <v>125</v>
      </c>
      <c r="I10" s="219"/>
      <c r="J10" s="220" t="s">
        <v>159</v>
      </c>
      <c r="K10" s="221" t="s">
        <v>125</v>
      </c>
      <c r="L10" s="229"/>
      <c r="M10" s="63"/>
      <c r="N10" s="61"/>
      <c r="O10" s="49"/>
      <c r="P10" s="61"/>
      <c r="Q10" s="49"/>
    </row>
    <row r="11" spans="2:17" ht="65.25" customHeight="1">
      <c r="B11" s="264">
        <v>9</v>
      </c>
      <c r="C11" s="265" t="s">
        <v>190</v>
      </c>
      <c r="D11" s="265" t="s">
        <v>191</v>
      </c>
      <c r="E11" s="266">
        <v>182000000</v>
      </c>
      <c r="F11" s="219" t="s">
        <v>83</v>
      </c>
      <c r="G11" s="219"/>
      <c r="H11" s="263" t="s">
        <v>125</v>
      </c>
      <c r="I11" s="219"/>
      <c r="J11" s="220" t="s">
        <v>159</v>
      </c>
      <c r="K11" s="221" t="s">
        <v>125</v>
      </c>
      <c r="L11" s="229"/>
      <c r="M11" s="63"/>
      <c r="N11" s="49"/>
      <c r="O11" s="49"/>
      <c r="P11" s="49"/>
      <c r="Q11" s="49"/>
    </row>
    <row r="12" spans="2:17" ht="65.25" customHeight="1">
      <c r="B12" s="261">
        <v>10</v>
      </c>
      <c r="C12" s="265" t="s">
        <v>192</v>
      </c>
      <c r="D12" s="265" t="s">
        <v>181</v>
      </c>
      <c r="E12" s="218">
        <v>10357027600</v>
      </c>
      <c r="F12" s="219" t="s">
        <v>84</v>
      </c>
      <c r="G12" s="219" t="s">
        <v>83</v>
      </c>
      <c r="H12" s="263" t="s">
        <v>125</v>
      </c>
      <c r="I12" s="219"/>
      <c r="J12" s="220" t="s">
        <v>159</v>
      </c>
      <c r="K12" s="221" t="s">
        <v>125</v>
      </c>
      <c r="L12" s="229"/>
      <c r="M12" s="63"/>
      <c r="N12" s="49"/>
      <c r="O12" s="49"/>
      <c r="P12" s="49"/>
      <c r="Q12" s="49"/>
    </row>
    <row r="13" spans="2:17" ht="65.25" customHeight="1">
      <c r="B13" s="261">
        <v>11</v>
      </c>
      <c r="C13" s="189" t="s">
        <v>193</v>
      </c>
      <c r="D13" s="265" t="s">
        <v>200</v>
      </c>
      <c r="E13" s="266">
        <v>33000000</v>
      </c>
      <c r="F13" s="219" t="s">
        <v>84</v>
      </c>
      <c r="G13" s="219" t="s">
        <v>84</v>
      </c>
      <c r="H13" s="263"/>
      <c r="I13" s="219"/>
      <c r="J13" s="220" t="s">
        <v>170</v>
      </c>
      <c r="K13" s="221" t="s">
        <v>299</v>
      </c>
      <c r="L13" s="229">
        <v>22000000</v>
      </c>
      <c r="M13" s="63"/>
      <c r="N13" s="49"/>
      <c r="O13" s="49"/>
      <c r="P13" s="49"/>
      <c r="Q13" s="49"/>
    </row>
    <row r="14" spans="2:17" ht="65.25" customHeight="1">
      <c r="B14" s="261">
        <v>12</v>
      </c>
      <c r="C14" s="189" t="s">
        <v>194</v>
      </c>
      <c r="D14" s="265"/>
      <c r="E14" s="266">
        <v>116125000</v>
      </c>
      <c r="F14" s="219" t="s">
        <v>84</v>
      </c>
      <c r="G14" s="219" t="s">
        <v>84</v>
      </c>
      <c r="H14" s="263"/>
      <c r="I14" s="219"/>
      <c r="J14" s="220" t="s">
        <v>159</v>
      </c>
      <c r="K14" s="221" t="s">
        <v>125</v>
      </c>
      <c r="L14" s="229">
        <f>E14</f>
        <v>116125000</v>
      </c>
      <c r="M14" s="63"/>
      <c r="N14" s="49"/>
      <c r="O14" s="49"/>
      <c r="P14" s="49"/>
      <c r="Q14" s="49"/>
    </row>
    <row r="15" spans="2:17" ht="65.25" customHeight="1">
      <c r="B15" s="261">
        <v>13</v>
      </c>
      <c r="C15" s="189" t="s">
        <v>195</v>
      </c>
      <c r="D15" s="265"/>
      <c r="E15" s="266">
        <v>59000000</v>
      </c>
      <c r="F15" s="219" t="s">
        <v>84</v>
      </c>
      <c r="G15" s="219" t="s">
        <v>84</v>
      </c>
      <c r="H15" s="263"/>
      <c r="I15" s="219"/>
      <c r="J15" s="220" t="s">
        <v>159</v>
      </c>
      <c r="K15" s="221" t="s">
        <v>125</v>
      </c>
      <c r="L15" s="229">
        <v>36750000</v>
      </c>
      <c r="M15" s="63"/>
      <c r="N15" s="49"/>
      <c r="O15" s="49"/>
      <c r="P15" s="49"/>
      <c r="Q15" s="49"/>
    </row>
    <row r="16" spans="2:17" ht="65.25" customHeight="1">
      <c r="B16" s="261">
        <v>14</v>
      </c>
      <c r="C16" s="189" t="s">
        <v>196</v>
      </c>
      <c r="D16" s="189"/>
      <c r="E16" s="266">
        <v>132000000</v>
      </c>
      <c r="F16" s="219" t="s">
        <v>84</v>
      </c>
      <c r="G16" s="219" t="s">
        <v>84</v>
      </c>
      <c r="H16" s="216"/>
      <c r="I16" s="215"/>
      <c r="J16" s="220" t="s">
        <v>159</v>
      </c>
      <c r="K16" s="221" t="s">
        <v>125</v>
      </c>
      <c r="L16" s="229">
        <f>E16</f>
        <v>132000000</v>
      </c>
      <c r="M16" s="63"/>
      <c r="N16" s="49"/>
      <c r="O16" s="49"/>
      <c r="P16" s="49"/>
      <c r="Q16" s="49"/>
    </row>
    <row r="17" spans="2:17" ht="65.25" customHeight="1">
      <c r="B17" s="261">
        <v>15</v>
      </c>
      <c r="C17" s="189" t="s">
        <v>197</v>
      </c>
      <c r="D17" s="189"/>
      <c r="E17" s="266">
        <v>390989140</v>
      </c>
      <c r="F17" s="219" t="s">
        <v>84</v>
      </c>
      <c r="G17" s="219" t="s">
        <v>84</v>
      </c>
      <c r="H17" s="216"/>
      <c r="I17" s="215"/>
      <c r="J17" s="220" t="s">
        <v>170</v>
      </c>
      <c r="K17" s="221" t="s">
        <v>298</v>
      </c>
      <c r="L17" s="225">
        <v>368989140</v>
      </c>
      <c r="M17" s="63"/>
      <c r="N17" s="49"/>
      <c r="O17" s="49"/>
      <c r="P17" s="49"/>
      <c r="Q17" s="49"/>
    </row>
    <row r="18" spans="2:17" ht="65.25" customHeight="1">
      <c r="B18" s="261">
        <v>16</v>
      </c>
      <c r="C18" s="189" t="s">
        <v>198</v>
      </c>
      <c r="D18" s="189"/>
      <c r="E18" s="218">
        <v>11000000</v>
      </c>
      <c r="F18" s="219" t="s">
        <v>84</v>
      </c>
      <c r="G18" s="219" t="s">
        <v>84</v>
      </c>
      <c r="H18" s="216" t="s">
        <v>125</v>
      </c>
      <c r="I18" s="215"/>
      <c r="J18" s="220" t="s">
        <v>170</v>
      </c>
      <c r="K18" s="221" t="s">
        <v>199</v>
      </c>
      <c r="L18" s="229">
        <v>0</v>
      </c>
      <c r="M18" s="63"/>
      <c r="N18" s="49"/>
      <c r="O18" s="49"/>
      <c r="P18" s="49"/>
      <c r="Q18" s="49"/>
    </row>
    <row r="19" spans="2:17" ht="15.75">
      <c r="B19" s="387" t="s">
        <v>32</v>
      </c>
      <c r="C19" s="388"/>
      <c r="D19" s="389"/>
      <c r="E19" s="390" t="s">
        <v>33</v>
      </c>
      <c r="F19" s="391"/>
      <c r="G19" s="392" t="s">
        <v>34</v>
      </c>
      <c r="H19" s="393"/>
      <c r="I19" s="394" t="s">
        <v>11</v>
      </c>
      <c r="J19" s="394"/>
      <c r="K19" s="394"/>
      <c r="L19" s="395"/>
    </row>
    <row r="20" spans="2:17" ht="15" customHeight="1">
      <c r="B20" s="416" t="s">
        <v>204</v>
      </c>
      <c r="C20" s="417"/>
      <c r="D20" s="418"/>
      <c r="E20" s="423" t="s">
        <v>153</v>
      </c>
      <c r="F20" s="424"/>
      <c r="G20" s="428" t="s">
        <v>154</v>
      </c>
      <c r="H20" s="429"/>
      <c r="I20" s="432" t="s">
        <v>18</v>
      </c>
      <c r="J20" s="433"/>
      <c r="K20" s="433"/>
      <c r="L20" s="434"/>
    </row>
    <row r="21" spans="2:17" ht="15" customHeight="1">
      <c r="B21" s="419"/>
      <c r="C21" s="417"/>
      <c r="D21" s="418"/>
      <c r="E21" s="425"/>
      <c r="F21" s="424"/>
      <c r="G21" s="428"/>
      <c r="H21" s="429"/>
      <c r="I21" s="435"/>
      <c r="J21" s="436"/>
      <c r="K21" s="436"/>
      <c r="L21" s="434"/>
    </row>
    <row r="22" spans="2:17" ht="15" customHeight="1">
      <c r="B22" s="420"/>
      <c r="C22" s="421"/>
      <c r="D22" s="422"/>
      <c r="E22" s="426"/>
      <c r="F22" s="427"/>
      <c r="G22" s="430"/>
      <c r="H22" s="431"/>
      <c r="I22" s="437"/>
      <c r="J22" s="438"/>
      <c r="K22" s="438"/>
      <c r="L22" s="439"/>
    </row>
    <row r="23" spans="2:17" ht="15.75">
      <c r="B23" s="387" t="s">
        <v>35</v>
      </c>
      <c r="C23" s="388"/>
      <c r="D23" s="389"/>
      <c r="E23" s="390" t="s">
        <v>36</v>
      </c>
      <c r="F23" s="391"/>
      <c r="G23" s="392" t="s">
        <v>37</v>
      </c>
      <c r="H23" s="393"/>
      <c r="I23" s="398" t="s">
        <v>38</v>
      </c>
      <c r="J23" s="398"/>
      <c r="K23" s="398"/>
      <c r="L23" s="399"/>
    </row>
    <row r="24" spans="2:17" ht="18.75" thickBot="1">
      <c r="B24" s="400" t="s">
        <v>303</v>
      </c>
      <c r="C24" s="401"/>
      <c r="D24" s="402"/>
      <c r="E24" s="412"/>
      <c r="F24" s="413"/>
      <c r="G24" s="414"/>
      <c r="H24" s="415"/>
      <c r="I24" s="403">
        <v>43465</v>
      </c>
      <c r="J24" s="403"/>
      <c r="K24" s="403"/>
      <c r="L24" s="404"/>
    </row>
    <row r="25" spans="2:17" ht="15.75">
      <c r="B25" s="190"/>
      <c r="C25" s="190"/>
      <c r="D25" s="190"/>
      <c r="E25" s="191"/>
      <c r="F25" s="192"/>
      <c r="G25" s="192"/>
      <c r="H25" s="192"/>
      <c r="I25" s="192"/>
      <c r="J25" s="192"/>
      <c r="K25" s="197"/>
      <c r="L25" s="192"/>
    </row>
    <row r="26" spans="2:17" ht="15.75">
      <c r="B26" s="190"/>
      <c r="C26" s="190"/>
      <c r="D26" s="190"/>
      <c r="E26" s="191"/>
      <c r="F26" s="192"/>
      <c r="G26" s="192"/>
      <c r="H26" s="192"/>
      <c r="I26" s="192"/>
      <c r="J26" s="192"/>
      <c r="K26" s="197"/>
      <c r="L26" s="192"/>
    </row>
    <row r="27" spans="2:17" ht="15.75">
      <c r="B27" s="190"/>
      <c r="C27" s="190"/>
      <c r="D27" s="190"/>
      <c r="E27" s="191"/>
      <c r="F27" s="192"/>
      <c r="G27" s="192"/>
      <c r="H27" s="192"/>
      <c r="I27" s="192"/>
      <c r="J27" s="192"/>
      <c r="K27" s="197"/>
      <c r="L27" s="192"/>
    </row>
    <row r="28" spans="2:17" ht="15.75">
      <c r="B28" s="190"/>
      <c r="C28" s="190"/>
      <c r="D28" s="190"/>
      <c r="E28" s="191"/>
      <c r="F28" s="192"/>
      <c r="G28" s="192"/>
      <c r="H28" s="192"/>
      <c r="I28" s="192"/>
      <c r="J28" s="192"/>
      <c r="K28" s="197"/>
      <c r="L28" s="192"/>
    </row>
    <row r="29" spans="2:17" ht="15.75">
      <c r="B29" s="190"/>
      <c r="C29" s="190"/>
      <c r="D29" s="190"/>
      <c r="E29" s="191"/>
      <c r="F29" s="192"/>
      <c r="G29" s="192"/>
      <c r="H29" s="192"/>
      <c r="I29" s="192"/>
      <c r="J29" s="192"/>
      <c r="K29" s="197"/>
      <c r="L29" s="192"/>
    </row>
    <row r="30" spans="2:17" ht="15.75">
      <c r="B30" s="190"/>
      <c r="C30" s="190"/>
      <c r="D30" s="190"/>
      <c r="E30" s="191"/>
      <c r="F30" s="192"/>
      <c r="G30" s="192"/>
      <c r="H30" s="192"/>
      <c r="I30" s="192"/>
      <c r="J30" s="192"/>
      <c r="K30" s="197"/>
      <c r="L30" s="192"/>
    </row>
    <row r="31" spans="2:17" ht="15.75">
      <c r="B31" s="190"/>
      <c r="C31" s="190"/>
      <c r="D31" s="190"/>
      <c r="E31" s="191"/>
      <c r="F31" s="192"/>
      <c r="G31" s="192"/>
      <c r="H31" s="192"/>
      <c r="I31" s="192"/>
      <c r="J31" s="192"/>
      <c r="K31" s="197"/>
      <c r="L31" s="192"/>
    </row>
  </sheetData>
  <mergeCells count="23">
    <mergeCell ref="B23:D23"/>
    <mergeCell ref="I23:L23"/>
    <mergeCell ref="B24:D24"/>
    <mergeCell ref="I24:L24"/>
    <mergeCell ref="B1:B2"/>
    <mergeCell ref="C1:C2"/>
    <mergeCell ref="D1:D2"/>
    <mergeCell ref="E1:E2"/>
    <mergeCell ref="L1:L2"/>
    <mergeCell ref="E23:F24"/>
    <mergeCell ref="G23:H24"/>
    <mergeCell ref="B20:D22"/>
    <mergeCell ref="E20:F22"/>
    <mergeCell ref="G20:H22"/>
    <mergeCell ref="I20:L22"/>
    <mergeCell ref="F1:G1"/>
    <mergeCell ref="H1:I1"/>
    <mergeCell ref="B19:D19"/>
    <mergeCell ref="E19:F19"/>
    <mergeCell ref="G19:H19"/>
    <mergeCell ref="I19:L19"/>
    <mergeCell ref="J1:J2"/>
    <mergeCell ref="K1:K2"/>
  </mergeCells>
  <pageMargins left="0.69930555555555596" right="0.69930555555555596"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G21"/>
  <sheetViews>
    <sheetView topLeftCell="A3" zoomScale="140" zoomScaleNormal="140" workbookViewId="0">
      <selection activeCell="D14" sqref="D14:D15"/>
    </sheetView>
  </sheetViews>
  <sheetFormatPr defaultColWidth="9.140625" defaultRowHeight="15"/>
  <cols>
    <col min="1" max="1" width="9.140625" style="29" customWidth="1"/>
    <col min="2" max="2" width="42" style="29" customWidth="1"/>
    <col min="3" max="3" width="17.85546875" style="29" customWidth="1"/>
    <col min="4" max="4" width="18.140625" style="29" customWidth="1"/>
    <col min="5" max="5" width="18.42578125" style="29" customWidth="1"/>
    <col min="6" max="6" width="18.85546875" style="29" customWidth="1"/>
    <col min="7" max="7" width="12.5703125" style="29" customWidth="1"/>
    <col min="8" max="16384" width="9.140625" style="29"/>
  </cols>
  <sheetData>
    <row r="1" spans="1:7" ht="15.75">
      <c r="A1" s="49"/>
      <c r="B1" s="49"/>
      <c r="C1" s="49"/>
      <c r="D1" s="49"/>
      <c r="E1" s="49"/>
      <c r="F1" s="49"/>
    </row>
    <row r="2" spans="1:7" ht="15.75">
      <c r="A2" s="49"/>
      <c r="B2" s="49"/>
      <c r="C2" s="49"/>
      <c r="D2" s="49"/>
      <c r="E2" s="49"/>
      <c r="F2" s="49"/>
    </row>
    <row r="3" spans="1:7" ht="20.25">
      <c r="A3" s="49"/>
      <c r="B3" s="440" t="s">
        <v>308</v>
      </c>
      <c r="C3" s="440"/>
      <c r="D3" s="440"/>
      <c r="E3" s="440"/>
      <c r="F3" s="440"/>
    </row>
    <row r="4" spans="1:7" ht="16.5" thickBot="1">
      <c r="A4" s="49"/>
      <c r="B4" s="49"/>
      <c r="C4" s="49"/>
      <c r="D4" s="49"/>
      <c r="E4" s="49"/>
      <c r="F4" s="49"/>
    </row>
    <row r="5" spans="1:7" ht="31.5">
      <c r="A5" s="49"/>
      <c r="B5" s="118"/>
      <c r="C5" s="119" t="s">
        <v>86</v>
      </c>
      <c r="D5" s="119" t="s">
        <v>87</v>
      </c>
      <c r="E5" s="119" t="s">
        <v>88</v>
      </c>
      <c r="F5" s="120" t="s">
        <v>89</v>
      </c>
    </row>
    <row r="6" spans="1:7" ht="15.75">
      <c r="A6" s="49"/>
      <c r="B6" s="121" t="s">
        <v>205</v>
      </c>
      <c r="C6" s="51">
        <v>2</v>
      </c>
      <c r="D6" s="52">
        <f>'E1'!G11+'E1'!G12</f>
        <v>900000000</v>
      </c>
      <c r="E6" s="53">
        <f>D6/$D$13</f>
        <v>7.5056459720695703E-2</v>
      </c>
      <c r="F6" s="122">
        <f>D6/$F$13</f>
        <v>0.10590824067805568</v>
      </c>
    </row>
    <row r="7" spans="1:7" ht="15.75">
      <c r="A7" s="49"/>
      <c r="B7" s="123" t="s">
        <v>206</v>
      </c>
      <c r="C7" s="445">
        <v>7</v>
      </c>
      <c r="D7" s="449">
        <f>SUM('E1'!G4:G10)</f>
        <v>597831500</v>
      </c>
      <c r="E7" s="459">
        <f>D7/$D$13</f>
        <v>4.9856795443903437E-2</v>
      </c>
      <c r="F7" s="468">
        <f>D7/$F$13</f>
        <v>7.0350313763247824E-2</v>
      </c>
    </row>
    <row r="8" spans="1:7" ht="15.75">
      <c r="A8" s="49"/>
      <c r="B8" s="124" t="s">
        <v>90</v>
      </c>
      <c r="C8" s="446"/>
      <c r="D8" s="450"/>
      <c r="E8" s="460"/>
      <c r="F8" s="469"/>
      <c r="G8" s="54"/>
    </row>
    <row r="9" spans="1:7" ht="15.75">
      <c r="A9" s="49"/>
      <c r="B9" s="124" t="s">
        <v>91</v>
      </c>
      <c r="C9" s="51"/>
      <c r="D9" s="52">
        <f>'E1'!F20-'E1'!E20</f>
        <v>-767000000</v>
      </c>
      <c r="E9" s="53">
        <f>D9/$D$13</f>
        <v>-6.3964782895303995E-2</v>
      </c>
      <c r="F9" s="122">
        <f>D9/$F$13</f>
        <v>-9.0257356222298565E-2</v>
      </c>
    </row>
    <row r="10" spans="1:7" ht="15.75">
      <c r="A10" s="49"/>
      <c r="B10" s="121" t="s">
        <v>92</v>
      </c>
      <c r="C10" s="51"/>
      <c r="D10" s="52"/>
      <c r="E10" s="53"/>
      <c r="F10" s="122"/>
    </row>
    <row r="11" spans="1:7" ht="15.75">
      <c r="A11" s="49"/>
      <c r="B11" s="121" t="s">
        <v>207</v>
      </c>
      <c r="C11" s="51">
        <v>7</v>
      </c>
      <c r="D11" s="52">
        <f>SUM('E1'!G13:G19)</f>
        <v>11260141740</v>
      </c>
      <c r="E11" s="53">
        <f>D11/$D$13</f>
        <v>0.93905152773070488</v>
      </c>
      <c r="F11" s="122">
        <f>D11/$F$13</f>
        <v>1.3250464460766007</v>
      </c>
    </row>
    <row r="12" spans="1:7" ht="15.75">
      <c r="A12" s="49"/>
      <c r="B12" s="121" t="s">
        <v>93</v>
      </c>
      <c r="C12" s="51">
        <f>SUM(C6:C11)</f>
        <v>16</v>
      </c>
      <c r="D12" s="235">
        <f>SUM(D6:D11)</f>
        <v>11990973240</v>
      </c>
      <c r="E12" s="55"/>
      <c r="F12" s="125"/>
    </row>
    <row r="13" spans="1:7" ht="15.75">
      <c r="A13" s="49"/>
      <c r="B13" s="121" t="s">
        <v>94</v>
      </c>
      <c r="C13" s="50"/>
      <c r="D13" s="235">
        <f>'E1'!D20</f>
        <v>11990973240</v>
      </c>
      <c r="E13" s="55"/>
      <c r="F13" s="235">
        <v>8497922298</v>
      </c>
    </row>
    <row r="14" spans="1:7" ht="15.75">
      <c r="A14" s="49"/>
      <c r="B14" s="126" t="s">
        <v>95</v>
      </c>
      <c r="C14" s="447"/>
      <c r="D14" s="447"/>
      <c r="E14" s="461">
        <f>D12/D13</f>
        <v>1</v>
      </c>
      <c r="F14" s="470"/>
    </row>
    <row r="15" spans="1:7" ht="15.75">
      <c r="A15" s="49"/>
      <c r="B15" s="124" t="s">
        <v>96</v>
      </c>
      <c r="C15" s="448"/>
      <c r="D15" s="448"/>
      <c r="E15" s="462"/>
      <c r="F15" s="471"/>
    </row>
    <row r="16" spans="1:7" ht="16.5" thickBot="1">
      <c r="B16" s="441" t="s">
        <v>32</v>
      </c>
      <c r="C16" s="442"/>
      <c r="D16" s="56" t="s">
        <v>33</v>
      </c>
      <c r="E16" s="57" t="s">
        <v>34</v>
      </c>
      <c r="F16" s="127" t="s">
        <v>11</v>
      </c>
      <c r="G16" s="58"/>
    </row>
    <row r="17" spans="2:7" ht="15.75">
      <c r="B17" s="416" t="s">
        <v>204</v>
      </c>
      <c r="C17" s="455"/>
      <c r="D17" s="451" t="s">
        <v>153</v>
      </c>
      <c r="E17" s="463" t="s">
        <v>154</v>
      </c>
      <c r="F17" s="472" t="s">
        <v>97</v>
      </c>
      <c r="G17" s="59"/>
    </row>
    <row r="18" spans="2:7" ht="15.75">
      <c r="B18" s="456"/>
      <c r="C18" s="455"/>
      <c r="D18" s="451"/>
      <c r="E18" s="464"/>
      <c r="F18" s="472"/>
      <c r="G18" s="59"/>
    </row>
    <row r="19" spans="2:7" ht="15.75">
      <c r="B19" s="457"/>
      <c r="C19" s="458"/>
      <c r="D19" s="452"/>
      <c r="E19" s="465"/>
      <c r="F19" s="473"/>
      <c r="G19" s="59"/>
    </row>
    <row r="20" spans="2:7" ht="15.75">
      <c r="B20" s="441" t="s">
        <v>35</v>
      </c>
      <c r="C20" s="442"/>
      <c r="D20" s="453" t="s">
        <v>36</v>
      </c>
      <c r="E20" s="466" t="s">
        <v>37</v>
      </c>
      <c r="F20" s="128" t="s">
        <v>38</v>
      </c>
      <c r="G20" s="58"/>
    </row>
    <row r="21" spans="2:7" ht="18.75" thickBot="1">
      <c r="B21" s="443" t="s">
        <v>98</v>
      </c>
      <c r="C21" s="444"/>
      <c r="D21" s="454"/>
      <c r="E21" s="467"/>
      <c r="F21" s="129">
        <v>43465</v>
      </c>
      <c r="G21" s="60"/>
    </row>
  </sheetData>
  <mergeCells count="18">
    <mergeCell ref="F14:F15"/>
    <mergeCell ref="F17:F19"/>
    <mergeCell ref="B3:F3"/>
    <mergeCell ref="B16:C16"/>
    <mergeCell ref="B20:C20"/>
    <mergeCell ref="B21:C21"/>
    <mergeCell ref="C7:C8"/>
    <mergeCell ref="C14:C15"/>
    <mergeCell ref="D7:D8"/>
    <mergeCell ref="D14:D15"/>
    <mergeCell ref="D17:D19"/>
    <mergeCell ref="D20:D21"/>
    <mergeCell ref="B17:C19"/>
    <mergeCell ref="E7:E8"/>
    <mergeCell ref="E14:E15"/>
    <mergeCell ref="E17:E19"/>
    <mergeCell ref="E20:E21"/>
    <mergeCell ref="F7:F8"/>
  </mergeCell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Nama Anggota Kelompok</vt:lpstr>
      <vt:lpstr>MODUL 2</vt:lpstr>
      <vt:lpstr>Pertanyaan</vt:lpstr>
      <vt:lpstr>ICQ</vt:lpstr>
      <vt:lpstr>Jurnal Koreksi</vt:lpstr>
      <vt:lpstr>E</vt:lpstr>
      <vt:lpstr>E1</vt:lpstr>
      <vt:lpstr>EE</vt:lpstr>
      <vt:lpstr>EE1</vt:lpstr>
      <vt:lpstr>EE2</vt:lpstr>
      <vt:lpstr>PL 1</vt:lpstr>
      <vt:lpstr>PL1.1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Mario</cp:lastModifiedBy>
  <dcterms:created xsi:type="dcterms:W3CDTF">2017-05-15T00:15:00Z</dcterms:created>
  <dcterms:modified xsi:type="dcterms:W3CDTF">2022-04-02T07:33:54Z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