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/Desktop/SCRT PROJECT/"/>
    </mc:Choice>
  </mc:AlternateContent>
  <xr:revisionPtr revIDLastSave="0" documentId="13_ncr:1_{672B277F-13D7-1448-A618-BC68FA36A8CA}" xr6:coauthVersionLast="47" xr6:coauthVersionMax="47" xr10:uidLastSave="{00000000-0000-0000-0000-000000000000}"/>
  <bookViews>
    <workbookView xWindow="0" yWindow="0" windowWidth="28800" windowHeight="18000" xr2:uid="{1BD09A9E-9C35-4A4F-AF29-A594219A5B66}"/>
  </bookViews>
  <sheets>
    <sheet name="REKAP PENGELUARAN" sheetId="1" r:id="rId1"/>
    <sheet name="Sheet3" sheetId="6" r:id="rId2"/>
    <sheet name="HITUNG" sheetId="5" r:id="rId3"/>
    <sheet name="Sheet1" sheetId="4" r:id="rId4"/>
    <sheet name="Sheet2" sheetId="2" r:id="rId5"/>
    <sheet name="PRINT" sheetId="3" r:id="rId6"/>
  </sheets>
  <definedNames>
    <definedName name="_xlnm.Print_Area" localSheetId="5">PRINT!$A$1:$G$63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E26" i="1"/>
  <c r="E27" i="1"/>
  <c r="K15" i="1"/>
  <c r="E25" i="1"/>
  <c r="K14" i="1"/>
  <c r="K13" i="1"/>
  <c r="E23" i="1"/>
  <c r="M14" i="1"/>
  <c r="G4" i="6"/>
  <c r="E8" i="6"/>
  <c r="E6" i="6"/>
  <c r="K12" i="1"/>
  <c r="I56" i="2"/>
  <c r="I51" i="2"/>
  <c r="I53" i="2"/>
  <c r="I54" i="2"/>
  <c r="I55" i="2"/>
  <c r="E22" i="1"/>
  <c r="E24" i="1"/>
  <c r="E28" i="1"/>
  <c r="E29" i="1"/>
  <c r="E30" i="1"/>
  <c r="E31" i="1"/>
  <c r="E32" i="1"/>
  <c r="E33" i="1"/>
  <c r="E34" i="1"/>
  <c r="E35" i="1"/>
  <c r="E36" i="1"/>
  <c r="E16" i="1"/>
  <c r="E17" i="1"/>
  <c r="E18" i="1"/>
  <c r="E19" i="1"/>
  <c r="E20" i="1"/>
  <c r="E21" i="1"/>
  <c r="E15" i="1"/>
  <c r="E14" i="1"/>
  <c r="E13" i="1"/>
  <c r="E12" i="1"/>
  <c r="C5" i="5"/>
  <c r="C6" i="5"/>
  <c r="C7" i="5"/>
  <c r="C8" i="5"/>
  <c r="C9" i="5"/>
  <c r="C4" i="5"/>
  <c r="I11" i="2"/>
  <c r="I7" i="2"/>
  <c r="I37" i="2"/>
  <c r="A32" i="3"/>
  <c r="A33" i="3" s="1"/>
  <c r="A34" i="3" s="1"/>
  <c r="A35" i="3" s="1"/>
  <c r="A36" i="3" s="1"/>
  <c r="A37" i="3" s="1"/>
  <c r="A38" i="3" s="1"/>
  <c r="A39" i="3" s="1"/>
  <c r="A40" i="3" s="1"/>
  <c r="A41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H65" i="2"/>
  <c r="I33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A34" i="2"/>
  <c r="A35" i="2" s="1"/>
  <c r="A36" i="2" s="1"/>
  <c r="A37" i="2" s="1"/>
  <c r="A38" i="2" s="1"/>
  <c r="A40" i="2" s="1"/>
  <c r="A41" i="2" s="1"/>
  <c r="A42" i="2" s="1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I17" i="2" s="1"/>
  <c r="G16" i="2"/>
  <c r="G15" i="2"/>
  <c r="G14" i="2"/>
  <c r="G13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E7" i="1"/>
  <c r="E8" i="1"/>
  <c r="E9" i="1"/>
  <c r="E10" i="1"/>
  <c r="E11" i="1"/>
  <c r="E37" i="1"/>
  <c r="E38" i="1"/>
  <c r="E39" i="1"/>
  <c r="E40" i="1"/>
  <c r="M19" i="1" l="1"/>
  <c r="M16" i="1"/>
  <c r="C10" i="5"/>
  <c r="I65" i="2"/>
  <c r="G65" i="2"/>
  <c r="G66" i="2" s="1"/>
  <c r="H66" i="2" s="1"/>
  <c r="I41" i="1" l="1"/>
  <c r="K7" i="1"/>
  <c r="K8" i="1"/>
  <c r="K9" i="1"/>
  <c r="K10" i="1"/>
  <c r="K11" i="1"/>
  <c r="K37" i="1"/>
  <c r="K38" i="1"/>
  <c r="K39" i="1"/>
  <c r="K40" i="1"/>
  <c r="K6" i="1"/>
  <c r="G7" i="1"/>
  <c r="G8" i="1" s="1"/>
  <c r="G9" i="1" s="1"/>
  <c r="G10" i="1" s="1"/>
  <c r="G11" i="1" s="1"/>
  <c r="E6" i="1"/>
  <c r="E41" i="1" s="1"/>
  <c r="A7" i="1"/>
  <c r="A8" i="1" s="1"/>
  <c r="A9" i="1" s="1"/>
  <c r="A10" i="1" s="1"/>
  <c r="A11" i="1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I3" i="1"/>
  <c r="M5" i="1" s="1"/>
  <c r="C3" i="1"/>
  <c r="E43" i="1" s="1"/>
  <c r="K41" i="1"/>
  <c r="G27" i="1" l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I43" i="1"/>
  <c r="I45" i="1" s="1"/>
</calcChain>
</file>

<file path=xl/sharedStrings.xml><?xml version="1.0" encoding="utf-8"?>
<sst xmlns="http://schemas.openxmlformats.org/spreadsheetml/2006/main" count="470" uniqueCount="174">
  <si>
    <t>ITEM</t>
  </si>
  <si>
    <t>NO</t>
  </si>
  <si>
    <t>HARGA</t>
  </si>
  <si>
    <t>PENGELUARAN BARANG</t>
  </si>
  <si>
    <t>TOTAL</t>
  </si>
  <si>
    <t>SALDO DANA</t>
  </si>
  <si>
    <t>SISA DANA</t>
  </si>
  <si>
    <t>SECRET PROJECT</t>
  </si>
  <si>
    <t>SISA</t>
  </si>
  <si>
    <t>DANA KELUAR</t>
  </si>
  <si>
    <t>DANA TERPAKAI</t>
  </si>
  <si>
    <t>NAMA</t>
  </si>
  <si>
    <t>DP SNORKELING</t>
  </si>
  <si>
    <t>S/H</t>
  </si>
  <si>
    <t>TIM</t>
  </si>
  <si>
    <t>RENCANA ANGGARAN BIAYA (RAB)</t>
  </si>
  <si>
    <t>KEGIATAN KONSOLIDASI MITRATEL TAHUN 2023</t>
  </si>
  <si>
    <t>NAMA BARANG</t>
  </si>
  <si>
    <t>RINCIAN</t>
  </si>
  <si>
    <t>VOLUME</t>
  </si>
  <si>
    <t>HARGA SATUAN (RP)</t>
  </si>
  <si>
    <t>BIAYA (Rp)</t>
  </si>
  <si>
    <t>JUMLAH</t>
  </si>
  <si>
    <t>SPANDUK PHOTOBOOT 2X2</t>
  </si>
  <si>
    <t>RANGKA SPANDUK</t>
  </si>
  <si>
    <t>SPANDUK FOTO BERSAMA MITRATEL 3X1</t>
  </si>
  <si>
    <t>LIGHTING</t>
  </si>
  <si>
    <t>KARPET MERAH 2X1</t>
  </si>
  <si>
    <t>TALI RAPIA</t>
  </si>
  <si>
    <t>KEBUTUHAN ACARA</t>
  </si>
  <si>
    <t>LAKBAN</t>
  </si>
  <si>
    <t>KEBUTUHAN GAMES DLL</t>
  </si>
  <si>
    <t>SPIDOL KECIL</t>
  </si>
  <si>
    <t>PULPEN</t>
  </si>
  <si>
    <t>KABEL TERMINAL</t>
  </si>
  <si>
    <t>P3K</t>
  </si>
  <si>
    <t>KANTONG KRESEK</t>
  </si>
  <si>
    <t>TRUSHBAG</t>
  </si>
  <si>
    <t>BOLA PLASTIK</t>
  </si>
  <si>
    <t>BOLA PIMPONG</t>
  </si>
  <si>
    <t>PIPA AIR</t>
  </si>
  <si>
    <t>KERTAS ORIGAMI</t>
  </si>
  <si>
    <t>GUN TACKER</t>
  </si>
  <si>
    <t>STAPLES</t>
  </si>
  <si>
    <t>HT</t>
  </si>
  <si>
    <t>KEBUTUHAN KONSUMSI</t>
  </si>
  <si>
    <t>TALI TAMBANG</t>
  </si>
  <si>
    <t>KERTAS KADO</t>
  </si>
  <si>
    <t>TRANSPORTASI</t>
  </si>
  <si>
    <t>BBM (PULANG/PERGI)</t>
  </si>
  <si>
    <t>PENGINAPAN</t>
  </si>
  <si>
    <t>MAKAN &amp; MINUM</t>
  </si>
  <si>
    <t>2 X SEHARI</t>
  </si>
  <si>
    <t>DANA TAK TERDUGA</t>
  </si>
  <si>
    <t>3 HARI</t>
  </si>
  <si>
    <t>JASA CREW (5 ORANG)</t>
  </si>
  <si>
    <t>SELAMA 3 HARI</t>
  </si>
  <si>
    <t>DP SOUNDSYSTEM</t>
  </si>
  <si>
    <t>LUNAS</t>
  </si>
  <si>
    <t>SPANDUK 50X50 (ROMBONGAN MITRATEL)</t>
  </si>
  <si>
    <t>SOUNDSYSTEM ALL &amp; SINGER</t>
  </si>
  <si>
    <t>PROJECTOR &amp; STAND LAYAR</t>
  </si>
  <si>
    <t>KERTAS MANILA A3</t>
  </si>
  <si>
    <t>BOLA VOLLY &amp; NET</t>
  </si>
  <si>
    <t>ISI HECTER</t>
  </si>
  <si>
    <t>CHARTER BOAT (8 ORG)</t>
  </si>
  <si>
    <t>DOCUMENTASI UNDERWATER + DRONE</t>
  </si>
  <si>
    <t>RENT MASK+SNORKEL</t>
  </si>
  <si>
    <t>KE PENANGKARAN PENYU</t>
  </si>
  <si>
    <t>BAJU MITRATEL 35 ORG</t>
  </si>
  <si>
    <t>PERMAINAN WATERSPORT</t>
  </si>
  <si>
    <t>BAJU CREW 6 ORG</t>
  </si>
  <si>
    <t>BIAYA MASUK BIRA</t>
  </si>
  <si>
    <t>BIAYA MASUK BUS &amp; MOBIL</t>
  </si>
  <si>
    <t>KAMERA</t>
  </si>
  <si>
    <t>SNACK BERANGKAT (KUE &amp; AIR GELAS)</t>
  </si>
  <si>
    <t>SNACK PULANG (KUE &amp; AIR GELAS)</t>
  </si>
  <si>
    <t>AIR GELAS 3 DOS</t>
  </si>
  <si>
    <t>MAKAN RESTO PERGI (RM. SULAWESI)</t>
  </si>
  <si>
    <t>MAKAN RESTO PULANG (RM. NELAYAN)</t>
  </si>
  <si>
    <t>SPEAKER BLUETOOTH (HADIAH TARIK TAMBANG 4 ORG)</t>
  </si>
  <si>
    <t>TUMBLER (HADIAH PIPA BOLA 4 ORG)</t>
  </si>
  <si>
    <t xml:space="preserve">HADIAH TAMBAHAN </t>
  </si>
  <si>
    <t>HEADSET BLUETOOTH (HADIAH TALI BOLA 4 ORG)</t>
  </si>
  <si>
    <t>KOMPOR GAS (HADIAH UTAMA)</t>
  </si>
  <si>
    <t>RICE COOKER (HADIAH UTAM)</t>
  </si>
  <si>
    <t>SETRIKA (HADIAH UTAMA)</t>
  </si>
  <si>
    <t>SOVEINER 35 ORG</t>
  </si>
  <si>
    <t>SEWA KENDARAAN</t>
  </si>
  <si>
    <t>VLOUENTER (1 ORANG)</t>
  </si>
  <si>
    <t>1X</t>
  </si>
  <si>
    <t>PEMBAYARAN</t>
  </si>
  <si>
    <t>ID CARD</t>
  </si>
  <si>
    <t>BAJU MITRATEL 35 ORG DAN CREW 6 ORG</t>
  </si>
  <si>
    <t>BAJU</t>
  </si>
  <si>
    <t>SPANDUK DAN ID CARD</t>
  </si>
  <si>
    <t>SANGDIPA</t>
  </si>
  <si>
    <t>UNTUNG</t>
  </si>
  <si>
    <t>DP</t>
  </si>
  <si>
    <t>STATUS</t>
  </si>
  <si>
    <t>`</t>
  </si>
  <si>
    <t>PRINT</t>
  </si>
  <si>
    <t>BARANG</t>
  </si>
  <si>
    <t>NOTA 1</t>
  </si>
  <si>
    <t>NOTA 2</t>
  </si>
  <si>
    <t>HADIAH TAMBAHAN GAMES</t>
  </si>
  <si>
    <t>PENGELUARAN TIM EO</t>
  </si>
  <si>
    <t>PARKIR DAN BBM</t>
  </si>
  <si>
    <t>MAKAN TIM</t>
  </si>
  <si>
    <t>DORPRIZE GAME &amp; HADIAH TAMBAHAN</t>
  </si>
  <si>
    <t>NOTA 3</t>
  </si>
  <si>
    <t>NOTA 4</t>
  </si>
  <si>
    <t>NOTA 5</t>
  </si>
  <si>
    <t>NOTA 6</t>
  </si>
  <si>
    <t>SOVENIER</t>
  </si>
  <si>
    <t>ISOLASI KONSUMSI KERJA</t>
  </si>
  <si>
    <t>KOMPOR GAS</t>
  </si>
  <si>
    <t>RICE COOKER</t>
  </si>
  <si>
    <t>DISPENSER</t>
  </si>
  <si>
    <t>SETRIKA</t>
  </si>
  <si>
    <t>BAKI</t>
  </si>
  <si>
    <t>TOPLES UNGU</t>
  </si>
  <si>
    <t>KOTAK TISU PINK</t>
  </si>
  <si>
    <t>KOTAK TISU HIJAU</t>
  </si>
  <si>
    <t>TEMPAT SENDOK GARPU</t>
  </si>
  <si>
    <t>MANGKOK</t>
  </si>
  <si>
    <t>ASBAK</t>
  </si>
  <si>
    <t>TAS ALAT TULIS COKLAT</t>
  </si>
  <si>
    <t>MANGKOK MERAH</t>
  </si>
  <si>
    <t>TEMPAT SABUN</t>
  </si>
  <si>
    <t>TEMPAT ALAT MANDI</t>
  </si>
  <si>
    <t>RAK MAP</t>
  </si>
  <si>
    <t>BUKU CATATAN</t>
  </si>
  <si>
    <t>SENDOK STAINLESS</t>
  </si>
  <si>
    <t>GELAS</t>
  </si>
  <si>
    <t>POT BUNGA KECIL</t>
  </si>
  <si>
    <t>GUNTING</t>
  </si>
  <si>
    <t>TEMPAT MAKAN UNGU</t>
  </si>
  <si>
    <t>TEMPAT MAKAN HIJAU</t>
  </si>
  <si>
    <t>TEMPAT PULPEN / PENSIL</t>
  </si>
  <si>
    <t>BOTOL SAUS</t>
  </si>
  <si>
    <t>MANGKOK SAMBEL</t>
  </si>
  <si>
    <t>TALENAN</t>
  </si>
  <si>
    <t>HANDBAG HITAM</t>
  </si>
  <si>
    <t>TOPLES KRIPIK</t>
  </si>
  <si>
    <t>TOPLES BIRU</t>
  </si>
  <si>
    <t>PAPAN TULIS KECIL</t>
  </si>
  <si>
    <t>LIPAT</t>
  </si>
  <si>
    <t>ZONK</t>
  </si>
  <si>
    <t>DAGING</t>
  </si>
  <si>
    <t>SELADA</t>
  </si>
  <si>
    <t>PITA</t>
  </si>
  <si>
    <t>SUDAH</t>
  </si>
  <si>
    <t>KAIN SERBET</t>
  </si>
  <si>
    <t>CETAKAN JELLY</t>
  </si>
  <si>
    <t>DOORPIZE 1</t>
  </si>
  <si>
    <t>DOORPIZE 2</t>
  </si>
  <si>
    <t>DOORPIZE 3</t>
  </si>
  <si>
    <t>DOORPIZE 4</t>
  </si>
  <si>
    <t>KONSUMSI MALAM</t>
  </si>
  <si>
    <t xml:space="preserve">KONSUMSI  </t>
  </si>
  <si>
    <t>FUAD (P3K &amp; BOLA VOLLY)</t>
  </si>
  <si>
    <t>DOMPET</t>
  </si>
  <si>
    <t>PENGELUARAN DARI ATM</t>
  </si>
  <si>
    <t>YANG TERBAYAR</t>
  </si>
  <si>
    <t>TAMBAHAN BIAYA KARPET</t>
  </si>
  <si>
    <t>ARJUN</t>
  </si>
  <si>
    <t>EL</t>
  </si>
  <si>
    <t>KONSUMSI RAPAT</t>
  </si>
  <si>
    <t>BOLA PLASTIK &amp; BBM</t>
  </si>
  <si>
    <t>ALAM</t>
  </si>
  <si>
    <t>DP RM KAMPUNG NELAYAN</t>
  </si>
  <si>
    <t>DP RM. SULAWESI</t>
  </si>
  <si>
    <t>KONSUMSI KARTIKA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</si>
</sst>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IDR&quot;* #,##0_);_(&quot;IDR&quot;* \(#,##0\);_(&quot;IDR&quot;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3" fontId="0" fillId="0" borderId="0" xfId="0" applyNumberFormat="1"/>
    <xf numFmtId="3" fontId="0" fillId="0" borderId="1" xfId="0" applyNumberFormat="1" applyBorder="1"/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8" xfId="0" applyBorder="1"/>
    <xf numFmtId="0" fontId="0" fillId="0" borderId="7" xfId="0" applyBorder="1" applyAlignment="1">
      <alignment horizontal="center" vertical="center"/>
    </xf>
    <xf numFmtId="3" fontId="2" fillId="7" borderId="1" xfId="1" applyNumberFormat="1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3" fontId="5" fillId="5" borderId="6" xfId="1" applyNumberFormat="1" applyFont="1" applyFill="1" applyBorder="1"/>
    <xf numFmtId="3" fontId="0" fillId="0" borderId="0" xfId="1" applyNumberFormat="1" applyFont="1"/>
    <xf numFmtId="3" fontId="2" fillId="0" borderId="6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/>
    <xf numFmtId="3" fontId="0" fillId="0" borderId="1" xfId="0" applyNumberFormat="1" applyBorder="1" applyAlignment="1">
      <alignment horizontal="left"/>
    </xf>
    <xf numFmtId="3" fontId="0" fillId="0" borderId="1" xfId="1" applyNumberFormat="1" applyFont="1" applyBorder="1" applyAlignment="1">
      <alignment horizontal="left"/>
    </xf>
    <xf numFmtId="0" fontId="0" fillId="0" borderId="3" xfId="0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left" vertical="center"/>
    </xf>
    <xf numFmtId="3" fontId="0" fillId="0" borderId="1" xfId="1" applyNumberFormat="1" applyFont="1" applyBorder="1" applyAlignment="1">
      <alignment horizontal="left" vertical="center"/>
    </xf>
    <xf numFmtId="3" fontId="0" fillId="0" borderId="4" xfId="0" applyNumberFormat="1" applyBorder="1" applyAlignment="1">
      <alignment horizontal="left" vertical="center"/>
    </xf>
    <xf numFmtId="3" fontId="4" fillId="0" borderId="1" xfId="0" applyNumberFormat="1" applyFont="1" applyBorder="1" applyAlignment="1">
      <alignment horizontal="left" vertical="center"/>
    </xf>
    <xf numFmtId="0" fontId="0" fillId="3" borderId="4" xfId="0" applyFill="1" applyBorder="1"/>
    <xf numFmtId="3" fontId="0" fillId="0" borderId="1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3" fontId="0" fillId="8" borderId="1" xfId="1" applyNumberFormat="1" applyFont="1" applyFill="1" applyBorder="1" applyAlignment="1">
      <alignment horizontal="center" vertical="center"/>
    </xf>
    <xf numFmtId="3" fontId="2" fillId="7" borderId="1" xfId="1" applyNumberFormat="1" applyFont="1" applyFill="1" applyBorder="1" applyAlignment="1">
      <alignment horizontal="center" vertical="center"/>
    </xf>
    <xf numFmtId="3" fontId="5" fillId="5" borderId="0" xfId="1" applyNumberFormat="1" applyFont="1" applyFill="1" applyBorder="1" applyAlignment="1">
      <alignment horizontal="center" vertical="center"/>
    </xf>
    <xf numFmtId="0" fontId="0" fillId="2" borderId="1" xfId="0" applyFill="1" applyBorder="1"/>
    <xf numFmtId="3" fontId="0" fillId="2" borderId="1" xfId="0" applyNumberFormat="1" applyFill="1" applyBorder="1"/>
    <xf numFmtId="3" fontId="0" fillId="0" borderId="1" xfId="0" applyNumberFormat="1" applyFill="1" applyBorder="1"/>
    <xf numFmtId="0" fontId="0" fillId="2" borderId="1" xfId="0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3" fontId="0" fillId="4" borderId="1" xfId="0" applyNumberFormat="1" applyFill="1" applyBorder="1"/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2" fillId="2" borderId="4" xfId="1" applyNumberFormat="1" applyFont="1" applyFill="1" applyBorder="1" applyAlignment="1">
      <alignment horizontal="center" vertical="center"/>
    </xf>
    <xf numFmtId="3" fontId="2" fillId="2" borderId="5" xfId="1" applyNumberFormat="1" applyFont="1" applyFill="1" applyBorder="1" applyAlignment="1">
      <alignment horizontal="center" vertical="center"/>
    </xf>
    <xf numFmtId="3" fontId="2" fillId="2" borderId="9" xfId="1" applyNumberFormat="1" applyFont="1" applyFill="1" applyBorder="1" applyAlignment="1">
      <alignment horizontal="center" vertical="center"/>
    </xf>
    <xf numFmtId="3" fontId="2" fillId="2" borderId="6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3" fontId="0" fillId="0" borderId="5" xfId="1" applyNumberFormat="1" applyFont="1" applyBorder="1" applyAlignment="1">
      <alignment horizontal="center" vertical="center"/>
    </xf>
    <xf numFmtId="3" fontId="0" fillId="0" borderId="9" xfId="1" applyNumberFormat="1" applyFon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3" fontId="0" fillId="0" borderId="9" xfId="0" applyNumberFormat="1" applyFill="1" applyBorder="1" applyAlignment="1">
      <alignment horizontal="center" vertical="center"/>
    </xf>
    <xf numFmtId="3" fontId="0" fillId="3" borderId="1" xfId="0" applyNumberFormat="1" applyFill="1" applyBorder="1"/>
  </cellXfs>
  <cellStyles count="2">
    <cellStyle name="Currency [0]" xfId="1" builtinId="7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92E6-69ED-074A-BD9F-3D359B4E4A5D}">
  <dimension ref="A1:M45"/>
  <sheetViews>
    <sheetView tabSelected="1" zoomScale="111" zoomScaleNormal="130" workbookViewId="0">
      <selection activeCell="M24" sqref="M24"/>
    </sheetView>
  </sheetViews>
  <sheetFormatPr baseColWidth="10" defaultRowHeight="16" x14ac:dyDescent="0.2"/>
  <cols>
    <col min="1" max="1" width="5.83203125" style="11" customWidth="1"/>
    <col min="2" max="2" width="38.5" style="11" bestFit="1" customWidth="1"/>
    <col min="3" max="3" width="13.33203125" style="8" customWidth="1"/>
    <col min="4" max="4" width="7.6640625" style="11" customWidth="1"/>
    <col min="5" max="5" width="23.83203125" style="8" customWidth="1"/>
    <col min="9" max="9" width="21.1640625" style="2" customWidth="1"/>
    <col min="10" max="10" width="15.83203125" customWidth="1"/>
    <col min="13" max="13" width="18" customWidth="1"/>
  </cols>
  <sheetData>
    <row r="1" spans="1:13" x14ac:dyDescent="0.2">
      <c r="A1" s="54" t="s">
        <v>7</v>
      </c>
      <c r="B1" s="54"/>
      <c r="C1" s="54"/>
      <c r="D1" s="54"/>
      <c r="E1" s="54"/>
    </row>
    <row r="2" spans="1:13" x14ac:dyDescent="0.2">
      <c r="A2" s="56" t="s">
        <v>5</v>
      </c>
      <c r="B2" s="56"/>
      <c r="C2" s="57">
        <v>27200000</v>
      </c>
      <c r="D2" s="57"/>
      <c r="E2" s="57"/>
      <c r="G2" s="56" t="s">
        <v>5</v>
      </c>
      <c r="H2" s="56"/>
      <c r="I2" s="57">
        <v>27200000</v>
      </c>
      <c r="J2" s="57"/>
      <c r="K2" s="57"/>
    </row>
    <row r="3" spans="1:13" x14ac:dyDescent="0.2">
      <c r="A3" s="56" t="s">
        <v>6</v>
      </c>
      <c r="B3" s="56"/>
      <c r="C3" s="57">
        <f>C2-E41</f>
        <v>17793600</v>
      </c>
      <c r="D3" s="57"/>
      <c r="E3" s="57"/>
      <c r="G3" s="56" t="s">
        <v>6</v>
      </c>
      <c r="H3" s="56"/>
      <c r="I3" s="58">
        <f>I2-I41</f>
        <v>14182500</v>
      </c>
      <c r="J3" s="58"/>
      <c r="K3" s="58"/>
    </row>
    <row r="4" spans="1:13" x14ac:dyDescent="0.2">
      <c r="A4" s="59" t="s">
        <v>3</v>
      </c>
      <c r="B4" s="60"/>
      <c r="C4" s="60"/>
      <c r="D4" s="60"/>
      <c r="E4" s="60"/>
      <c r="G4" s="55" t="s">
        <v>3</v>
      </c>
      <c r="H4" s="55"/>
      <c r="I4" s="55"/>
      <c r="J4" s="55"/>
      <c r="K4" s="55"/>
    </row>
    <row r="5" spans="1:13" x14ac:dyDescent="0.2">
      <c r="A5" s="9" t="s">
        <v>1</v>
      </c>
      <c r="B5" s="9" t="s">
        <v>0</v>
      </c>
      <c r="C5" s="10" t="s">
        <v>2</v>
      </c>
      <c r="D5" s="9" t="s">
        <v>13</v>
      </c>
      <c r="E5" s="10" t="s">
        <v>4</v>
      </c>
      <c r="G5" s="9" t="s">
        <v>1</v>
      </c>
      <c r="H5" s="9" t="s">
        <v>11</v>
      </c>
      <c r="I5" s="10" t="s">
        <v>9</v>
      </c>
      <c r="J5" s="12" t="s">
        <v>10</v>
      </c>
      <c r="K5" s="10" t="s">
        <v>8</v>
      </c>
      <c r="M5" s="43">
        <f>I3+K11</f>
        <v>14823600</v>
      </c>
    </row>
    <row r="6" spans="1:13" x14ac:dyDescent="0.2">
      <c r="A6" s="6">
        <v>1</v>
      </c>
      <c r="B6" s="91" t="s">
        <v>12</v>
      </c>
      <c r="C6" s="5">
        <v>300000</v>
      </c>
      <c r="D6" s="6">
        <v>1</v>
      </c>
      <c r="E6" s="5">
        <f>C6*D6</f>
        <v>300000</v>
      </c>
      <c r="G6" s="6">
        <v>1</v>
      </c>
      <c r="H6" s="6" t="s">
        <v>14</v>
      </c>
      <c r="I6" s="5">
        <v>300000</v>
      </c>
      <c r="J6" s="5">
        <v>300000</v>
      </c>
      <c r="K6" s="5">
        <f>I6-J6</f>
        <v>0</v>
      </c>
    </row>
    <row r="7" spans="1:13" x14ac:dyDescent="0.2">
      <c r="A7" s="6">
        <f>A6+1</f>
        <v>2</v>
      </c>
      <c r="B7" s="91" t="s">
        <v>57</v>
      </c>
      <c r="C7" s="5">
        <v>500000</v>
      </c>
      <c r="D7" s="6">
        <v>1</v>
      </c>
      <c r="E7" s="5">
        <f t="shared" ref="E7:E40" si="0">C7*D7</f>
        <v>500000</v>
      </c>
      <c r="G7" s="6">
        <f>G6+1</f>
        <v>2</v>
      </c>
      <c r="H7" s="6" t="s">
        <v>14</v>
      </c>
      <c r="I7" s="5">
        <v>500000</v>
      </c>
      <c r="J7" s="5">
        <v>500000</v>
      </c>
      <c r="K7" s="5">
        <f t="shared" ref="K7:K40" si="1">I7-J7</f>
        <v>0</v>
      </c>
    </row>
    <row r="8" spans="1:13" x14ac:dyDescent="0.2">
      <c r="A8" s="6">
        <f t="shared" ref="A8:A40" si="2">A7+1</f>
        <v>3</v>
      </c>
      <c r="B8" s="91" t="s">
        <v>94</v>
      </c>
      <c r="C8" s="5">
        <v>2000000</v>
      </c>
      <c r="D8" s="6">
        <v>1</v>
      </c>
      <c r="E8" s="5">
        <f t="shared" si="0"/>
        <v>2000000</v>
      </c>
      <c r="G8" s="6">
        <f t="shared" ref="G8:G40" si="3">G7+1</f>
        <v>3</v>
      </c>
      <c r="H8" s="6" t="s">
        <v>14</v>
      </c>
      <c r="I8" s="5">
        <v>2000000</v>
      </c>
      <c r="J8" s="5">
        <v>2000000</v>
      </c>
      <c r="K8" s="5">
        <f t="shared" si="1"/>
        <v>0</v>
      </c>
    </row>
    <row r="9" spans="1:13" x14ac:dyDescent="0.2">
      <c r="A9" s="6">
        <f t="shared" si="2"/>
        <v>4</v>
      </c>
      <c r="B9" s="6" t="s">
        <v>95</v>
      </c>
      <c r="C9" s="5">
        <v>250000</v>
      </c>
      <c r="D9" s="6">
        <v>1</v>
      </c>
      <c r="E9" s="5">
        <f t="shared" si="0"/>
        <v>250000</v>
      </c>
      <c r="G9" s="6">
        <f t="shared" si="3"/>
        <v>4</v>
      </c>
      <c r="H9" s="6" t="s">
        <v>14</v>
      </c>
      <c r="I9" s="5">
        <v>250000</v>
      </c>
      <c r="J9" s="5">
        <v>250000</v>
      </c>
      <c r="K9" s="5">
        <f t="shared" si="1"/>
        <v>0</v>
      </c>
    </row>
    <row r="10" spans="1:13" x14ac:dyDescent="0.2">
      <c r="A10" s="6">
        <f t="shared" si="2"/>
        <v>5</v>
      </c>
      <c r="B10" s="6" t="s">
        <v>26</v>
      </c>
      <c r="C10" s="5">
        <v>150000</v>
      </c>
      <c r="D10" s="6">
        <v>1</v>
      </c>
      <c r="E10" s="5">
        <f t="shared" si="0"/>
        <v>150000</v>
      </c>
      <c r="G10" s="6">
        <f t="shared" si="3"/>
        <v>5</v>
      </c>
      <c r="H10" s="6" t="s">
        <v>96</v>
      </c>
      <c r="I10" s="5">
        <v>150000</v>
      </c>
      <c r="J10" s="5">
        <v>150000</v>
      </c>
      <c r="K10" s="5">
        <f t="shared" si="1"/>
        <v>0</v>
      </c>
    </row>
    <row r="11" spans="1:13" x14ac:dyDescent="0.2">
      <c r="A11" s="6">
        <f t="shared" si="2"/>
        <v>6</v>
      </c>
      <c r="B11" s="42" t="s">
        <v>101</v>
      </c>
      <c r="C11" s="5">
        <v>5000</v>
      </c>
      <c r="D11" s="6">
        <v>2</v>
      </c>
      <c r="E11" s="5">
        <f t="shared" si="0"/>
        <v>10000</v>
      </c>
      <c r="G11" s="6">
        <f t="shared" si="3"/>
        <v>6</v>
      </c>
      <c r="H11" s="42" t="s">
        <v>14</v>
      </c>
      <c r="I11" s="10">
        <v>5000000</v>
      </c>
      <c r="J11" s="10">
        <v>4358900</v>
      </c>
      <c r="K11" s="5">
        <f t="shared" si="1"/>
        <v>641100</v>
      </c>
      <c r="L11" s="2"/>
      <c r="M11" s="2"/>
    </row>
    <row r="12" spans="1:13" x14ac:dyDescent="0.2">
      <c r="A12" s="28">
        <f t="shared" si="2"/>
        <v>7</v>
      </c>
      <c r="B12" s="42" t="s">
        <v>105</v>
      </c>
      <c r="C12" s="5">
        <v>327500</v>
      </c>
      <c r="D12" s="28">
        <v>1</v>
      </c>
      <c r="E12" s="5">
        <f t="shared" si="0"/>
        <v>327500</v>
      </c>
      <c r="F12" s="2"/>
      <c r="G12" s="28">
        <f t="shared" si="3"/>
        <v>7</v>
      </c>
      <c r="H12" s="28" t="s">
        <v>14</v>
      </c>
      <c r="I12" s="5">
        <v>57500</v>
      </c>
      <c r="J12" s="5">
        <v>57500</v>
      </c>
      <c r="K12" s="5">
        <f t="shared" si="1"/>
        <v>0</v>
      </c>
    </row>
    <row r="13" spans="1:13" x14ac:dyDescent="0.2">
      <c r="A13" s="28">
        <f t="shared" si="2"/>
        <v>8</v>
      </c>
      <c r="B13" s="42" t="s">
        <v>106</v>
      </c>
      <c r="C13" s="5">
        <v>576000</v>
      </c>
      <c r="D13" s="28">
        <v>1</v>
      </c>
      <c r="E13" s="5">
        <f t="shared" si="0"/>
        <v>576000</v>
      </c>
      <c r="G13" s="28">
        <f t="shared" si="3"/>
        <v>8</v>
      </c>
      <c r="H13" s="28" t="s">
        <v>167</v>
      </c>
      <c r="I13" s="5">
        <v>200000</v>
      </c>
      <c r="J13" s="5">
        <v>200000</v>
      </c>
      <c r="K13" s="5">
        <f t="shared" si="1"/>
        <v>0</v>
      </c>
      <c r="M13" s="2"/>
    </row>
    <row r="14" spans="1:13" x14ac:dyDescent="0.2">
      <c r="A14" s="28">
        <f t="shared" si="2"/>
        <v>9</v>
      </c>
      <c r="B14" s="42" t="s">
        <v>107</v>
      </c>
      <c r="C14" s="5">
        <v>85000</v>
      </c>
      <c r="D14" s="28">
        <v>1</v>
      </c>
      <c r="E14" s="5">
        <f t="shared" si="0"/>
        <v>85000</v>
      </c>
      <c r="F14" s="2"/>
      <c r="G14" s="28">
        <f t="shared" si="3"/>
        <v>9</v>
      </c>
      <c r="H14" s="28" t="s">
        <v>166</v>
      </c>
      <c r="I14" s="5">
        <v>200000</v>
      </c>
      <c r="J14" s="5">
        <v>200000</v>
      </c>
      <c r="K14" s="5">
        <f t="shared" si="1"/>
        <v>0</v>
      </c>
      <c r="L14" s="2"/>
      <c r="M14" s="40">
        <f>SUM(C11:C17)</f>
        <v>3480200</v>
      </c>
    </row>
    <row r="15" spans="1:13" x14ac:dyDescent="0.2">
      <c r="A15" s="28">
        <f t="shared" si="2"/>
        <v>10</v>
      </c>
      <c r="B15" s="42" t="s">
        <v>108</v>
      </c>
      <c r="C15" s="5">
        <v>60000</v>
      </c>
      <c r="D15" s="28">
        <v>1</v>
      </c>
      <c r="E15" s="5">
        <f t="shared" si="0"/>
        <v>60000</v>
      </c>
      <c r="G15" s="28">
        <f t="shared" si="3"/>
        <v>10</v>
      </c>
      <c r="H15" s="28" t="s">
        <v>170</v>
      </c>
      <c r="I15" s="5">
        <v>4360000</v>
      </c>
      <c r="J15" s="92">
        <v>1400000</v>
      </c>
      <c r="K15" s="5">
        <f t="shared" si="1"/>
        <v>2960000</v>
      </c>
      <c r="M15" s="40">
        <f>SUM(E19:E26)</f>
        <v>878700</v>
      </c>
    </row>
    <row r="16" spans="1:13" x14ac:dyDescent="0.2">
      <c r="A16" s="28">
        <f t="shared" si="2"/>
        <v>11</v>
      </c>
      <c r="B16" s="42" t="s">
        <v>109</v>
      </c>
      <c r="C16" s="5">
        <v>1949200</v>
      </c>
      <c r="D16" s="28">
        <v>1</v>
      </c>
      <c r="E16" s="5">
        <f t="shared" si="0"/>
        <v>1949200</v>
      </c>
      <c r="G16" s="28">
        <f t="shared" si="3"/>
        <v>11</v>
      </c>
      <c r="H16" s="28"/>
      <c r="I16" s="5"/>
      <c r="J16" s="5"/>
      <c r="K16" s="5"/>
      <c r="M16" s="40">
        <f>M14+M15</f>
        <v>4358900</v>
      </c>
    </row>
    <row r="17" spans="1:13" x14ac:dyDescent="0.2">
      <c r="A17" s="28">
        <f t="shared" si="2"/>
        <v>12</v>
      </c>
      <c r="B17" s="42" t="s">
        <v>114</v>
      </c>
      <c r="C17" s="5">
        <v>477500</v>
      </c>
      <c r="D17" s="28">
        <v>1</v>
      </c>
      <c r="E17" s="5">
        <f t="shared" si="0"/>
        <v>477500</v>
      </c>
      <c r="G17" s="28">
        <f t="shared" si="3"/>
        <v>12</v>
      </c>
      <c r="H17" s="28"/>
      <c r="I17" s="5"/>
      <c r="J17" s="5"/>
      <c r="K17" s="5"/>
    </row>
    <row r="18" spans="1:13" x14ac:dyDescent="0.2">
      <c r="A18" s="28">
        <f t="shared" si="2"/>
        <v>13</v>
      </c>
      <c r="B18" s="28" t="s">
        <v>115</v>
      </c>
      <c r="C18" s="5">
        <v>57500</v>
      </c>
      <c r="D18" s="28">
        <v>1</v>
      </c>
      <c r="E18" s="5">
        <f t="shared" si="0"/>
        <v>57500</v>
      </c>
      <c r="G18" s="28">
        <f t="shared" si="3"/>
        <v>13</v>
      </c>
      <c r="H18" s="28"/>
      <c r="I18" s="5"/>
      <c r="J18" s="5"/>
      <c r="K18" s="5"/>
    </row>
    <row r="19" spans="1:13" x14ac:dyDescent="0.2">
      <c r="A19" s="28">
        <f t="shared" si="2"/>
        <v>14</v>
      </c>
      <c r="B19" s="42" t="s">
        <v>149</v>
      </c>
      <c r="C19" s="5">
        <v>190000</v>
      </c>
      <c r="D19" s="28">
        <v>1</v>
      </c>
      <c r="E19" s="5">
        <f t="shared" si="0"/>
        <v>190000</v>
      </c>
      <c r="G19" s="28">
        <f t="shared" si="3"/>
        <v>14</v>
      </c>
      <c r="H19" s="28"/>
      <c r="I19" s="5"/>
      <c r="J19" s="5"/>
      <c r="K19" s="5"/>
      <c r="M19" s="93">
        <f>SUM(E30:E31)</f>
        <v>1400000</v>
      </c>
    </row>
    <row r="20" spans="1:13" x14ac:dyDescent="0.2">
      <c r="A20" s="28">
        <f t="shared" si="2"/>
        <v>15</v>
      </c>
      <c r="B20" s="42" t="s">
        <v>150</v>
      </c>
      <c r="C20" s="5">
        <v>10000</v>
      </c>
      <c r="D20" s="28">
        <v>1</v>
      </c>
      <c r="E20" s="5">
        <f t="shared" si="0"/>
        <v>10000</v>
      </c>
      <c r="G20" s="28">
        <f t="shared" si="3"/>
        <v>15</v>
      </c>
      <c r="H20" s="28"/>
      <c r="I20" s="5"/>
      <c r="J20" s="5"/>
      <c r="K20" s="5"/>
    </row>
    <row r="21" spans="1:13" x14ac:dyDescent="0.2">
      <c r="A21" s="28">
        <f t="shared" si="2"/>
        <v>16</v>
      </c>
      <c r="B21" s="42" t="s">
        <v>151</v>
      </c>
      <c r="C21" s="5">
        <v>5000</v>
      </c>
      <c r="D21" s="28">
        <v>2</v>
      </c>
      <c r="E21" s="5">
        <f t="shared" si="0"/>
        <v>10000</v>
      </c>
      <c r="G21" s="28">
        <f t="shared" si="3"/>
        <v>16</v>
      </c>
      <c r="H21" s="28"/>
      <c r="I21" s="5"/>
      <c r="J21" s="5"/>
      <c r="K21" s="5"/>
    </row>
    <row r="22" spans="1:13" x14ac:dyDescent="0.2">
      <c r="A22" s="28">
        <f t="shared" si="2"/>
        <v>17</v>
      </c>
      <c r="B22" s="42" t="s">
        <v>160</v>
      </c>
      <c r="C22" s="5">
        <v>67400</v>
      </c>
      <c r="D22" s="28">
        <v>1</v>
      </c>
      <c r="E22" s="5">
        <f t="shared" si="0"/>
        <v>67400</v>
      </c>
      <c r="G22" s="28">
        <f t="shared" si="3"/>
        <v>17</v>
      </c>
      <c r="H22" s="28"/>
      <c r="I22" s="5"/>
      <c r="J22" s="5"/>
      <c r="K22" s="5"/>
    </row>
    <row r="23" spans="1:13" x14ac:dyDescent="0.2">
      <c r="A23" s="28">
        <f t="shared" si="2"/>
        <v>18</v>
      </c>
      <c r="B23" s="42" t="s">
        <v>159</v>
      </c>
      <c r="C23" s="5">
        <v>35300</v>
      </c>
      <c r="D23" s="28">
        <v>1</v>
      </c>
      <c r="E23" s="5">
        <f t="shared" si="0"/>
        <v>35300</v>
      </c>
      <c r="G23" s="28">
        <f t="shared" si="3"/>
        <v>18</v>
      </c>
      <c r="H23" s="28"/>
      <c r="I23" s="5"/>
      <c r="J23" s="5"/>
      <c r="K23" s="5"/>
    </row>
    <row r="24" spans="1:13" x14ac:dyDescent="0.2">
      <c r="A24" s="48">
        <f t="shared" si="2"/>
        <v>19</v>
      </c>
      <c r="B24" s="49" t="s">
        <v>161</v>
      </c>
      <c r="C24" s="5">
        <v>300000</v>
      </c>
      <c r="D24" s="28">
        <v>1</v>
      </c>
      <c r="E24" s="5">
        <f t="shared" si="0"/>
        <v>300000</v>
      </c>
      <c r="G24" s="48">
        <f t="shared" si="3"/>
        <v>19</v>
      </c>
      <c r="H24" s="28"/>
      <c r="I24" s="5"/>
      <c r="J24" s="5"/>
      <c r="K24" s="5"/>
    </row>
    <row r="25" spans="1:13" x14ac:dyDescent="0.2">
      <c r="A25" s="48">
        <f t="shared" si="2"/>
        <v>20</v>
      </c>
      <c r="B25" s="47" t="s">
        <v>168</v>
      </c>
      <c r="C25" s="51">
        <v>150000</v>
      </c>
      <c r="D25" s="48">
        <v>1</v>
      </c>
      <c r="E25" s="51">
        <f t="shared" si="0"/>
        <v>150000</v>
      </c>
      <c r="G25" s="48">
        <f t="shared" si="3"/>
        <v>20</v>
      </c>
      <c r="H25" s="48"/>
      <c r="I25" s="51"/>
      <c r="J25" s="51"/>
      <c r="K25" s="51"/>
    </row>
    <row r="26" spans="1:13" x14ac:dyDescent="0.2">
      <c r="A26" s="48"/>
      <c r="B26" s="47" t="s">
        <v>173</v>
      </c>
      <c r="C26" s="51">
        <v>116000</v>
      </c>
      <c r="D26" s="48">
        <v>1</v>
      </c>
      <c r="E26" s="51">
        <f t="shared" si="0"/>
        <v>116000</v>
      </c>
      <c r="G26" s="48"/>
      <c r="H26" s="48"/>
      <c r="I26" s="51"/>
      <c r="J26" s="51"/>
      <c r="K26" s="51"/>
    </row>
    <row r="27" spans="1:13" x14ac:dyDescent="0.2">
      <c r="A27" s="48">
        <f>A25+1</f>
        <v>21</v>
      </c>
      <c r="B27" s="28" t="s">
        <v>74</v>
      </c>
      <c r="C27" s="5">
        <v>200000</v>
      </c>
      <c r="D27" s="28">
        <v>1</v>
      </c>
      <c r="E27" s="5">
        <f t="shared" si="0"/>
        <v>200000</v>
      </c>
      <c r="G27" s="48">
        <f>G25+1</f>
        <v>21</v>
      </c>
      <c r="H27" s="28"/>
      <c r="I27" s="5"/>
      <c r="J27" s="5"/>
      <c r="K27" s="5"/>
    </row>
    <row r="28" spans="1:13" x14ac:dyDescent="0.2">
      <c r="A28" s="48">
        <f t="shared" si="2"/>
        <v>22</v>
      </c>
      <c r="B28" s="28" t="s">
        <v>165</v>
      </c>
      <c r="C28" s="5">
        <v>150000</v>
      </c>
      <c r="D28" s="28">
        <v>1</v>
      </c>
      <c r="E28" s="5">
        <f t="shared" si="0"/>
        <v>150000</v>
      </c>
      <c r="G28" s="48">
        <f t="shared" si="3"/>
        <v>22</v>
      </c>
      <c r="H28" s="28"/>
      <c r="I28" s="5"/>
      <c r="J28" s="5"/>
      <c r="K28" s="5"/>
    </row>
    <row r="29" spans="1:13" x14ac:dyDescent="0.2">
      <c r="A29" s="48">
        <f t="shared" si="2"/>
        <v>23</v>
      </c>
      <c r="B29" s="28" t="s">
        <v>169</v>
      </c>
      <c r="C29" s="5">
        <v>35000</v>
      </c>
      <c r="D29" s="28">
        <v>1</v>
      </c>
      <c r="E29" s="5">
        <f t="shared" si="0"/>
        <v>35000</v>
      </c>
      <c r="G29" s="48">
        <f t="shared" si="3"/>
        <v>23</v>
      </c>
      <c r="H29" s="28"/>
      <c r="I29" s="5"/>
      <c r="J29" s="5"/>
      <c r="K29" s="5"/>
    </row>
    <row r="30" spans="1:13" x14ac:dyDescent="0.2">
      <c r="A30" s="48">
        <f t="shared" si="2"/>
        <v>24</v>
      </c>
      <c r="B30" s="91" t="s">
        <v>171</v>
      </c>
      <c r="C30" s="5">
        <v>1000000</v>
      </c>
      <c r="D30" s="28">
        <v>1</v>
      </c>
      <c r="E30" s="5">
        <f t="shared" si="0"/>
        <v>1000000</v>
      </c>
      <c r="G30" s="48">
        <f t="shared" si="3"/>
        <v>24</v>
      </c>
      <c r="H30" s="28"/>
      <c r="I30" s="5"/>
      <c r="J30" s="5"/>
      <c r="K30" s="5"/>
      <c r="M30" s="2"/>
    </row>
    <row r="31" spans="1:13" x14ac:dyDescent="0.2">
      <c r="A31" s="28">
        <f t="shared" si="2"/>
        <v>25</v>
      </c>
      <c r="B31" s="91" t="s">
        <v>172</v>
      </c>
      <c r="C31" s="5">
        <v>400000</v>
      </c>
      <c r="D31" s="28">
        <v>1</v>
      </c>
      <c r="E31" s="5">
        <f t="shared" si="0"/>
        <v>400000</v>
      </c>
      <c r="G31" s="48">
        <f t="shared" si="3"/>
        <v>25</v>
      </c>
      <c r="H31" s="28"/>
      <c r="I31" s="5"/>
      <c r="J31" s="5"/>
      <c r="K31" s="5"/>
    </row>
    <row r="32" spans="1:13" x14ac:dyDescent="0.2">
      <c r="A32" s="28">
        <f t="shared" si="2"/>
        <v>26</v>
      </c>
      <c r="B32" s="28"/>
      <c r="C32" s="5"/>
      <c r="D32" s="28"/>
      <c r="E32" s="5">
        <f t="shared" si="0"/>
        <v>0</v>
      </c>
      <c r="G32" s="48">
        <f t="shared" si="3"/>
        <v>26</v>
      </c>
      <c r="H32" s="28"/>
      <c r="I32" s="5"/>
      <c r="J32" s="5"/>
      <c r="K32" s="5"/>
      <c r="M32" s="2"/>
    </row>
    <row r="33" spans="1:11" x14ac:dyDescent="0.2">
      <c r="A33" s="28">
        <f t="shared" si="2"/>
        <v>27</v>
      </c>
      <c r="B33" s="28"/>
      <c r="C33" s="5"/>
      <c r="D33" s="28"/>
      <c r="E33" s="5">
        <f t="shared" si="0"/>
        <v>0</v>
      </c>
      <c r="G33" s="48">
        <f t="shared" si="3"/>
        <v>27</v>
      </c>
      <c r="H33" s="28"/>
      <c r="I33" s="5"/>
      <c r="J33" s="5"/>
      <c r="K33" s="5"/>
    </row>
    <row r="34" spans="1:11" x14ac:dyDescent="0.2">
      <c r="A34" s="28">
        <f t="shared" si="2"/>
        <v>28</v>
      </c>
      <c r="B34" s="28"/>
      <c r="C34" s="5"/>
      <c r="D34" s="28"/>
      <c r="E34" s="5">
        <f t="shared" si="0"/>
        <v>0</v>
      </c>
      <c r="G34" s="48">
        <f t="shared" si="3"/>
        <v>28</v>
      </c>
      <c r="H34" s="28"/>
      <c r="I34" s="5"/>
      <c r="J34" s="5"/>
      <c r="K34" s="5"/>
    </row>
    <row r="35" spans="1:11" x14ac:dyDescent="0.2">
      <c r="A35" s="28">
        <f t="shared" si="2"/>
        <v>29</v>
      </c>
      <c r="B35" s="28"/>
      <c r="C35" s="5"/>
      <c r="D35" s="28"/>
      <c r="E35" s="5">
        <f t="shared" si="0"/>
        <v>0</v>
      </c>
      <c r="G35" s="48">
        <f t="shared" si="3"/>
        <v>29</v>
      </c>
      <c r="H35" s="28"/>
      <c r="I35" s="5"/>
      <c r="J35" s="5"/>
      <c r="K35" s="5"/>
    </row>
    <row r="36" spans="1:11" x14ac:dyDescent="0.2">
      <c r="A36" s="28">
        <f t="shared" si="2"/>
        <v>30</v>
      </c>
      <c r="B36" s="28"/>
      <c r="C36" s="5"/>
      <c r="D36" s="28"/>
      <c r="E36" s="5">
        <f t="shared" si="0"/>
        <v>0</v>
      </c>
      <c r="G36" s="48">
        <f t="shared" si="3"/>
        <v>30</v>
      </c>
      <c r="H36" s="28"/>
      <c r="I36" s="5"/>
      <c r="J36" s="5"/>
      <c r="K36" s="5"/>
    </row>
    <row r="37" spans="1:11" x14ac:dyDescent="0.2">
      <c r="A37" s="28">
        <f t="shared" si="2"/>
        <v>31</v>
      </c>
      <c r="B37" s="6"/>
      <c r="C37" s="5"/>
      <c r="D37" s="6"/>
      <c r="E37" s="5">
        <f t="shared" si="0"/>
        <v>0</v>
      </c>
      <c r="G37" s="48">
        <f t="shared" si="3"/>
        <v>31</v>
      </c>
      <c r="H37" s="6"/>
      <c r="I37" s="5"/>
      <c r="J37" s="5"/>
      <c r="K37" s="5">
        <f t="shared" si="1"/>
        <v>0</v>
      </c>
    </row>
    <row r="38" spans="1:11" x14ac:dyDescent="0.2">
      <c r="A38" s="6">
        <f t="shared" si="2"/>
        <v>32</v>
      </c>
      <c r="B38" s="6"/>
      <c r="C38" s="5"/>
      <c r="D38" s="6"/>
      <c r="E38" s="5">
        <f t="shared" si="0"/>
        <v>0</v>
      </c>
      <c r="G38" s="48">
        <f t="shared" si="3"/>
        <v>32</v>
      </c>
      <c r="H38" s="6"/>
      <c r="I38" s="5"/>
      <c r="J38" s="5"/>
      <c r="K38" s="5">
        <f t="shared" si="1"/>
        <v>0</v>
      </c>
    </row>
    <row r="39" spans="1:11" x14ac:dyDescent="0.2">
      <c r="A39" s="6">
        <f t="shared" si="2"/>
        <v>33</v>
      </c>
      <c r="B39" s="6"/>
      <c r="C39" s="5"/>
      <c r="D39" s="6"/>
      <c r="E39" s="5">
        <f t="shared" si="0"/>
        <v>0</v>
      </c>
      <c r="G39" s="48">
        <f t="shared" si="3"/>
        <v>33</v>
      </c>
      <c r="H39" s="6"/>
      <c r="I39" s="5"/>
      <c r="J39" s="5"/>
      <c r="K39" s="5">
        <f t="shared" si="1"/>
        <v>0</v>
      </c>
    </row>
    <row r="40" spans="1:11" x14ac:dyDescent="0.2">
      <c r="A40" s="6">
        <f t="shared" si="2"/>
        <v>34</v>
      </c>
      <c r="B40" s="6"/>
      <c r="C40" s="5"/>
      <c r="D40" s="6"/>
      <c r="E40" s="5">
        <f t="shared" si="0"/>
        <v>0</v>
      </c>
      <c r="G40" s="48">
        <f t="shared" si="3"/>
        <v>34</v>
      </c>
      <c r="H40" s="6"/>
      <c r="I40" s="5"/>
      <c r="J40" s="5"/>
      <c r="K40" s="5">
        <f t="shared" si="1"/>
        <v>0</v>
      </c>
    </row>
    <row r="41" spans="1:11" x14ac:dyDescent="0.2">
      <c r="E41" s="22">
        <f>SUM(E6:E40)</f>
        <v>9406400</v>
      </c>
      <c r="G41" s="11"/>
      <c r="H41" s="11"/>
      <c r="I41" s="23">
        <f>SUM(I6:I40)</f>
        <v>13017500</v>
      </c>
      <c r="J41" s="8"/>
      <c r="K41" s="22">
        <f>SUM(K6:K40)</f>
        <v>3601100</v>
      </c>
    </row>
    <row r="43" spans="1:11" x14ac:dyDescent="0.2">
      <c r="B43" s="52" t="s">
        <v>163</v>
      </c>
      <c r="C43" s="52"/>
      <c r="D43" s="52"/>
      <c r="E43" s="23">
        <f>C3</f>
        <v>17793600</v>
      </c>
      <c r="G43" s="53" t="s">
        <v>164</v>
      </c>
      <c r="H43" s="53"/>
      <c r="I43" s="24">
        <f>I3</f>
        <v>14182500</v>
      </c>
    </row>
    <row r="45" spans="1:11" x14ac:dyDescent="0.2">
      <c r="H45" s="1" t="s">
        <v>162</v>
      </c>
      <c r="I45" s="50">
        <f>E43-I43</f>
        <v>3611100</v>
      </c>
    </row>
  </sheetData>
  <mergeCells count="13">
    <mergeCell ref="B43:D43"/>
    <mergeCell ref="G43:H43"/>
    <mergeCell ref="A1:E1"/>
    <mergeCell ref="G4:K4"/>
    <mergeCell ref="G2:H2"/>
    <mergeCell ref="I2:K2"/>
    <mergeCell ref="G3:H3"/>
    <mergeCell ref="I3:K3"/>
    <mergeCell ref="A4:E4"/>
    <mergeCell ref="C2:E2"/>
    <mergeCell ref="C3:E3"/>
    <mergeCell ref="A2:B2"/>
    <mergeCell ref="A3:B3"/>
  </mergeCells>
  <conditionalFormatting sqref="E43:G43 I43">
    <cfRule type="duplicateValues" dxfId="4" priority="4"/>
    <cfRule type="uniqueValues" dxfId="3" priority="5"/>
    <cfRule type="duplicateValues" dxfId="2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76F4-B8E2-EF48-AC5A-30B25C50EBBD}">
  <dimension ref="A1:G39"/>
  <sheetViews>
    <sheetView topLeftCell="A3" zoomScale="150" zoomScaleNormal="150" workbookViewId="0">
      <selection activeCell="D26" sqref="D26"/>
    </sheetView>
  </sheetViews>
  <sheetFormatPr baseColWidth="10" defaultRowHeight="16" x14ac:dyDescent="0.2"/>
  <cols>
    <col min="1" max="1" width="8.1640625" customWidth="1"/>
    <col min="2" max="2" width="35.1640625" customWidth="1"/>
  </cols>
  <sheetData>
    <row r="1" spans="1:7" x14ac:dyDescent="0.2">
      <c r="A1" s="44" t="s">
        <v>1</v>
      </c>
      <c r="B1" s="44" t="s">
        <v>0</v>
      </c>
    </row>
    <row r="2" spans="1:7" x14ac:dyDescent="0.2">
      <c r="A2" s="1">
        <v>1</v>
      </c>
      <c r="B2" s="45" t="s">
        <v>116</v>
      </c>
      <c r="C2" t="s">
        <v>147</v>
      </c>
      <c r="D2" t="s">
        <v>155</v>
      </c>
    </row>
    <row r="3" spans="1:7" x14ac:dyDescent="0.2">
      <c r="A3" s="1">
        <v>2</v>
      </c>
      <c r="B3" s="45" t="s">
        <v>117</v>
      </c>
      <c r="C3" t="s">
        <v>147</v>
      </c>
      <c r="D3" t="s">
        <v>156</v>
      </c>
    </row>
    <row r="4" spans="1:7" x14ac:dyDescent="0.2">
      <c r="A4" s="1">
        <v>3</v>
      </c>
      <c r="B4" s="45" t="s">
        <v>118</v>
      </c>
      <c r="C4" t="s">
        <v>147</v>
      </c>
      <c r="D4" t="s">
        <v>157</v>
      </c>
      <c r="E4">
        <v>70</v>
      </c>
      <c r="F4">
        <v>7</v>
      </c>
      <c r="G4">
        <f>E4/F4</f>
        <v>10</v>
      </c>
    </row>
    <row r="5" spans="1:7" x14ac:dyDescent="0.2">
      <c r="A5" s="1">
        <v>4</v>
      </c>
      <c r="B5" s="45" t="s">
        <v>119</v>
      </c>
      <c r="C5" t="s">
        <v>147</v>
      </c>
      <c r="D5" t="s">
        <v>158</v>
      </c>
      <c r="E5">
        <v>38</v>
      </c>
    </row>
    <row r="6" spans="1:7" x14ac:dyDescent="0.2">
      <c r="A6" s="1">
        <v>5</v>
      </c>
      <c r="B6" s="1" t="s">
        <v>123</v>
      </c>
      <c r="C6" t="s">
        <v>147</v>
      </c>
      <c r="D6" t="s">
        <v>152</v>
      </c>
      <c r="E6">
        <f>E4-E5</f>
        <v>32</v>
      </c>
    </row>
    <row r="7" spans="1:7" x14ac:dyDescent="0.2">
      <c r="A7" s="1">
        <v>6</v>
      </c>
      <c r="B7" s="1" t="s">
        <v>120</v>
      </c>
      <c r="C7" t="s">
        <v>147</v>
      </c>
      <c r="D7" t="s">
        <v>152</v>
      </c>
      <c r="E7">
        <v>2</v>
      </c>
    </row>
    <row r="8" spans="1:7" x14ac:dyDescent="0.2">
      <c r="A8" s="1">
        <v>7</v>
      </c>
      <c r="B8" s="1" t="s">
        <v>121</v>
      </c>
      <c r="C8" t="s">
        <v>147</v>
      </c>
      <c r="D8" t="s">
        <v>152</v>
      </c>
      <c r="E8">
        <f>E6/2</f>
        <v>16</v>
      </c>
    </row>
    <row r="9" spans="1:7" x14ac:dyDescent="0.2">
      <c r="A9" s="1">
        <v>8</v>
      </c>
      <c r="B9" s="1" t="s">
        <v>122</v>
      </c>
      <c r="C9" t="s">
        <v>147</v>
      </c>
      <c r="D9" t="s">
        <v>152</v>
      </c>
    </row>
    <row r="10" spans="1:7" x14ac:dyDescent="0.2">
      <c r="A10" s="1">
        <v>9</v>
      </c>
      <c r="B10" s="1" t="s">
        <v>124</v>
      </c>
      <c r="C10" t="s">
        <v>147</v>
      </c>
      <c r="D10" t="s">
        <v>152</v>
      </c>
    </row>
    <row r="11" spans="1:7" x14ac:dyDescent="0.2">
      <c r="A11" s="1">
        <v>10</v>
      </c>
      <c r="B11" s="1" t="s">
        <v>125</v>
      </c>
      <c r="C11" t="s">
        <v>147</v>
      </c>
      <c r="D11" t="s">
        <v>152</v>
      </c>
      <c r="E11">
        <v>1</v>
      </c>
      <c r="F11" t="s">
        <v>148</v>
      </c>
      <c r="G11" t="s">
        <v>148</v>
      </c>
    </row>
    <row r="12" spans="1:7" x14ac:dyDescent="0.2">
      <c r="A12" s="1">
        <v>11</v>
      </c>
      <c r="B12" s="1" t="s">
        <v>126</v>
      </c>
      <c r="C12" t="s">
        <v>147</v>
      </c>
      <c r="D12" t="s">
        <v>152</v>
      </c>
      <c r="E12">
        <v>2</v>
      </c>
      <c r="F12" t="s">
        <v>148</v>
      </c>
      <c r="G12" t="s">
        <v>148</v>
      </c>
    </row>
    <row r="13" spans="1:7" x14ac:dyDescent="0.2">
      <c r="A13" s="1">
        <v>12</v>
      </c>
      <c r="B13" s="1" t="s">
        <v>126</v>
      </c>
      <c r="C13" t="s">
        <v>147</v>
      </c>
      <c r="D13" t="s">
        <v>152</v>
      </c>
      <c r="E13">
        <v>3</v>
      </c>
      <c r="F13" t="s">
        <v>148</v>
      </c>
      <c r="G13" t="s">
        <v>148</v>
      </c>
    </row>
    <row r="14" spans="1:7" x14ac:dyDescent="0.2">
      <c r="A14" s="1">
        <v>13</v>
      </c>
      <c r="B14" s="1" t="s">
        <v>127</v>
      </c>
      <c r="C14" t="s">
        <v>147</v>
      </c>
      <c r="D14" t="s">
        <v>152</v>
      </c>
      <c r="E14">
        <v>4</v>
      </c>
      <c r="F14" t="s">
        <v>148</v>
      </c>
      <c r="G14" t="s">
        <v>148</v>
      </c>
    </row>
    <row r="15" spans="1:7" x14ac:dyDescent="0.2">
      <c r="A15" s="1">
        <v>14</v>
      </c>
      <c r="B15" s="1" t="s">
        <v>128</v>
      </c>
      <c r="C15" t="s">
        <v>147</v>
      </c>
      <c r="D15" t="s">
        <v>152</v>
      </c>
      <c r="E15">
        <v>5</v>
      </c>
      <c r="F15" t="s">
        <v>148</v>
      </c>
      <c r="G15" t="s">
        <v>148</v>
      </c>
    </row>
    <row r="16" spans="1:7" x14ac:dyDescent="0.2">
      <c r="A16" s="1">
        <v>15</v>
      </c>
      <c r="B16" s="1" t="s">
        <v>129</v>
      </c>
      <c r="C16" t="s">
        <v>147</v>
      </c>
      <c r="D16" t="s">
        <v>152</v>
      </c>
      <c r="E16">
        <v>6</v>
      </c>
      <c r="F16" t="s">
        <v>148</v>
      </c>
      <c r="G16" t="s">
        <v>148</v>
      </c>
    </row>
    <row r="17" spans="1:7" x14ac:dyDescent="0.2">
      <c r="A17" s="1">
        <v>16</v>
      </c>
      <c r="B17" s="1" t="s">
        <v>130</v>
      </c>
      <c r="C17" t="s">
        <v>147</v>
      </c>
      <c r="D17" t="s">
        <v>152</v>
      </c>
      <c r="E17">
        <v>7</v>
      </c>
      <c r="F17" t="s">
        <v>148</v>
      </c>
      <c r="G17" t="s">
        <v>148</v>
      </c>
    </row>
    <row r="18" spans="1:7" x14ac:dyDescent="0.2">
      <c r="A18" s="1">
        <v>17</v>
      </c>
      <c r="B18" s="1" t="s">
        <v>154</v>
      </c>
      <c r="C18" t="s">
        <v>147</v>
      </c>
      <c r="D18" t="s">
        <v>152</v>
      </c>
      <c r="E18">
        <v>8</v>
      </c>
      <c r="F18" t="s">
        <v>148</v>
      </c>
      <c r="G18" t="s">
        <v>148</v>
      </c>
    </row>
    <row r="19" spans="1:7" x14ac:dyDescent="0.2">
      <c r="A19" s="1">
        <v>18</v>
      </c>
      <c r="B19" s="1" t="s">
        <v>131</v>
      </c>
      <c r="C19" t="s">
        <v>147</v>
      </c>
      <c r="D19" t="s">
        <v>152</v>
      </c>
      <c r="E19">
        <v>9</v>
      </c>
      <c r="F19" t="s">
        <v>148</v>
      </c>
      <c r="G19" t="s">
        <v>148</v>
      </c>
    </row>
    <row r="20" spans="1:7" x14ac:dyDescent="0.2">
      <c r="A20" s="1">
        <v>19</v>
      </c>
      <c r="B20" s="1" t="s">
        <v>131</v>
      </c>
      <c r="C20" t="s">
        <v>147</v>
      </c>
      <c r="D20" t="s">
        <v>152</v>
      </c>
      <c r="E20">
        <v>10</v>
      </c>
      <c r="F20" t="s">
        <v>148</v>
      </c>
      <c r="G20" t="s">
        <v>148</v>
      </c>
    </row>
    <row r="21" spans="1:7" x14ac:dyDescent="0.2">
      <c r="A21" s="1">
        <v>20</v>
      </c>
      <c r="B21" s="1" t="s">
        <v>131</v>
      </c>
      <c r="C21" t="s">
        <v>147</v>
      </c>
      <c r="D21" t="s">
        <v>152</v>
      </c>
      <c r="E21">
        <v>11</v>
      </c>
      <c r="F21" t="s">
        <v>148</v>
      </c>
      <c r="G21" t="s">
        <v>148</v>
      </c>
    </row>
    <row r="22" spans="1:7" x14ac:dyDescent="0.2">
      <c r="A22" s="1">
        <v>21</v>
      </c>
      <c r="B22" s="1" t="s">
        <v>132</v>
      </c>
      <c r="C22" t="s">
        <v>147</v>
      </c>
      <c r="D22" t="s">
        <v>152</v>
      </c>
      <c r="E22">
        <v>12</v>
      </c>
      <c r="F22" t="s">
        <v>148</v>
      </c>
      <c r="G22" t="s">
        <v>148</v>
      </c>
    </row>
    <row r="23" spans="1:7" x14ac:dyDescent="0.2">
      <c r="A23" s="1">
        <v>22</v>
      </c>
      <c r="B23" s="1" t="s">
        <v>132</v>
      </c>
      <c r="C23" t="s">
        <v>147</v>
      </c>
      <c r="D23" t="s">
        <v>152</v>
      </c>
      <c r="E23">
        <v>13</v>
      </c>
      <c r="F23" t="s">
        <v>148</v>
      </c>
      <c r="G23" t="s">
        <v>148</v>
      </c>
    </row>
    <row r="24" spans="1:7" x14ac:dyDescent="0.2">
      <c r="A24" s="1">
        <v>23</v>
      </c>
      <c r="B24" s="1" t="s">
        <v>133</v>
      </c>
      <c r="C24" t="s">
        <v>147</v>
      </c>
      <c r="D24" t="s">
        <v>152</v>
      </c>
      <c r="E24">
        <v>14</v>
      </c>
      <c r="F24" t="s">
        <v>148</v>
      </c>
      <c r="G24" t="s">
        <v>148</v>
      </c>
    </row>
    <row r="25" spans="1:7" x14ac:dyDescent="0.2">
      <c r="A25" s="1">
        <v>24</v>
      </c>
      <c r="B25" s="1" t="s">
        <v>134</v>
      </c>
      <c r="C25" t="s">
        <v>147</v>
      </c>
      <c r="D25" t="s">
        <v>152</v>
      </c>
      <c r="E25">
        <v>15</v>
      </c>
      <c r="F25" t="s">
        <v>148</v>
      </c>
      <c r="G25" t="s">
        <v>148</v>
      </c>
    </row>
    <row r="26" spans="1:7" x14ac:dyDescent="0.2">
      <c r="A26" s="1">
        <v>25</v>
      </c>
      <c r="B26" s="1" t="s">
        <v>135</v>
      </c>
      <c r="C26" t="s">
        <v>147</v>
      </c>
      <c r="D26" t="s">
        <v>152</v>
      </c>
      <c r="E26">
        <v>16</v>
      </c>
      <c r="F26" t="s">
        <v>148</v>
      </c>
      <c r="G26" t="s">
        <v>148</v>
      </c>
    </row>
    <row r="27" spans="1:7" x14ac:dyDescent="0.2">
      <c r="A27" s="1">
        <v>26</v>
      </c>
      <c r="B27" s="1" t="s">
        <v>136</v>
      </c>
      <c r="C27" t="s">
        <v>147</v>
      </c>
      <c r="D27" t="s">
        <v>152</v>
      </c>
    </row>
    <row r="28" spans="1:7" x14ac:dyDescent="0.2">
      <c r="A28" s="1">
        <v>27</v>
      </c>
      <c r="B28" s="1" t="s">
        <v>137</v>
      </c>
      <c r="C28" t="s">
        <v>147</v>
      </c>
      <c r="D28" t="s">
        <v>152</v>
      </c>
    </row>
    <row r="29" spans="1:7" x14ac:dyDescent="0.2">
      <c r="A29" s="1">
        <v>28</v>
      </c>
      <c r="B29" s="1" t="s">
        <v>138</v>
      </c>
      <c r="C29" t="s">
        <v>147</v>
      </c>
      <c r="D29" t="s">
        <v>152</v>
      </c>
    </row>
    <row r="30" spans="1:7" x14ac:dyDescent="0.2">
      <c r="A30" s="1">
        <v>29</v>
      </c>
      <c r="B30" s="1" t="s">
        <v>137</v>
      </c>
      <c r="C30" t="s">
        <v>147</v>
      </c>
      <c r="D30" t="s">
        <v>152</v>
      </c>
    </row>
    <row r="31" spans="1:7" x14ac:dyDescent="0.2">
      <c r="A31" s="1">
        <v>30</v>
      </c>
      <c r="B31" s="1" t="s">
        <v>139</v>
      </c>
      <c r="C31" t="s">
        <v>147</v>
      </c>
      <c r="D31" t="s">
        <v>152</v>
      </c>
    </row>
    <row r="32" spans="1:7" x14ac:dyDescent="0.2">
      <c r="A32" s="1">
        <v>31</v>
      </c>
      <c r="B32" s="46" t="s">
        <v>140</v>
      </c>
      <c r="C32" t="s">
        <v>147</v>
      </c>
      <c r="D32" t="s">
        <v>152</v>
      </c>
    </row>
    <row r="33" spans="1:4" x14ac:dyDescent="0.2">
      <c r="A33" s="1">
        <v>32</v>
      </c>
      <c r="B33" s="46" t="s">
        <v>141</v>
      </c>
      <c r="C33" t="s">
        <v>147</v>
      </c>
      <c r="D33" t="s">
        <v>152</v>
      </c>
    </row>
    <row r="34" spans="1:4" x14ac:dyDescent="0.2">
      <c r="A34" s="1">
        <v>33</v>
      </c>
      <c r="B34" s="46" t="s">
        <v>153</v>
      </c>
      <c r="C34" t="s">
        <v>147</v>
      </c>
      <c r="D34" t="s">
        <v>152</v>
      </c>
    </row>
    <row r="35" spans="1:4" x14ac:dyDescent="0.2">
      <c r="A35" s="1">
        <v>34</v>
      </c>
      <c r="B35" s="46" t="s">
        <v>142</v>
      </c>
      <c r="C35" t="s">
        <v>147</v>
      </c>
      <c r="D35" t="s">
        <v>152</v>
      </c>
    </row>
    <row r="36" spans="1:4" x14ac:dyDescent="0.2">
      <c r="A36" s="1">
        <v>35</v>
      </c>
      <c r="B36" s="46" t="s">
        <v>143</v>
      </c>
      <c r="C36" t="s">
        <v>147</v>
      </c>
      <c r="D36" t="s">
        <v>152</v>
      </c>
    </row>
    <row r="37" spans="1:4" x14ac:dyDescent="0.2">
      <c r="A37" s="1">
        <v>36</v>
      </c>
      <c r="B37" s="46" t="s">
        <v>144</v>
      </c>
      <c r="C37" t="s">
        <v>147</v>
      </c>
      <c r="D37" t="s">
        <v>152</v>
      </c>
    </row>
    <row r="38" spans="1:4" x14ac:dyDescent="0.2">
      <c r="A38" s="46">
        <v>37</v>
      </c>
      <c r="B38" s="46" t="s">
        <v>145</v>
      </c>
      <c r="C38" t="s">
        <v>147</v>
      </c>
      <c r="D38" t="s">
        <v>152</v>
      </c>
    </row>
    <row r="39" spans="1:4" x14ac:dyDescent="0.2">
      <c r="A39" s="46">
        <v>38</v>
      </c>
      <c r="B39" s="46" t="s">
        <v>146</v>
      </c>
      <c r="C39" t="s">
        <v>147</v>
      </c>
      <c r="D39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8C99-F812-3C4E-9AC1-7C92625B9E6E}">
  <dimension ref="A3:C10"/>
  <sheetViews>
    <sheetView zoomScale="190" zoomScaleNormal="190" workbookViewId="0">
      <selection activeCell="B6" sqref="B6"/>
    </sheetView>
  </sheetViews>
  <sheetFormatPr baseColWidth="10" defaultRowHeight="16" x14ac:dyDescent="0.2"/>
  <cols>
    <col min="2" max="3" width="10.83203125" style="2"/>
  </cols>
  <sheetData>
    <row r="3" spans="1:3" x14ac:dyDescent="0.2">
      <c r="A3" s="39" t="s">
        <v>102</v>
      </c>
      <c r="B3" s="40" t="s">
        <v>2</v>
      </c>
      <c r="C3" s="40" t="s">
        <v>4</v>
      </c>
    </row>
    <row r="4" spans="1:3" x14ac:dyDescent="0.2">
      <c r="A4" s="1" t="s">
        <v>103</v>
      </c>
      <c r="B4" s="3">
        <v>81700</v>
      </c>
      <c r="C4" s="3">
        <f>B4</f>
        <v>81700</v>
      </c>
    </row>
    <row r="5" spans="1:3" x14ac:dyDescent="0.2">
      <c r="A5" s="1" t="s">
        <v>104</v>
      </c>
      <c r="B5" s="3">
        <v>327500</v>
      </c>
      <c r="C5" s="3">
        <f t="shared" ref="C5:C9" si="0">B5</f>
        <v>327500</v>
      </c>
    </row>
    <row r="6" spans="1:3" x14ac:dyDescent="0.2">
      <c r="A6" s="1" t="s">
        <v>110</v>
      </c>
      <c r="B6" s="3"/>
      <c r="C6" s="3">
        <f t="shared" si="0"/>
        <v>0</v>
      </c>
    </row>
    <row r="7" spans="1:3" x14ac:dyDescent="0.2">
      <c r="A7" s="1" t="s">
        <v>111</v>
      </c>
      <c r="B7" s="3"/>
      <c r="C7" s="3">
        <f t="shared" si="0"/>
        <v>0</v>
      </c>
    </row>
    <row r="8" spans="1:3" x14ac:dyDescent="0.2">
      <c r="A8" s="1" t="s">
        <v>112</v>
      </c>
      <c r="B8" s="3"/>
      <c r="C8" s="3">
        <f t="shared" si="0"/>
        <v>0</v>
      </c>
    </row>
    <row r="9" spans="1:3" x14ac:dyDescent="0.2">
      <c r="A9" s="1" t="s">
        <v>113</v>
      </c>
      <c r="B9" s="3"/>
      <c r="C9" s="3">
        <f t="shared" si="0"/>
        <v>0</v>
      </c>
    </row>
    <row r="10" spans="1:3" x14ac:dyDescent="0.2">
      <c r="C10" s="41">
        <f>SUM(C4:C9)</f>
        <v>409200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55F6-4245-BB40-AA77-25023F1FB78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71B5-30C2-BB41-8EE4-0AFEBC698179}">
  <dimension ref="A1:L66"/>
  <sheetViews>
    <sheetView topLeftCell="A32" zoomScale="140" zoomScaleNormal="140" workbookViewId="0">
      <selection activeCell="B39" sqref="B39"/>
    </sheetView>
  </sheetViews>
  <sheetFormatPr baseColWidth="10" defaultRowHeight="16" x14ac:dyDescent="0.2"/>
  <cols>
    <col min="1" max="1" width="5.1640625" style="7" customWidth="1"/>
    <col min="2" max="2" width="42.6640625" bestFit="1" customWidth="1"/>
    <col min="3" max="4" width="7.5" hidden="1" customWidth="1"/>
    <col min="5" max="5" width="19" style="2" hidden="1" customWidth="1"/>
    <col min="6" max="6" width="17.1640625" style="21" hidden="1" customWidth="1"/>
    <col min="7" max="7" width="19" style="21" customWidth="1"/>
    <col min="8" max="8" width="19" style="35" customWidth="1"/>
    <col min="9" max="9" width="17.1640625" style="35" customWidth="1"/>
    <col min="10" max="10" width="10.83203125" style="4"/>
  </cols>
  <sheetData>
    <row r="1" spans="1:12" x14ac:dyDescent="0.2">
      <c r="A1" s="65" t="s">
        <v>15</v>
      </c>
      <c r="B1" s="65"/>
      <c r="C1" s="65"/>
      <c r="D1" s="65"/>
      <c r="E1" s="65"/>
      <c r="F1" s="65"/>
      <c r="G1" s="65"/>
      <c r="H1" s="65"/>
      <c r="I1" s="65"/>
      <c r="J1" s="65"/>
    </row>
    <row r="2" spans="1:12" x14ac:dyDescent="0.2">
      <c r="A2" s="65" t="s">
        <v>16</v>
      </c>
      <c r="B2" s="65"/>
      <c r="C2" s="65"/>
      <c r="D2" s="65"/>
      <c r="E2" s="65"/>
      <c r="F2" s="65"/>
      <c r="G2" s="65"/>
      <c r="H2" s="65"/>
      <c r="I2" s="65"/>
      <c r="J2" s="65"/>
    </row>
    <row r="4" spans="1:12" ht="10" customHeight="1" x14ac:dyDescent="0.2">
      <c r="A4" s="62" t="s">
        <v>1</v>
      </c>
      <c r="B4" s="62" t="s">
        <v>17</v>
      </c>
      <c r="C4" s="62" t="s">
        <v>18</v>
      </c>
      <c r="D4" s="62" t="s">
        <v>19</v>
      </c>
      <c r="E4" s="62"/>
      <c r="F4" s="61" t="s">
        <v>20</v>
      </c>
      <c r="G4" s="66" t="s">
        <v>21</v>
      </c>
      <c r="H4" s="67" t="s">
        <v>91</v>
      </c>
      <c r="I4" s="67" t="s">
        <v>97</v>
      </c>
      <c r="J4" s="62" t="s">
        <v>99</v>
      </c>
    </row>
    <row r="5" spans="1:12" x14ac:dyDescent="0.2">
      <c r="A5" s="62"/>
      <c r="B5" s="62"/>
      <c r="C5" s="62"/>
      <c r="D5" s="62"/>
      <c r="E5" s="62"/>
      <c r="F5" s="61"/>
      <c r="G5" s="66"/>
      <c r="H5" s="68"/>
      <c r="I5" s="68"/>
      <c r="J5" s="62"/>
    </row>
    <row r="6" spans="1:12" ht="14" customHeight="1" x14ac:dyDescent="0.2">
      <c r="A6" s="62"/>
      <c r="B6" s="62"/>
      <c r="C6" s="62"/>
      <c r="D6" s="63" t="s">
        <v>22</v>
      </c>
      <c r="E6" s="64"/>
      <c r="F6" s="61"/>
      <c r="G6" s="66"/>
      <c r="H6" s="69"/>
      <c r="I6" s="69"/>
      <c r="J6" s="62"/>
    </row>
    <row r="7" spans="1:12" x14ac:dyDescent="0.2">
      <c r="A7" s="6">
        <v>1</v>
      </c>
      <c r="B7" s="1" t="s">
        <v>23</v>
      </c>
      <c r="C7" s="1" t="s">
        <v>29</v>
      </c>
      <c r="D7" s="70">
        <v>1</v>
      </c>
      <c r="E7" s="71"/>
      <c r="F7" s="25">
        <v>70000</v>
      </c>
      <c r="G7" s="82">
        <v>440000</v>
      </c>
      <c r="H7" s="82">
        <v>250000</v>
      </c>
      <c r="I7" s="82">
        <f>G7-H7</f>
        <v>190000</v>
      </c>
      <c r="J7" s="85" t="s">
        <v>58</v>
      </c>
    </row>
    <row r="8" spans="1:12" x14ac:dyDescent="0.2">
      <c r="A8" s="6">
        <f>A7+1</f>
        <v>2</v>
      </c>
      <c r="B8" s="1" t="s">
        <v>24</v>
      </c>
      <c r="C8" s="1" t="s">
        <v>29</v>
      </c>
      <c r="D8" s="70">
        <v>1</v>
      </c>
      <c r="E8" s="71"/>
      <c r="F8" s="25">
        <v>200000</v>
      </c>
      <c r="G8" s="83"/>
      <c r="H8" s="83"/>
      <c r="I8" s="83"/>
      <c r="J8" s="86"/>
    </row>
    <row r="9" spans="1:12" x14ac:dyDescent="0.2">
      <c r="A9" s="6">
        <f t="shared" ref="A9:A42" si="0">A8+1</f>
        <v>3</v>
      </c>
      <c r="B9" s="1" t="s">
        <v>25</v>
      </c>
      <c r="C9" s="1" t="s">
        <v>29</v>
      </c>
      <c r="D9" s="70">
        <v>1</v>
      </c>
      <c r="E9" s="71"/>
      <c r="F9" s="25">
        <v>80000</v>
      </c>
      <c r="G9" s="83"/>
      <c r="H9" s="83"/>
      <c r="I9" s="83"/>
      <c r="J9" s="86"/>
    </row>
    <row r="10" spans="1:12" x14ac:dyDescent="0.2">
      <c r="A10" s="6">
        <f t="shared" si="0"/>
        <v>4</v>
      </c>
      <c r="B10" s="1" t="s">
        <v>92</v>
      </c>
      <c r="C10" s="1" t="s">
        <v>29</v>
      </c>
      <c r="D10" s="70">
        <v>3</v>
      </c>
      <c r="E10" s="71"/>
      <c r="F10" s="25">
        <v>30000</v>
      </c>
      <c r="G10" s="84"/>
      <c r="H10" s="84"/>
      <c r="I10" s="84"/>
      <c r="J10" s="87"/>
      <c r="L10" s="2"/>
    </row>
    <row r="11" spans="1:12" x14ac:dyDescent="0.2">
      <c r="A11" s="6">
        <f t="shared" si="0"/>
        <v>5</v>
      </c>
      <c r="B11" s="1" t="s">
        <v>26</v>
      </c>
      <c r="C11" s="1" t="s">
        <v>29</v>
      </c>
      <c r="D11" s="70">
        <v>1</v>
      </c>
      <c r="E11" s="71"/>
      <c r="F11" s="25">
        <v>140000</v>
      </c>
      <c r="G11" s="26">
        <v>150000</v>
      </c>
      <c r="H11" s="34">
        <v>150000</v>
      </c>
      <c r="I11" s="34">
        <f>G11-H11</f>
        <v>0</v>
      </c>
      <c r="J11" s="6" t="s">
        <v>58</v>
      </c>
    </row>
    <row r="12" spans="1:12" x14ac:dyDescent="0.2">
      <c r="A12" s="6">
        <f t="shared" si="0"/>
        <v>6</v>
      </c>
      <c r="B12" s="1" t="s">
        <v>27</v>
      </c>
      <c r="C12" s="1" t="s">
        <v>29</v>
      </c>
      <c r="D12" s="70">
        <v>1</v>
      </c>
      <c r="E12" s="71"/>
      <c r="F12" s="25">
        <v>180000</v>
      </c>
      <c r="G12" s="26">
        <v>170000</v>
      </c>
      <c r="H12" s="34"/>
      <c r="I12" s="34"/>
      <c r="J12" s="6"/>
    </row>
    <row r="13" spans="1:12" x14ac:dyDescent="0.2">
      <c r="A13" s="6">
        <f t="shared" si="0"/>
        <v>7</v>
      </c>
      <c r="B13" s="1" t="s">
        <v>28</v>
      </c>
      <c r="C13" s="1" t="s">
        <v>29</v>
      </c>
      <c r="D13" s="70">
        <v>2</v>
      </c>
      <c r="E13" s="71"/>
      <c r="F13" s="25">
        <v>10000</v>
      </c>
      <c r="G13" s="26">
        <f t="shared" ref="G13:G43" si="1">D13*F13</f>
        <v>20000</v>
      </c>
      <c r="H13" s="34"/>
      <c r="I13" s="34"/>
      <c r="J13" s="6"/>
    </row>
    <row r="14" spans="1:12" x14ac:dyDescent="0.2">
      <c r="A14" s="6">
        <f t="shared" si="0"/>
        <v>8</v>
      </c>
      <c r="B14" s="1" t="s">
        <v>30</v>
      </c>
      <c r="C14" s="1" t="s">
        <v>100</v>
      </c>
      <c r="D14" s="70">
        <v>1</v>
      </c>
      <c r="E14" s="71"/>
      <c r="F14" s="25">
        <v>10000</v>
      </c>
      <c r="G14" s="26">
        <f t="shared" si="1"/>
        <v>10000</v>
      </c>
      <c r="H14" s="34"/>
      <c r="I14" s="34"/>
      <c r="J14" s="6"/>
    </row>
    <row r="15" spans="1:12" x14ac:dyDescent="0.2">
      <c r="A15" s="6">
        <f t="shared" si="0"/>
        <v>9</v>
      </c>
      <c r="B15" s="1" t="s">
        <v>32</v>
      </c>
      <c r="C15" s="1" t="s">
        <v>31</v>
      </c>
      <c r="D15" s="70">
        <v>3</v>
      </c>
      <c r="E15" s="71"/>
      <c r="F15" s="25">
        <v>5000</v>
      </c>
      <c r="G15" s="26">
        <f t="shared" si="1"/>
        <v>15000</v>
      </c>
      <c r="H15" s="34"/>
      <c r="I15" s="34"/>
      <c r="J15" s="6"/>
    </row>
    <row r="16" spans="1:12" x14ac:dyDescent="0.2">
      <c r="A16" s="6">
        <f t="shared" si="0"/>
        <v>10</v>
      </c>
      <c r="B16" s="1" t="s">
        <v>33</v>
      </c>
      <c r="C16" s="1" t="s">
        <v>31</v>
      </c>
      <c r="D16" s="70">
        <v>1</v>
      </c>
      <c r="E16" s="71"/>
      <c r="F16" s="25">
        <v>20000</v>
      </c>
      <c r="G16" s="26">
        <f t="shared" si="1"/>
        <v>20000</v>
      </c>
      <c r="H16" s="34"/>
      <c r="I16" s="34"/>
      <c r="J16" s="6"/>
    </row>
    <row r="17" spans="1:10" x14ac:dyDescent="0.2">
      <c r="A17" s="6">
        <f t="shared" si="0"/>
        <v>11</v>
      </c>
      <c r="B17" s="1" t="s">
        <v>60</v>
      </c>
      <c r="C17" s="1" t="s">
        <v>29</v>
      </c>
      <c r="D17" s="70">
        <v>2</v>
      </c>
      <c r="E17" s="71"/>
      <c r="F17" s="25">
        <v>2100000</v>
      </c>
      <c r="G17" s="26">
        <f t="shared" si="1"/>
        <v>4200000</v>
      </c>
      <c r="H17" s="34">
        <v>500000</v>
      </c>
      <c r="I17" s="34">
        <f>G17-H17</f>
        <v>3700000</v>
      </c>
      <c r="J17" s="6" t="s">
        <v>98</v>
      </c>
    </row>
    <row r="18" spans="1:10" x14ac:dyDescent="0.2">
      <c r="A18" s="6">
        <f t="shared" si="0"/>
        <v>12</v>
      </c>
      <c r="B18" s="13" t="s">
        <v>34</v>
      </c>
      <c r="C18" s="1" t="s">
        <v>29</v>
      </c>
      <c r="D18" s="70">
        <v>2</v>
      </c>
      <c r="E18" s="71"/>
      <c r="F18" s="25">
        <v>25000</v>
      </c>
      <c r="G18" s="26">
        <f t="shared" si="1"/>
        <v>50000</v>
      </c>
      <c r="H18" s="34"/>
      <c r="I18" s="34"/>
      <c r="J18" s="6"/>
    </row>
    <row r="19" spans="1:10" x14ac:dyDescent="0.2">
      <c r="A19" s="6">
        <f t="shared" si="0"/>
        <v>13</v>
      </c>
      <c r="B19" s="13" t="s">
        <v>35</v>
      </c>
      <c r="C19" s="1" t="s">
        <v>29</v>
      </c>
      <c r="D19" s="70">
        <v>1</v>
      </c>
      <c r="E19" s="71"/>
      <c r="F19" s="25">
        <v>50000</v>
      </c>
      <c r="G19" s="26">
        <f t="shared" si="1"/>
        <v>50000</v>
      </c>
      <c r="H19" s="34"/>
      <c r="I19" s="34"/>
      <c r="J19" s="6"/>
    </row>
    <row r="20" spans="1:10" x14ac:dyDescent="0.2">
      <c r="A20" s="6">
        <f t="shared" si="0"/>
        <v>14</v>
      </c>
      <c r="B20" s="13" t="s">
        <v>36</v>
      </c>
      <c r="C20" s="1" t="s">
        <v>29</v>
      </c>
      <c r="D20" s="70">
        <v>1</v>
      </c>
      <c r="E20" s="71"/>
      <c r="F20" s="25">
        <v>15000</v>
      </c>
      <c r="G20" s="26">
        <f t="shared" si="1"/>
        <v>15000</v>
      </c>
      <c r="H20" s="34"/>
      <c r="I20" s="34"/>
      <c r="J20" s="6"/>
    </row>
    <row r="21" spans="1:10" x14ac:dyDescent="0.2">
      <c r="A21" s="6">
        <f t="shared" si="0"/>
        <v>15</v>
      </c>
      <c r="B21" s="13" t="s">
        <v>37</v>
      </c>
      <c r="C21" s="1" t="s">
        <v>29</v>
      </c>
      <c r="D21" s="70">
        <v>2</v>
      </c>
      <c r="E21" s="71"/>
      <c r="F21" s="25">
        <v>10000</v>
      </c>
      <c r="G21" s="26">
        <f t="shared" si="1"/>
        <v>20000</v>
      </c>
      <c r="H21" s="34"/>
      <c r="I21" s="34"/>
      <c r="J21" s="6"/>
    </row>
    <row r="22" spans="1:10" x14ac:dyDescent="0.2">
      <c r="A22" s="6">
        <f t="shared" si="0"/>
        <v>16</v>
      </c>
      <c r="B22" s="27" t="s">
        <v>61</v>
      </c>
      <c r="C22" s="1" t="s">
        <v>29</v>
      </c>
      <c r="D22" s="70">
        <v>1</v>
      </c>
      <c r="E22" s="71"/>
      <c r="F22" s="25">
        <v>150000</v>
      </c>
      <c r="G22" s="26">
        <f t="shared" si="1"/>
        <v>150000</v>
      </c>
      <c r="H22" s="34"/>
      <c r="I22" s="34"/>
      <c r="J22" s="6"/>
    </row>
    <row r="23" spans="1:10" x14ac:dyDescent="0.2">
      <c r="A23" s="6">
        <f>A22+1</f>
        <v>17</v>
      </c>
      <c r="B23" s="1" t="s">
        <v>43</v>
      </c>
      <c r="C23" s="1" t="s">
        <v>31</v>
      </c>
      <c r="D23" s="70">
        <v>1</v>
      </c>
      <c r="E23" s="71"/>
      <c r="F23" s="25">
        <v>25000</v>
      </c>
      <c r="G23" s="26">
        <f t="shared" si="1"/>
        <v>25000</v>
      </c>
      <c r="H23" s="34"/>
      <c r="I23" s="34"/>
      <c r="J23" s="6"/>
    </row>
    <row r="24" spans="1:10" x14ac:dyDescent="0.2">
      <c r="A24" s="6">
        <f t="shared" si="0"/>
        <v>18</v>
      </c>
      <c r="B24" s="27" t="s">
        <v>62</v>
      </c>
      <c r="C24" s="1" t="s">
        <v>31</v>
      </c>
      <c r="D24" s="70">
        <v>1</v>
      </c>
      <c r="E24" s="71"/>
      <c r="F24" s="25">
        <v>15000</v>
      </c>
      <c r="G24" s="26">
        <f t="shared" si="1"/>
        <v>15000</v>
      </c>
      <c r="H24" s="34"/>
      <c r="I24" s="34"/>
      <c r="J24" s="6"/>
    </row>
    <row r="25" spans="1:10" x14ac:dyDescent="0.2">
      <c r="A25" s="6">
        <f t="shared" si="0"/>
        <v>19</v>
      </c>
      <c r="B25" s="13" t="s">
        <v>38</v>
      </c>
      <c r="C25" s="1" t="s">
        <v>31</v>
      </c>
      <c r="D25" s="70">
        <v>2</v>
      </c>
      <c r="E25" s="71"/>
      <c r="F25" s="25">
        <v>15000</v>
      </c>
      <c r="G25" s="26">
        <f t="shared" si="1"/>
        <v>30000</v>
      </c>
      <c r="H25" s="34"/>
      <c r="I25" s="34"/>
      <c r="J25" s="6"/>
    </row>
    <row r="26" spans="1:10" x14ac:dyDescent="0.2">
      <c r="A26" s="6">
        <f t="shared" si="0"/>
        <v>20</v>
      </c>
      <c r="B26" s="13" t="s">
        <v>63</v>
      </c>
      <c r="C26" s="1" t="s">
        <v>31</v>
      </c>
      <c r="D26" s="70">
        <v>1</v>
      </c>
      <c r="E26" s="71"/>
      <c r="F26" s="25">
        <v>150000</v>
      </c>
      <c r="G26" s="26">
        <f t="shared" si="1"/>
        <v>150000</v>
      </c>
      <c r="H26" s="34"/>
      <c r="I26" s="34"/>
      <c r="J26" s="5"/>
    </row>
    <row r="27" spans="1:10" x14ac:dyDescent="0.2">
      <c r="A27" s="6">
        <f t="shared" si="0"/>
        <v>21</v>
      </c>
      <c r="B27" s="13" t="s">
        <v>39</v>
      </c>
      <c r="C27" s="1" t="s">
        <v>31</v>
      </c>
      <c r="D27" s="70">
        <v>1</v>
      </c>
      <c r="E27" s="71"/>
      <c r="F27" s="25">
        <v>15000</v>
      </c>
      <c r="G27" s="26">
        <f t="shared" si="1"/>
        <v>15000</v>
      </c>
      <c r="H27" s="34"/>
      <c r="I27" s="34"/>
      <c r="J27" s="6"/>
    </row>
    <row r="28" spans="1:10" x14ac:dyDescent="0.2">
      <c r="A28" s="6">
        <f t="shared" si="0"/>
        <v>22</v>
      </c>
      <c r="B28" s="13" t="s">
        <v>40</v>
      </c>
      <c r="C28" s="1" t="s">
        <v>31</v>
      </c>
      <c r="D28" s="70">
        <v>2</v>
      </c>
      <c r="E28" s="71"/>
      <c r="F28" s="25">
        <v>30000</v>
      </c>
      <c r="G28" s="26">
        <f t="shared" si="1"/>
        <v>60000</v>
      </c>
      <c r="H28" s="34"/>
      <c r="I28" s="34"/>
      <c r="J28" s="6"/>
    </row>
    <row r="29" spans="1:10" x14ac:dyDescent="0.2">
      <c r="A29" s="6">
        <f t="shared" si="0"/>
        <v>23</v>
      </c>
      <c r="B29" s="13" t="s">
        <v>41</v>
      </c>
      <c r="C29" s="1" t="s">
        <v>31</v>
      </c>
      <c r="D29" s="70">
        <v>2</v>
      </c>
      <c r="E29" s="71"/>
      <c r="F29" s="25">
        <v>10000</v>
      </c>
      <c r="G29" s="26">
        <f t="shared" si="1"/>
        <v>20000</v>
      </c>
      <c r="H29" s="34"/>
      <c r="I29" s="34"/>
      <c r="J29" s="6"/>
    </row>
    <row r="30" spans="1:10" x14ac:dyDescent="0.2">
      <c r="A30" s="6">
        <f t="shared" si="0"/>
        <v>24</v>
      </c>
      <c r="B30" s="13" t="s">
        <v>42</v>
      </c>
      <c r="C30" s="1" t="s">
        <v>29</v>
      </c>
      <c r="D30" s="70">
        <v>1</v>
      </c>
      <c r="E30" s="71"/>
      <c r="F30" s="25">
        <v>170000</v>
      </c>
      <c r="G30" s="26">
        <f t="shared" si="1"/>
        <v>170000</v>
      </c>
      <c r="H30" s="34"/>
      <c r="I30" s="34"/>
      <c r="J30" s="6"/>
    </row>
    <row r="31" spans="1:10" x14ac:dyDescent="0.2">
      <c r="A31" s="6">
        <f t="shared" si="0"/>
        <v>25</v>
      </c>
      <c r="B31" s="13" t="s">
        <v>64</v>
      </c>
      <c r="C31" s="1" t="s">
        <v>29</v>
      </c>
      <c r="D31" s="70">
        <v>3</v>
      </c>
      <c r="E31" s="71"/>
      <c r="F31" s="25">
        <v>30000</v>
      </c>
      <c r="G31" s="26">
        <f t="shared" si="1"/>
        <v>90000</v>
      </c>
      <c r="H31" s="34"/>
      <c r="I31" s="34"/>
      <c r="J31" s="6"/>
    </row>
    <row r="32" spans="1:10" x14ac:dyDescent="0.2">
      <c r="A32" s="6">
        <f t="shared" si="0"/>
        <v>26</v>
      </c>
      <c r="B32" s="13" t="s">
        <v>44</v>
      </c>
      <c r="C32" s="1" t="s">
        <v>29</v>
      </c>
      <c r="D32" s="70">
        <v>3</v>
      </c>
      <c r="E32" s="71"/>
      <c r="F32" s="25">
        <v>180000</v>
      </c>
      <c r="G32" s="26">
        <f t="shared" si="1"/>
        <v>540000</v>
      </c>
      <c r="H32" s="34"/>
      <c r="I32" s="34"/>
      <c r="J32" s="6"/>
    </row>
    <row r="33" spans="1:12" x14ac:dyDescent="0.2">
      <c r="A33" s="6">
        <v>27</v>
      </c>
      <c r="B33" s="33" t="s">
        <v>65</v>
      </c>
      <c r="C33" s="1" t="s">
        <v>29</v>
      </c>
      <c r="D33" s="53">
        <v>3</v>
      </c>
      <c r="E33" s="53"/>
      <c r="F33" s="25">
        <v>500000</v>
      </c>
      <c r="G33" s="82">
        <v>3080000</v>
      </c>
      <c r="H33" s="82">
        <v>300000</v>
      </c>
      <c r="I33" s="82">
        <f>G33-H33</f>
        <v>2780000</v>
      </c>
      <c r="J33" s="85" t="s">
        <v>98</v>
      </c>
    </row>
    <row r="34" spans="1:12" x14ac:dyDescent="0.2">
      <c r="A34" s="6">
        <f t="shared" si="0"/>
        <v>28</v>
      </c>
      <c r="B34" s="33" t="s">
        <v>66</v>
      </c>
      <c r="C34" s="1" t="s">
        <v>29</v>
      </c>
      <c r="D34" s="70">
        <v>1</v>
      </c>
      <c r="E34" s="71"/>
      <c r="F34" s="25">
        <v>500000</v>
      </c>
      <c r="G34" s="83"/>
      <c r="H34" s="83"/>
      <c r="I34" s="83"/>
      <c r="J34" s="86"/>
    </row>
    <row r="35" spans="1:12" x14ac:dyDescent="0.2">
      <c r="A35" s="6">
        <f t="shared" si="0"/>
        <v>29</v>
      </c>
      <c r="B35" s="33" t="s">
        <v>67</v>
      </c>
      <c r="C35" s="1" t="s">
        <v>29</v>
      </c>
      <c r="D35" s="70">
        <v>24</v>
      </c>
      <c r="E35" s="71"/>
      <c r="F35" s="25">
        <v>30000</v>
      </c>
      <c r="G35" s="83"/>
      <c r="H35" s="83"/>
      <c r="I35" s="83"/>
      <c r="J35" s="86"/>
    </row>
    <row r="36" spans="1:12" x14ac:dyDescent="0.2">
      <c r="A36" s="6">
        <f t="shared" si="0"/>
        <v>30</v>
      </c>
      <c r="B36" s="33" t="s">
        <v>68</v>
      </c>
      <c r="C36" s="1" t="s">
        <v>29</v>
      </c>
      <c r="D36" s="70">
        <v>24</v>
      </c>
      <c r="E36" s="71"/>
      <c r="F36" s="25">
        <v>15000</v>
      </c>
      <c r="G36" s="84"/>
      <c r="H36" s="84"/>
      <c r="I36" s="84"/>
      <c r="J36" s="87"/>
    </row>
    <row r="37" spans="1:12" x14ac:dyDescent="0.2">
      <c r="A37" s="6">
        <f t="shared" si="0"/>
        <v>31</v>
      </c>
      <c r="B37" s="1" t="s">
        <v>93</v>
      </c>
      <c r="C37" s="1" t="s">
        <v>29</v>
      </c>
      <c r="D37" s="53">
        <v>35</v>
      </c>
      <c r="E37" s="53"/>
      <c r="F37" s="25">
        <v>80000</v>
      </c>
      <c r="G37" s="26">
        <v>3280000</v>
      </c>
      <c r="H37" s="34">
        <v>2000000</v>
      </c>
      <c r="I37" s="34">
        <f>G37-H37</f>
        <v>1280000</v>
      </c>
      <c r="J37" s="6" t="s">
        <v>98</v>
      </c>
      <c r="K37" s="26"/>
      <c r="L37" s="26"/>
    </row>
    <row r="38" spans="1:12" x14ac:dyDescent="0.2">
      <c r="A38" s="6">
        <f t="shared" si="0"/>
        <v>32</v>
      </c>
      <c r="B38" s="1" t="s">
        <v>70</v>
      </c>
      <c r="C38" s="1" t="s">
        <v>29</v>
      </c>
      <c r="D38" s="74">
        <v>35</v>
      </c>
      <c r="E38" s="74"/>
      <c r="F38" s="25">
        <v>30000</v>
      </c>
      <c r="G38" s="26">
        <f t="shared" si="1"/>
        <v>1050000</v>
      </c>
      <c r="H38" s="34"/>
      <c r="I38" s="34"/>
      <c r="J38" s="6"/>
    </row>
    <row r="39" spans="1:12" x14ac:dyDescent="0.2">
      <c r="A39" s="6">
        <v>33</v>
      </c>
      <c r="B39" s="1" t="s">
        <v>46</v>
      </c>
      <c r="C39" s="1" t="s">
        <v>31</v>
      </c>
      <c r="D39" s="70">
        <v>1</v>
      </c>
      <c r="E39" s="71"/>
      <c r="F39" s="29">
        <v>200000</v>
      </c>
      <c r="G39" s="30">
        <f t="shared" si="1"/>
        <v>200000</v>
      </c>
      <c r="H39" s="34"/>
      <c r="I39" s="34"/>
      <c r="J39" s="6"/>
    </row>
    <row r="40" spans="1:12" x14ac:dyDescent="0.2">
      <c r="A40" s="6">
        <f t="shared" si="0"/>
        <v>34</v>
      </c>
      <c r="B40" s="1" t="s">
        <v>47</v>
      </c>
      <c r="C40" s="1" t="s">
        <v>31</v>
      </c>
      <c r="D40" s="70">
        <v>8</v>
      </c>
      <c r="E40" s="71"/>
      <c r="F40" s="29">
        <v>10000</v>
      </c>
      <c r="G40" s="30">
        <f t="shared" si="1"/>
        <v>80000</v>
      </c>
      <c r="H40" s="34"/>
      <c r="I40" s="34"/>
      <c r="J40" s="6"/>
    </row>
    <row r="41" spans="1:12" x14ac:dyDescent="0.2">
      <c r="A41" s="6">
        <f t="shared" si="0"/>
        <v>35</v>
      </c>
      <c r="B41" s="14" t="s">
        <v>72</v>
      </c>
      <c r="C41" s="1" t="s">
        <v>29</v>
      </c>
      <c r="D41" s="74">
        <v>35</v>
      </c>
      <c r="E41" s="74"/>
      <c r="F41" s="31">
        <v>16000</v>
      </c>
      <c r="G41" s="30">
        <f t="shared" si="1"/>
        <v>560000</v>
      </c>
      <c r="H41" s="34"/>
      <c r="I41" s="34"/>
      <c r="J41" s="6"/>
    </row>
    <row r="42" spans="1:12" x14ac:dyDescent="0.2">
      <c r="A42" s="6">
        <f t="shared" si="0"/>
        <v>36</v>
      </c>
      <c r="B42" s="14" t="s">
        <v>73</v>
      </c>
      <c r="C42" s="1" t="s">
        <v>29</v>
      </c>
      <c r="D42" s="74">
        <v>1</v>
      </c>
      <c r="E42" s="74"/>
      <c r="F42" s="31">
        <v>25000</v>
      </c>
      <c r="G42" s="30">
        <f t="shared" si="1"/>
        <v>25000</v>
      </c>
      <c r="H42" s="34"/>
      <c r="I42" s="34"/>
      <c r="J42" s="6"/>
    </row>
    <row r="43" spans="1:12" x14ac:dyDescent="0.2">
      <c r="A43" s="15">
        <v>39</v>
      </c>
      <c r="B43" s="1" t="s">
        <v>74</v>
      </c>
      <c r="C43" s="1" t="s">
        <v>29</v>
      </c>
      <c r="D43" s="74">
        <v>3</v>
      </c>
      <c r="E43" s="74"/>
      <c r="F43" s="31">
        <v>200000</v>
      </c>
      <c r="G43" s="30">
        <f t="shared" si="1"/>
        <v>600000</v>
      </c>
      <c r="H43" s="34"/>
      <c r="I43" s="34"/>
      <c r="J43" s="6"/>
    </row>
    <row r="44" spans="1:12" x14ac:dyDescent="0.2">
      <c r="A44" s="6">
        <v>1</v>
      </c>
      <c r="B44" s="1" t="s">
        <v>75</v>
      </c>
      <c r="C44" s="1" t="s">
        <v>45</v>
      </c>
      <c r="D44" s="70">
        <v>1</v>
      </c>
      <c r="E44" s="71"/>
      <c r="F44" s="29">
        <v>200000</v>
      </c>
      <c r="G44" s="30">
        <f t="shared" ref="G44:G48" si="2">D44*F44</f>
        <v>200000</v>
      </c>
      <c r="H44" s="34"/>
      <c r="I44" s="34"/>
      <c r="J44" s="6"/>
    </row>
    <row r="45" spans="1:12" x14ac:dyDescent="0.2">
      <c r="A45" s="6">
        <v>2</v>
      </c>
      <c r="B45" s="1" t="s">
        <v>76</v>
      </c>
      <c r="C45" s="1" t="s">
        <v>45</v>
      </c>
      <c r="D45" s="53">
        <v>1</v>
      </c>
      <c r="E45" s="53"/>
      <c r="F45" s="29">
        <v>200000</v>
      </c>
      <c r="G45" s="30">
        <f t="shared" si="2"/>
        <v>200000</v>
      </c>
      <c r="H45" s="34"/>
      <c r="I45" s="34"/>
      <c r="J45" s="6"/>
    </row>
    <row r="46" spans="1:12" x14ac:dyDescent="0.2">
      <c r="A46" s="6">
        <v>3</v>
      </c>
      <c r="B46" s="1" t="s">
        <v>77</v>
      </c>
      <c r="C46" s="1" t="s">
        <v>45</v>
      </c>
      <c r="D46" s="53">
        <v>3</v>
      </c>
      <c r="E46" s="53"/>
      <c r="F46" s="29">
        <v>20000</v>
      </c>
      <c r="G46" s="30">
        <f t="shared" si="2"/>
        <v>60000</v>
      </c>
      <c r="H46" s="34"/>
      <c r="I46" s="34"/>
      <c r="J46" s="6"/>
    </row>
    <row r="47" spans="1:12" x14ac:dyDescent="0.2">
      <c r="A47" s="6">
        <v>4</v>
      </c>
      <c r="B47" s="1" t="s">
        <v>78</v>
      </c>
      <c r="C47" s="1" t="s">
        <v>45</v>
      </c>
      <c r="D47" s="53">
        <v>1</v>
      </c>
      <c r="E47" s="53"/>
      <c r="F47" s="29">
        <v>1950000</v>
      </c>
      <c r="G47" s="30">
        <f t="shared" si="2"/>
        <v>1950000</v>
      </c>
      <c r="H47" s="34"/>
      <c r="I47" s="34"/>
      <c r="J47" s="6"/>
    </row>
    <row r="48" spans="1:12" x14ac:dyDescent="0.2">
      <c r="A48" s="6">
        <v>5</v>
      </c>
      <c r="B48" s="1" t="s">
        <v>79</v>
      </c>
      <c r="C48" s="1" t="s">
        <v>45</v>
      </c>
      <c r="D48" s="53">
        <v>1</v>
      </c>
      <c r="E48" s="53"/>
      <c r="F48" s="29">
        <v>1950000</v>
      </c>
      <c r="G48" s="30">
        <f t="shared" si="2"/>
        <v>1950000</v>
      </c>
      <c r="H48" s="34"/>
      <c r="I48" s="34"/>
      <c r="J48" s="6"/>
    </row>
    <row r="49" spans="1:10" x14ac:dyDescent="0.2">
      <c r="A49" s="6">
        <v>1</v>
      </c>
      <c r="B49" s="1" t="s">
        <v>80</v>
      </c>
      <c r="C49" s="1" t="s">
        <v>31</v>
      </c>
      <c r="D49" s="70">
        <v>4</v>
      </c>
      <c r="E49" s="71"/>
      <c r="F49" s="29">
        <v>130000</v>
      </c>
      <c r="G49" s="30">
        <f t="shared" ref="G49:G64" si="3">D49*F49</f>
        <v>520000</v>
      </c>
      <c r="H49" s="34"/>
      <c r="I49" s="34"/>
      <c r="J49" s="6"/>
    </row>
    <row r="50" spans="1:10" x14ac:dyDescent="0.2">
      <c r="A50" s="6">
        <v>2</v>
      </c>
      <c r="B50" s="1" t="s">
        <v>81</v>
      </c>
      <c r="C50" s="1" t="s">
        <v>31</v>
      </c>
      <c r="D50" s="70">
        <v>4</v>
      </c>
      <c r="E50" s="71"/>
      <c r="F50" s="29">
        <v>120000</v>
      </c>
      <c r="G50" s="30">
        <f t="shared" si="3"/>
        <v>480000</v>
      </c>
      <c r="H50" s="34"/>
      <c r="I50" s="34"/>
      <c r="J50" s="6"/>
    </row>
    <row r="51" spans="1:10" x14ac:dyDescent="0.2">
      <c r="A51" s="6">
        <v>3</v>
      </c>
      <c r="B51" s="1" t="s">
        <v>82</v>
      </c>
      <c r="C51" s="1" t="s">
        <v>31</v>
      </c>
      <c r="D51" s="70">
        <v>1</v>
      </c>
      <c r="E51" s="71"/>
      <c r="F51" s="29">
        <v>480000</v>
      </c>
      <c r="G51" s="30">
        <f t="shared" si="3"/>
        <v>480000</v>
      </c>
      <c r="H51" s="34">
        <v>409200</v>
      </c>
      <c r="I51" s="34">
        <f>G51-H51</f>
        <v>70800</v>
      </c>
      <c r="J51" s="6"/>
    </row>
    <row r="52" spans="1:10" x14ac:dyDescent="0.2">
      <c r="A52" s="6">
        <v>4</v>
      </c>
      <c r="B52" s="1" t="s">
        <v>83</v>
      </c>
      <c r="C52" s="1" t="s">
        <v>31</v>
      </c>
      <c r="D52" s="75">
        <v>4</v>
      </c>
      <c r="E52" s="76"/>
      <c r="F52" s="29">
        <v>125000</v>
      </c>
      <c r="G52" s="30">
        <f t="shared" si="3"/>
        <v>500000</v>
      </c>
      <c r="H52" s="34"/>
      <c r="I52" s="34"/>
      <c r="J52" s="6"/>
    </row>
    <row r="53" spans="1:10" x14ac:dyDescent="0.2">
      <c r="A53" s="6">
        <v>5</v>
      </c>
      <c r="B53" s="1" t="s">
        <v>84</v>
      </c>
      <c r="C53" s="1" t="s">
        <v>31</v>
      </c>
      <c r="D53" s="70">
        <v>1</v>
      </c>
      <c r="E53" s="71"/>
      <c r="F53" s="29">
        <v>395000</v>
      </c>
      <c r="G53" s="30">
        <f t="shared" si="3"/>
        <v>395000</v>
      </c>
      <c r="H53" s="34">
        <v>269500</v>
      </c>
      <c r="I53" s="34">
        <f>G53-H53</f>
        <v>125500</v>
      </c>
      <c r="J53" s="6"/>
    </row>
    <row r="54" spans="1:10" x14ac:dyDescent="0.2">
      <c r="A54" s="6">
        <v>6</v>
      </c>
      <c r="B54" s="1" t="s">
        <v>85</v>
      </c>
      <c r="C54" s="1" t="s">
        <v>31</v>
      </c>
      <c r="D54" s="70">
        <v>1</v>
      </c>
      <c r="E54" s="71"/>
      <c r="F54" s="29">
        <v>350000</v>
      </c>
      <c r="G54" s="30">
        <f t="shared" si="3"/>
        <v>350000</v>
      </c>
      <c r="H54" s="34">
        <v>216000</v>
      </c>
      <c r="I54" s="34">
        <f>G54-H54</f>
        <v>134000</v>
      </c>
      <c r="J54" s="6"/>
    </row>
    <row r="55" spans="1:10" x14ac:dyDescent="0.2">
      <c r="A55" s="6">
        <v>7</v>
      </c>
      <c r="B55" s="1" t="s">
        <v>86</v>
      </c>
      <c r="C55" s="1" t="s">
        <v>31</v>
      </c>
      <c r="D55" s="70">
        <v>1</v>
      </c>
      <c r="E55" s="71"/>
      <c r="F55" s="29">
        <v>250000</v>
      </c>
      <c r="G55" s="30">
        <f t="shared" si="3"/>
        <v>250000</v>
      </c>
      <c r="H55" s="34">
        <v>122500</v>
      </c>
      <c r="I55" s="34">
        <f>G55-H55</f>
        <v>127500</v>
      </c>
      <c r="J55" s="6"/>
    </row>
    <row r="56" spans="1:10" x14ac:dyDescent="0.2">
      <c r="A56" s="6">
        <v>8</v>
      </c>
      <c r="B56" s="1" t="s">
        <v>87</v>
      </c>
      <c r="C56" s="1" t="s">
        <v>31</v>
      </c>
      <c r="D56" s="70">
        <v>35</v>
      </c>
      <c r="E56" s="71"/>
      <c r="F56" s="29">
        <v>15000</v>
      </c>
      <c r="G56" s="30">
        <f t="shared" si="3"/>
        <v>525000</v>
      </c>
      <c r="H56" s="34">
        <v>477500</v>
      </c>
      <c r="I56" s="34">
        <f>G56-H56</f>
        <v>47500</v>
      </c>
      <c r="J56" s="6"/>
    </row>
    <row r="57" spans="1:10" x14ac:dyDescent="0.2">
      <c r="A57" s="72">
        <v>1</v>
      </c>
      <c r="B57" s="73" t="s">
        <v>48</v>
      </c>
      <c r="C57" s="1" t="s">
        <v>49</v>
      </c>
      <c r="D57" s="72">
        <v>2</v>
      </c>
      <c r="E57" s="72"/>
      <c r="F57" s="32">
        <v>300000</v>
      </c>
      <c r="G57" s="30">
        <f t="shared" si="3"/>
        <v>600000</v>
      </c>
      <c r="H57" s="34"/>
      <c r="I57" s="34"/>
      <c r="J57" s="6"/>
    </row>
    <row r="58" spans="1:10" x14ac:dyDescent="0.2">
      <c r="A58" s="72"/>
      <c r="B58" s="73"/>
      <c r="C58" s="17" t="s">
        <v>88</v>
      </c>
      <c r="D58" s="72">
        <v>3</v>
      </c>
      <c r="E58" s="72"/>
      <c r="F58" s="32">
        <v>350000</v>
      </c>
      <c r="G58" s="30">
        <f t="shared" si="3"/>
        <v>1050000</v>
      </c>
      <c r="H58" s="34"/>
      <c r="I58" s="34"/>
      <c r="J58" s="6"/>
    </row>
    <row r="59" spans="1:10" x14ac:dyDescent="0.2">
      <c r="A59" s="18">
        <v>2</v>
      </c>
      <c r="B59" s="19" t="s">
        <v>51</v>
      </c>
      <c r="C59" s="17" t="s">
        <v>52</v>
      </c>
      <c r="D59" s="72">
        <v>6</v>
      </c>
      <c r="E59" s="72"/>
      <c r="F59" s="32">
        <v>250000</v>
      </c>
      <c r="G59" s="30">
        <f t="shared" si="3"/>
        <v>1500000</v>
      </c>
      <c r="H59" s="34"/>
      <c r="I59" s="34"/>
      <c r="J59" s="6"/>
    </row>
    <row r="60" spans="1:10" x14ac:dyDescent="0.2">
      <c r="A60" s="18">
        <v>3</v>
      </c>
      <c r="B60" s="1" t="s">
        <v>53</v>
      </c>
      <c r="C60" s="19" t="s">
        <v>54</v>
      </c>
      <c r="D60" s="72">
        <v>3</v>
      </c>
      <c r="E60" s="72"/>
      <c r="F60" s="32">
        <v>110000</v>
      </c>
      <c r="G60" s="30">
        <f t="shared" si="3"/>
        <v>330000</v>
      </c>
      <c r="H60" s="34"/>
      <c r="I60" s="34"/>
      <c r="J60" s="6"/>
    </row>
    <row r="61" spans="1:10" x14ac:dyDescent="0.2">
      <c r="A61" s="18">
        <v>4</v>
      </c>
      <c r="B61" s="17" t="s">
        <v>55</v>
      </c>
      <c r="C61" s="19" t="s">
        <v>56</v>
      </c>
      <c r="D61" s="72">
        <v>5</v>
      </c>
      <c r="E61" s="72"/>
      <c r="F61" s="32">
        <v>1500000</v>
      </c>
      <c r="G61" s="30">
        <f t="shared" si="3"/>
        <v>7500000</v>
      </c>
      <c r="H61" s="34"/>
      <c r="I61" s="34"/>
      <c r="J61" s="6"/>
    </row>
    <row r="62" spans="1:10" x14ac:dyDescent="0.2">
      <c r="A62" s="18">
        <v>5</v>
      </c>
      <c r="B62" s="17" t="s">
        <v>89</v>
      </c>
      <c r="C62" s="19" t="s">
        <v>56</v>
      </c>
      <c r="D62" s="77">
        <v>3</v>
      </c>
      <c r="E62" s="78"/>
      <c r="F62" s="32">
        <v>250000</v>
      </c>
      <c r="G62" s="30">
        <f t="shared" si="3"/>
        <v>750000</v>
      </c>
      <c r="H62" s="34"/>
      <c r="I62" s="34"/>
      <c r="J62" s="6"/>
    </row>
    <row r="63" spans="1:10" ht="31" customHeight="1" x14ac:dyDescent="0.2">
      <c r="A63" s="18">
        <v>6</v>
      </c>
      <c r="B63" s="17" t="s">
        <v>50</v>
      </c>
      <c r="C63" s="19" t="s">
        <v>56</v>
      </c>
      <c r="D63" s="72">
        <v>3</v>
      </c>
      <c r="E63" s="72"/>
      <c r="F63" s="32">
        <v>500000</v>
      </c>
      <c r="G63" s="30">
        <f t="shared" si="3"/>
        <v>1500000</v>
      </c>
      <c r="H63" s="34"/>
      <c r="I63" s="34"/>
      <c r="J63" s="6"/>
    </row>
    <row r="64" spans="1:10" x14ac:dyDescent="0.2">
      <c r="A64" s="18">
        <v>7</v>
      </c>
      <c r="B64" s="17" t="s">
        <v>72</v>
      </c>
      <c r="C64" s="19" t="s">
        <v>90</v>
      </c>
      <c r="D64" s="72">
        <v>6</v>
      </c>
      <c r="E64" s="72"/>
      <c r="F64" s="32">
        <v>25000</v>
      </c>
      <c r="G64" s="30">
        <f t="shared" si="3"/>
        <v>150000</v>
      </c>
      <c r="H64" s="34"/>
      <c r="I64" s="34"/>
      <c r="J64" s="6"/>
    </row>
    <row r="65" spans="1:10" x14ac:dyDescent="0.2">
      <c r="A65" s="79" t="s">
        <v>22</v>
      </c>
      <c r="B65" s="80"/>
      <c r="C65" s="80"/>
      <c r="D65" s="80"/>
      <c r="E65" s="80"/>
      <c r="F65" s="81"/>
      <c r="G65" s="16">
        <f>SUM(G7:G64)</f>
        <v>36540000</v>
      </c>
      <c r="H65" s="37">
        <f>SUM(H7:H64)</f>
        <v>4694700</v>
      </c>
      <c r="I65" s="36">
        <f>SUM(I7:I64)</f>
        <v>8455300</v>
      </c>
      <c r="J65" s="6"/>
    </row>
    <row r="66" spans="1:10" ht="26" x14ac:dyDescent="0.3">
      <c r="A66"/>
      <c r="E66"/>
      <c r="F66" s="2"/>
      <c r="G66" s="20">
        <f>G65</f>
        <v>36540000</v>
      </c>
      <c r="H66" s="38">
        <f>G66-H65</f>
        <v>31845300</v>
      </c>
    </row>
  </sheetData>
  <mergeCells count="81">
    <mergeCell ref="J33:J36"/>
    <mergeCell ref="G33:G36"/>
    <mergeCell ref="G7:G10"/>
    <mergeCell ref="H7:H10"/>
    <mergeCell ref="I7:I10"/>
    <mergeCell ref="J7:J10"/>
    <mergeCell ref="H33:H36"/>
    <mergeCell ref="D62:E62"/>
    <mergeCell ref="D63:E63"/>
    <mergeCell ref="D64:E64"/>
    <mergeCell ref="A65:F65"/>
    <mergeCell ref="I33:I36"/>
    <mergeCell ref="D36:E36"/>
    <mergeCell ref="D37:E37"/>
    <mergeCell ref="D38:E38"/>
    <mergeCell ref="D41:E41"/>
    <mergeCell ref="D61:E61"/>
    <mergeCell ref="D15:E15"/>
    <mergeCell ref="D16:E16"/>
    <mergeCell ref="D53:E53"/>
    <mergeCell ref="D54:E54"/>
    <mergeCell ref="D55:E55"/>
    <mergeCell ref="D42:E42"/>
    <mergeCell ref="D43:E43"/>
    <mergeCell ref="D44:E44"/>
    <mergeCell ref="D45:E45"/>
    <mergeCell ref="D21:E21"/>
    <mergeCell ref="D22:E22"/>
    <mergeCell ref="D23:E23"/>
    <mergeCell ref="D24:E24"/>
    <mergeCell ref="D25:E25"/>
    <mergeCell ref="D39:E39"/>
    <mergeCell ref="D40:E40"/>
    <mergeCell ref="D10:E10"/>
    <mergeCell ref="D11:E11"/>
    <mergeCell ref="D12:E12"/>
    <mergeCell ref="D13:E13"/>
    <mergeCell ref="D14:E14"/>
    <mergeCell ref="D29:E29"/>
    <mergeCell ref="D30:E30"/>
    <mergeCell ref="D31:E31"/>
    <mergeCell ref="D32:E32"/>
    <mergeCell ref="A57:A58"/>
    <mergeCell ref="B57:B58"/>
    <mergeCell ref="D57:E57"/>
    <mergeCell ref="D58:E58"/>
    <mergeCell ref="D46:E46"/>
    <mergeCell ref="D47:E47"/>
    <mergeCell ref="D50:E50"/>
    <mergeCell ref="D51:E51"/>
    <mergeCell ref="D52:E52"/>
    <mergeCell ref="D33:E33"/>
    <mergeCell ref="D34:E34"/>
    <mergeCell ref="D35:E35"/>
    <mergeCell ref="D59:E59"/>
    <mergeCell ref="D60:E60"/>
    <mergeCell ref="D56:E56"/>
    <mergeCell ref="D48:E48"/>
    <mergeCell ref="D49:E49"/>
    <mergeCell ref="D27:E27"/>
    <mergeCell ref="D28:E28"/>
    <mergeCell ref="D17:E17"/>
    <mergeCell ref="D18:E18"/>
    <mergeCell ref="D19:E19"/>
    <mergeCell ref="D20:E20"/>
    <mergeCell ref="D26:E26"/>
    <mergeCell ref="D7:E7"/>
    <mergeCell ref="D8:E8"/>
    <mergeCell ref="D9:E9"/>
    <mergeCell ref="A4:A6"/>
    <mergeCell ref="B4:B6"/>
    <mergeCell ref="C4:C6"/>
    <mergeCell ref="F4:F6"/>
    <mergeCell ref="D4:E5"/>
    <mergeCell ref="D6:E6"/>
    <mergeCell ref="A1:J1"/>
    <mergeCell ref="A2:J2"/>
    <mergeCell ref="J4:J6"/>
    <mergeCell ref="G4:G6"/>
    <mergeCell ref="I4:I6"/>
    <mergeCell ref="H4:H6"/>
  </mergeCells>
  <conditionalFormatting sqref="J1:J1048576">
    <cfRule type="containsText" dxfId="1" priority="1" operator="containsText" text="LUNAS">
      <formula>NOT(ISERROR(SEARCH("LUNAS",J1)))</formula>
    </cfRule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0557-681C-BF4B-8FCA-60B6CB17164E}">
  <dimension ref="A2:G64"/>
  <sheetViews>
    <sheetView zoomScaleNormal="100" workbookViewId="0">
      <selection activeCell="B25" sqref="B25"/>
    </sheetView>
  </sheetViews>
  <sheetFormatPr baseColWidth="10" defaultRowHeight="16" x14ac:dyDescent="0.2"/>
  <cols>
    <col min="1" max="1" width="5.1640625" style="7" customWidth="1"/>
    <col min="2" max="2" width="42.6640625" bestFit="1" customWidth="1"/>
    <col min="3" max="4" width="7.5" hidden="1" customWidth="1"/>
    <col min="5" max="5" width="19" style="2" hidden="1" customWidth="1"/>
    <col min="6" max="6" width="19" style="21" bestFit="1" customWidth="1"/>
  </cols>
  <sheetData>
    <row r="2" spans="1:7" ht="10" customHeight="1" x14ac:dyDescent="0.2">
      <c r="A2" s="62" t="s">
        <v>1</v>
      </c>
      <c r="B2" s="62" t="s">
        <v>17</v>
      </c>
      <c r="C2" s="62" t="s">
        <v>18</v>
      </c>
      <c r="D2" s="62" t="s">
        <v>19</v>
      </c>
      <c r="E2" s="62"/>
      <c r="F2" s="61" t="s">
        <v>20</v>
      </c>
      <c r="G2" s="62" t="s">
        <v>58</v>
      </c>
    </row>
    <row r="3" spans="1:7" x14ac:dyDescent="0.2">
      <c r="A3" s="62"/>
      <c r="B3" s="62"/>
      <c r="C3" s="62"/>
      <c r="D3" s="62"/>
      <c r="E3" s="62"/>
      <c r="F3" s="61"/>
      <c r="G3" s="62"/>
    </row>
    <row r="4" spans="1:7" ht="14" customHeight="1" x14ac:dyDescent="0.2">
      <c r="A4" s="62"/>
      <c r="B4" s="62"/>
      <c r="C4" s="62"/>
      <c r="D4" s="63" t="s">
        <v>22</v>
      </c>
      <c r="E4" s="64"/>
      <c r="F4" s="61"/>
      <c r="G4" s="62"/>
    </row>
    <row r="5" spans="1:7" x14ac:dyDescent="0.2">
      <c r="A5" s="6">
        <v>1</v>
      </c>
      <c r="B5" s="1" t="s">
        <v>23</v>
      </c>
      <c r="C5" s="1" t="s">
        <v>29</v>
      </c>
      <c r="D5" s="70">
        <v>1</v>
      </c>
      <c r="E5" s="71"/>
      <c r="F5" s="25">
        <v>70000</v>
      </c>
      <c r="G5" s="1"/>
    </row>
    <row r="6" spans="1:7" x14ac:dyDescent="0.2">
      <c r="A6" s="6">
        <f>A5+1</f>
        <v>2</v>
      </c>
      <c r="B6" s="1" t="s">
        <v>24</v>
      </c>
      <c r="C6" s="1" t="s">
        <v>29</v>
      </c>
      <c r="D6" s="70">
        <v>1</v>
      </c>
      <c r="E6" s="71"/>
      <c r="F6" s="25">
        <v>200000</v>
      </c>
      <c r="G6" s="1"/>
    </row>
    <row r="7" spans="1:7" x14ac:dyDescent="0.2">
      <c r="A7" s="6">
        <f t="shared" ref="A7:A41" si="0">A6+1</f>
        <v>3</v>
      </c>
      <c r="B7" s="1" t="s">
        <v>25</v>
      </c>
      <c r="C7" s="1" t="s">
        <v>29</v>
      </c>
      <c r="D7" s="70">
        <v>1</v>
      </c>
      <c r="E7" s="71"/>
      <c r="F7" s="25">
        <v>80000</v>
      </c>
      <c r="G7" s="1"/>
    </row>
    <row r="8" spans="1:7" x14ac:dyDescent="0.2">
      <c r="A8" s="6">
        <f t="shared" si="0"/>
        <v>4</v>
      </c>
      <c r="B8" s="1" t="s">
        <v>59</v>
      </c>
      <c r="C8" s="1" t="s">
        <v>29</v>
      </c>
      <c r="D8" s="70">
        <v>3</v>
      </c>
      <c r="E8" s="71"/>
      <c r="F8" s="25">
        <v>30000</v>
      </c>
      <c r="G8" s="1"/>
    </row>
    <row r="9" spans="1:7" x14ac:dyDescent="0.2">
      <c r="A9" s="6">
        <f t="shared" si="0"/>
        <v>5</v>
      </c>
      <c r="B9" s="1" t="s">
        <v>26</v>
      </c>
      <c r="C9" s="1" t="s">
        <v>29</v>
      </c>
      <c r="D9" s="70">
        <v>1</v>
      </c>
      <c r="E9" s="71"/>
      <c r="F9" s="25">
        <v>140000</v>
      </c>
      <c r="G9" s="1"/>
    </row>
    <row r="10" spans="1:7" x14ac:dyDescent="0.2">
      <c r="A10" s="6">
        <f t="shared" si="0"/>
        <v>6</v>
      </c>
      <c r="B10" s="1" t="s">
        <v>27</v>
      </c>
      <c r="C10" s="1" t="s">
        <v>29</v>
      </c>
      <c r="D10" s="70">
        <v>1</v>
      </c>
      <c r="E10" s="71"/>
      <c r="F10" s="25">
        <v>180000</v>
      </c>
      <c r="G10" s="1"/>
    </row>
    <row r="11" spans="1:7" x14ac:dyDescent="0.2">
      <c r="A11" s="6">
        <f t="shared" si="0"/>
        <v>7</v>
      </c>
      <c r="B11" s="1" t="s">
        <v>28</v>
      </c>
      <c r="C11" s="1" t="s">
        <v>29</v>
      </c>
      <c r="D11" s="70">
        <v>2</v>
      </c>
      <c r="E11" s="71"/>
      <c r="F11" s="25">
        <v>10000</v>
      </c>
      <c r="G11" s="1"/>
    </row>
    <row r="12" spans="1:7" x14ac:dyDescent="0.2">
      <c r="A12" s="6">
        <f t="shared" si="0"/>
        <v>8</v>
      </c>
      <c r="B12" s="1" t="s">
        <v>30</v>
      </c>
      <c r="C12" s="1" t="s">
        <v>31</v>
      </c>
      <c r="D12" s="70">
        <v>1</v>
      </c>
      <c r="E12" s="71"/>
      <c r="F12" s="25">
        <v>10000</v>
      </c>
      <c r="G12" s="1"/>
    </row>
    <row r="13" spans="1:7" x14ac:dyDescent="0.2">
      <c r="A13" s="6">
        <f t="shared" si="0"/>
        <v>9</v>
      </c>
      <c r="B13" s="1" t="s">
        <v>32</v>
      </c>
      <c r="C13" s="1" t="s">
        <v>31</v>
      </c>
      <c r="D13" s="70">
        <v>3</v>
      </c>
      <c r="E13" s="71"/>
      <c r="F13" s="25">
        <v>5000</v>
      </c>
      <c r="G13" s="1"/>
    </row>
    <row r="14" spans="1:7" x14ac:dyDescent="0.2">
      <c r="A14" s="6">
        <f t="shared" si="0"/>
        <v>10</v>
      </c>
      <c r="B14" s="1" t="s">
        <v>33</v>
      </c>
      <c r="C14" s="1" t="s">
        <v>31</v>
      </c>
      <c r="D14" s="70">
        <v>1</v>
      </c>
      <c r="E14" s="71"/>
      <c r="F14" s="25">
        <v>20000</v>
      </c>
      <c r="G14" s="1"/>
    </row>
    <row r="15" spans="1:7" x14ac:dyDescent="0.2">
      <c r="A15" s="6">
        <f t="shared" si="0"/>
        <v>11</v>
      </c>
      <c r="B15" s="1" t="s">
        <v>60</v>
      </c>
      <c r="C15" s="1" t="s">
        <v>29</v>
      </c>
      <c r="D15" s="70">
        <v>2</v>
      </c>
      <c r="E15" s="71"/>
      <c r="F15" s="25">
        <v>2100000</v>
      </c>
      <c r="G15" s="1"/>
    </row>
    <row r="16" spans="1:7" x14ac:dyDescent="0.2">
      <c r="A16" s="6">
        <f t="shared" si="0"/>
        <v>12</v>
      </c>
      <c r="B16" s="13" t="s">
        <v>34</v>
      </c>
      <c r="C16" s="1" t="s">
        <v>29</v>
      </c>
      <c r="D16" s="70">
        <v>2</v>
      </c>
      <c r="E16" s="71"/>
      <c r="F16" s="25">
        <v>25000</v>
      </c>
      <c r="G16" s="1"/>
    </row>
    <row r="17" spans="1:7" x14ac:dyDescent="0.2">
      <c r="A17" s="6">
        <f t="shared" si="0"/>
        <v>13</v>
      </c>
      <c r="B17" s="13" t="s">
        <v>35</v>
      </c>
      <c r="C17" s="1" t="s">
        <v>29</v>
      </c>
      <c r="D17" s="70">
        <v>1</v>
      </c>
      <c r="E17" s="71"/>
      <c r="F17" s="25">
        <v>50000</v>
      </c>
      <c r="G17" s="1"/>
    </row>
    <row r="18" spans="1:7" x14ac:dyDescent="0.2">
      <c r="A18" s="6">
        <f t="shared" si="0"/>
        <v>14</v>
      </c>
      <c r="B18" s="13" t="s">
        <v>36</v>
      </c>
      <c r="C18" s="1" t="s">
        <v>29</v>
      </c>
      <c r="D18" s="70">
        <v>1</v>
      </c>
      <c r="E18" s="71"/>
      <c r="F18" s="25">
        <v>15000</v>
      </c>
      <c r="G18" s="1"/>
    </row>
    <row r="19" spans="1:7" x14ac:dyDescent="0.2">
      <c r="A19" s="6">
        <f t="shared" si="0"/>
        <v>15</v>
      </c>
      <c r="B19" s="13" t="s">
        <v>37</v>
      </c>
      <c r="C19" s="1" t="s">
        <v>29</v>
      </c>
      <c r="D19" s="70">
        <v>2</v>
      </c>
      <c r="E19" s="71"/>
      <c r="F19" s="25">
        <v>10000</v>
      </c>
      <c r="G19" s="1"/>
    </row>
    <row r="20" spans="1:7" x14ac:dyDescent="0.2">
      <c r="A20" s="6">
        <f t="shared" si="0"/>
        <v>16</v>
      </c>
      <c r="B20" s="27" t="s">
        <v>61</v>
      </c>
      <c r="C20" s="1" t="s">
        <v>29</v>
      </c>
      <c r="D20" s="70">
        <v>1</v>
      </c>
      <c r="E20" s="71"/>
      <c r="F20" s="25">
        <v>150000</v>
      </c>
      <c r="G20" s="1"/>
    </row>
    <row r="21" spans="1:7" x14ac:dyDescent="0.2">
      <c r="A21" s="6">
        <f>A20+1</f>
        <v>17</v>
      </c>
      <c r="B21" s="1" t="s">
        <v>43</v>
      </c>
      <c r="C21" s="1" t="s">
        <v>31</v>
      </c>
      <c r="D21" s="70">
        <v>1</v>
      </c>
      <c r="E21" s="71"/>
      <c r="F21" s="25">
        <v>25000</v>
      </c>
      <c r="G21" s="1"/>
    </row>
    <row r="22" spans="1:7" x14ac:dyDescent="0.2">
      <c r="A22" s="6">
        <f t="shared" si="0"/>
        <v>18</v>
      </c>
      <c r="B22" s="27" t="s">
        <v>62</v>
      </c>
      <c r="C22" s="1" t="s">
        <v>31</v>
      </c>
      <c r="D22" s="70">
        <v>1</v>
      </c>
      <c r="E22" s="71"/>
      <c r="F22" s="25">
        <v>15000</v>
      </c>
      <c r="G22" s="1"/>
    </row>
    <row r="23" spans="1:7" x14ac:dyDescent="0.2">
      <c r="A23" s="6">
        <f t="shared" si="0"/>
        <v>19</v>
      </c>
      <c r="B23" s="13" t="s">
        <v>38</v>
      </c>
      <c r="C23" s="1" t="s">
        <v>31</v>
      </c>
      <c r="D23" s="70">
        <v>2</v>
      </c>
      <c r="E23" s="71"/>
      <c r="F23" s="25">
        <v>15000</v>
      </c>
      <c r="G23" s="1"/>
    </row>
    <row r="24" spans="1:7" x14ac:dyDescent="0.2">
      <c r="A24" s="6">
        <f t="shared" si="0"/>
        <v>20</v>
      </c>
      <c r="B24" s="13" t="s">
        <v>63</v>
      </c>
      <c r="C24" s="1" t="s">
        <v>31</v>
      </c>
      <c r="D24" s="70">
        <v>1</v>
      </c>
      <c r="E24" s="71"/>
      <c r="F24" s="25">
        <v>150000</v>
      </c>
      <c r="G24" s="3"/>
    </row>
    <row r="25" spans="1:7" x14ac:dyDescent="0.2">
      <c r="A25" s="6">
        <f t="shared" si="0"/>
        <v>21</v>
      </c>
      <c r="B25" s="13" t="s">
        <v>39</v>
      </c>
      <c r="C25" s="1" t="s">
        <v>31</v>
      </c>
      <c r="D25" s="70">
        <v>1</v>
      </c>
      <c r="E25" s="71"/>
      <c r="F25" s="25">
        <v>15000</v>
      </c>
      <c r="G25" s="1"/>
    </row>
    <row r="26" spans="1:7" x14ac:dyDescent="0.2">
      <c r="A26" s="6">
        <f t="shared" si="0"/>
        <v>22</v>
      </c>
      <c r="B26" s="13" t="s">
        <v>40</v>
      </c>
      <c r="C26" s="1" t="s">
        <v>31</v>
      </c>
      <c r="D26" s="70">
        <v>2</v>
      </c>
      <c r="E26" s="71"/>
      <c r="F26" s="25">
        <v>30000</v>
      </c>
      <c r="G26" s="1"/>
    </row>
    <row r="27" spans="1:7" x14ac:dyDescent="0.2">
      <c r="A27" s="6">
        <f t="shared" si="0"/>
        <v>23</v>
      </c>
      <c r="B27" s="13" t="s">
        <v>41</v>
      </c>
      <c r="C27" s="1" t="s">
        <v>31</v>
      </c>
      <c r="D27" s="70">
        <v>2</v>
      </c>
      <c r="E27" s="71"/>
      <c r="F27" s="25">
        <v>10000</v>
      </c>
      <c r="G27" s="1"/>
    </row>
    <row r="28" spans="1:7" x14ac:dyDescent="0.2">
      <c r="A28" s="6">
        <f t="shared" si="0"/>
        <v>24</v>
      </c>
      <c r="B28" s="13" t="s">
        <v>42</v>
      </c>
      <c r="C28" s="1" t="s">
        <v>29</v>
      </c>
      <c r="D28" s="70">
        <v>1</v>
      </c>
      <c r="E28" s="71"/>
      <c r="F28" s="25">
        <v>170000</v>
      </c>
      <c r="G28" s="1"/>
    </row>
    <row r="29" spans="1:7" x14ac:dyDescent="0.2">
      <c r="A29" s="6">
        <f t="shared" si="0"/>
        <v>25</v>
      </c>
      <c r="B29" s="13" t="s">
        <v>64</v>
      </c>
      <c r="C29" s="1" t="s">
        <v>29</v>
      </c>
      <c r="D29" s="70">
        <v>3</v>
      </c>
      <c r="E29" s="71"/>
      <c r="F29" s="25">
        <v>30000</v>
      </c>
      <c r="G29" s="1"/>
    </row>
    <row r="30" spans="1:7" x14ac:dyDescent="0.2">
      <c r="A30" s="6">
        <f t="shared" si="0"/>
        <v>26</v>
      </c>
      <c r="B30" s="13" t="s">
        <v>44</v>
      </c>
      <c r="C30" s="1" t="s">
        <v>29</v>
      </c>
      <c r="D30" s="70">
        <v>3</v>
      </c>
      <c r="E30" s="71"/>
      <c r="F30" s="25">
        <v>180000</v>
      </c>
      <c r="G30" s="1"/>
    </row>
    <row r="31" spans="1:7" x14ac:dyDescent="0.2">
      <c r="A31" s="6">
        <v>27</v>
      </c>
      <c r="B31" s="33" t="s">
        <v>65</v>
      </c>
      <c r="C31" s="1" t="s">
        <v>29</v>
      </c>
      <c r="D31" s="53">
        <v>3</v>
      </c>
      <c r="E31" s="53"/>
      <c r="F31" s="25">
        <v>500000</v>
      </c>
      <c r="G31" s="88"/>
    </row>
    <row r="32" spans="1:7" x14ac:dyDescent="0.2">
      <c r="A32" s="6">
        <f t="shared" si="0"/>
        <v>28</v>
      </c>
      <c r="B32" s="33" t="s">
        <v>66</v>
      </c>
      <c r="C32" s="1" t="s">
        <v>29</v>
      </c>
      <c r="D32" s="70">
        <v>1</v>
      </c>
      <c r="E32" s="71"/>
      <c r="F32" s="25">
        <v>500000</v>
      </c>
      <c r="G32" s="89"/>
    </row>
    <row r="33" spans="1:7" x14ac:dyDescent="0.2">
      <c r="A33" s="6">
        <f t="shared" si="0"/>
        <v>29</v>
      </c>
      <c r="B33" s="33" t="s">
        <v>67</v>
      </c>
      <c r="C33" s="1" t="s">
        <v>29</v>
      </c>
      <c r="D33" s="70">
        <v>24</v>
      </c>
      <c r="E33" s="71"/>
      <c r="F33" s="25">
        <v>30000</v>
      </c>
      <c r="G33" s="89"/>
    </row>
    <row r="34" spans="1:7" x14ac:dyDescent="0.2">
      <c r="A34" s="6">
        <f t="shared" si="0"/>
        <v>30</v>
      </c>
      <c r="B34" s="33" t="s">
        <v>68</v>
      </c>
      <c r="C34" s="1" t="s">
        <v>29</v>
      </c>
      <c r="D34" s="70">
        <v>24</v>
      </c>
      <c r="E34" s="71"/>
      <c r="F34" s="25">
        <v>15000</v>
      </c>
      <c r="G34" s="90"/>
    </row>
    <row r="35" spans="1:7" x14ac:dyDescent="0.2">
      <c r="A35" s="6">
        <f t="shared" si="0"/>
        <v>31</v>
      </c>
      <c r="B35" s="1" t="s">
        <v>69</v>
      </c>
      <c r="C35" s="1" t="s">
        <v>29</v>
      </c>
      <c r="D35" s="53">
        <v>35</v>
      </c>
      <c r="E35" s="53"/>
      <c r="F35" s="25">
        <v>80000</v>
      </c>
      <c r="G35" s="1"/>
    </row>
    <row r="36" spans="1:7" x14ac:dyDescent="0.2">
      <c r="A36" s="6">
        <f t="shared" si="0"/>
        <v>32</v>
      </c>
      <c r="B36" s="1" t="s">
        <v>70</v>
      </c>
      <c r="C36" s="1" t="s">
        <v>29</v>
      </c>
      <c r="D36" s="74">
        <v>35</v>
      </c>
      <c r="E36" s="74"/>
      <c r="F36" s="25">
        <v>30000</v>
      </c>
      <c r="G36" s="1"/>
    </row>
    <row r="37" spans="1:7" x14ac:dyDescent="0.2">
      <c r="A37" s="6">
        <f t="shared" si="0"/>
        <v>33</v>
      </c>
      <c r="B37" s="1" t="s">
        <v>71</v>
      </c>
      <c r="C37" s="1" t="s">
        <v>29</v>
      </c>
      <c r="D37" s="74">
        <v>6</v>
      </c>
      <c r="E37" s="74"/>
      <c r="F37" s="25">
        <v>80000</v>
      </c>
      <c r="G37" s="1"/>
    </row>
    <row r="38" spans="1:7" x14ac:dyDescent="0.2">
      <c r="A38" s="6">
        <f t="shared" si="0"/>
        <v>34</v>
      </c>
      <c r="B38" s="1" t="s">
        <v>46</v>
      </c>
      <c r="C38" s="1" t="s">
        <v>31</v>
      </c>
      <c r="D38" s="70">
        <v>1</v>
      </c>
      <c r="E38" s="71"/>
      <c r="F38" s="29">
        <v>200000</v>
      </c>
      <c r="G38" s="1"/>
    </row>
    <row r="39" spans="1:7" x14ac:dyDescent="0.2">
      <c r="A39" s="6">
        <f t="shared" si="0"/>
        <v>35</v>
      </c>
      <c r="B39" s="1" t="s">
        <v>47</v>
      </c>
      <c r="C39" s="1" t="s">
        <v>31</v>
      </c>
      <c r="D39" s="70">
        <v>8</v>
      </c>
      <c r="E39" s="71"/>
      <c r="F39" s="29">
        <v>10000</v>
      </c>
      <c r="G39" s="1"/>
    </row>
    <row r="40" spans="1:7" x14ac:dyDescent="0.2">
      <c r="A40" s="6">
        <f t="shared" si="0"/>
        <v>36</v>
      </c>
      <c r="B40" s="14" t="s">
        <v>72</v>
      </c>
      <c r="C40" s="1" t="s">
        <v>29</v>
      </c>
      <c r="D40" s="74">
        <v>35</v>
      </c>
      <c r="E40" s="74"/>
      <c r="F40" s="31">
        <v>16000</v>
      </c>
      <c r="G40" s="1"/>
    </row>
    <row r="41" spans="1:7" x14ac:dyDescent="0.2">
      <c r="A41" s="6">
        <f t="shared" si="0"/>
        <v>37</v>
      </c>
      <c r="B41" s="14" t="s">
        <v>73</v>
      </c>
      <c r="C41" s="1" t="s">
        <v>29</v>
      </c>
      <c r="D41" s="74">
        <v>1</v>
      </c>
      <c r="E41" s="74"/>
      <c r="F41" s="31">
        <v>25000</v>
      </c>
      <c r="G41" s="1"/>
    </row>
    <row r="42" spans="1:7" x14ac:dyDescent="0.2">
      <c r="A42" s="15">
        <v>39</v>
      </c>
      <c r="B42" s="1" t="s">
        <v>74</v>
      </c>
      <c r="C42" s="1" t="s">
        <v>29</v>
      </c>
      <c r="D42" s="74">
        <v>3</v>
      </c>
      <c r="E42" s="74"/>
      <c r="F42" s="31">
        <v>200000</v>
      </c>
      <c r="G42" s="1"/>
    </row>
    <row r="43" spans="1:7" x14ac:dyDescent="0.2">
      <c r="A43" s="6">
        <v>1</v>
      </c>
      <c r="B43" s="1" t="s">
        <v>75</v>
      </c>
      <c r="C43" s="1" t="s">
        <v>45</v>
      </c>
      <c r="D43" s="70">
        <v>1</v>
      </c>
      <c r="E43" s="71"/>
      <c r="F43" s="29">
        <v>200000</v>
      </c>
      <c r="G43" s="1"/>
    </row>
    <row r="44" spans="1:7" x14ac:dyDescent="0.2">
      <c r="A44" s="6">
        <v>2</v>
      </c>
      <c r="B44" s="1" t="s">
        <v>76</v>
      </c>
      <c r="C44" s="1" t="s">
        <v>45</v>
      </c>
      <c r="D44" s="53">
        <v>1</v>
      </c>
      <c r="E44" s="53"/>
      <c r="F44" s="29">
        <v>200000</v>
      </c>
      <c r="G44" s="1"/>
    </row>
    <row r="45" spans="1:7" x14ac:dyDescent="0.2">
      <c r="A45" s="6">
        <v>3</v>
      </c>
      <c r="B45" s="1" t="s">
        <v>77</v>
      </c>
      <c r="C45" s="1" t="s">
        <v>45</v>
      </c>
      <c r="D45" s="53">
        <v>3</v>
      </c>
      <c r="E45" s="53"/>
      <c r="F45" s="29">
        <v>20000</v>
      </c>
      <c r="G45" s="1"/>
    </row>
    <row r="46" spans="1:7" x14ac:dyDescent="0.2">
      <c r="A46" s="6">
        <v>4</v>
      </c>
      <c r="B46" s="1" t="s">
        <v>78</v>
      </c>
      <c r="C46" s="1" t="s">
        <v>45</v>
      </c>
      <c r="D46" s="53">
        <v>1</v>
      </c>
      <c r="E46" s="53"/>
      <c r="F46" s="29">
        <v>1950000</v>
      </c>
      <c r="G46" s="1"/>
    </row>
    <row r="47" spans="1:7" x14ac:dyDescent="0.2">
      <c r="A47" s="6">
        <v>5</v>
      </c>
      <c r="B47" s="1" t="s">
        <v>79</v>
      </c>
      <c r="C47" s="1" t="s">
        <v>45</v>
      </c>
      <c r="D47" s="53">
        <v>1</v>
      </c>
      <c r="E47" s="53"/>
      <c r="F47" s="29">
        <v>1950000</v>
      </c>
      <c r="G47" s="1"/>
    </row>
    <row r="48" spans="1:7" x14ac:dyDescent="0.2">
      <c r="A48" s="6">
        <v>1</v>
      </c>
      <c r="B48" s="1" t="s">
        <v>80</v>
      </c>
      <c r="C48" s="1" t="s">
        <v>31</v>
      </c>
      <c r="D48" s="70">
        <v>4</v>
      </c>
      <c r="E48" s="71"/>
      <c r="F48" s="29">
        <v>130000</v>
      </c>
      <c r="G48" s="1"/>
    </row>
    <row r="49" spans="1:7" x14ac:dyDescent="0.2">
      <c r="A49" s="6">
        <v>2</v>
      </c>
      <c r="B49" s="1" t="s">
        <v>81</v>
      </c>
      <c r="C49" s="1" t="s">
        <v>31</v>
      </c>
      <c r="D49" s="70">
        <v>4</v>
      </c>
      <c r="E49" s="71"/>
      <c r="F49" s="29">
        <v>120000</v>
      </c>
      <c r="G49" s="1"/>
    </row>
    <row r="50" spans="1:7" x14ac:dyDescent="0.2">
      <c r="A50" s="6">
        <v>3</v>
      </c>
      <c r="B50" s="1" t="s">
        <v>82</v>
      </c>
      <c r="C50" s="1" t="s">
        <v>31</v>
      </c>
      <c r="D50" s="70">
        <v>1</v>
      </c>
      <c r="E50" s="71"/>
      <c r="F50" s="29">
        <v>480000</v>
      </c>
      <c r="G50" s="1"/>
    </row>
    <row r="51" spans="1:7" x14ac:dyDescent="0.2">
      <c r="A51" s="6">
        <v>4</v>
      </c>
      <c r="B51" s="1" t="s">
        <v>83</v>
      </c>
      <c r="C51" s="1" t="s">
        <v>31</v>
      </c>
      <c r="D51" s="75">
        <v>4</v>
      </c>
      <c r="E51" s="76"/>
      <c r="F51" s="29">
        <v>125000</v>
      </c>
      <c r="G51" s="1"/>
    </row>
    <row r="52" spans="1:7" x14ac:dyDescent="0.2">
      <c r="A52" s="6">
        <v>5</v>
      </c>
      <c r="B52" s="1" t="s">
        <v>84</v>
      </c>
      <c r="C52" s="1" t="s">
        <v>31</v>
      </c>
      <c r="D52" s="70">
        <v>1</v>
      </c>
      <c r="E52" s="71"/>
      <c r="F52" s="29">
        <v>395000</v>
      </c>
      <c r="G52" s="1"/>
    </row>
    <row r="53" spans="1:7" x14ac:dyDescent="0.2">
      <c r="A53" s="6">
        <v>6</v>
      </c>
      <c r="B53" s="1" t="s">
        <v>85</v>
      </c>
      <c r="C53" s="1" t="s">
        <v>31</v>
      </c>
      <c r="D53" s="70">
        <v>1</v>
      </c>
      <c r="E53" s="71"/>
      <c r="F53" s="29">
        <v>350000</v>
      </c>
      <c r="G53" s="1"/>
    </row>
    <row r="54" spans="1:7" x14ac:dyDescent="0.2">
      <c r="A54" s="6">
        <v>7</v>
      </c>
      <c r="B54" s="1" t="s">
        <v>86</v>
      </c>
      <c r="C54" s="1" t="s">
        <v>31</v>
      </c>
      <c r="D54" s="70">
        <v>1</v>
      </c>
      <c r="E54" s="71"/>
      <c r="F54" s="29">
        <v>250000</v>
      </c>
      <c r="G54" s="1"/>
    </row>
    <row r="55" spans="1:7" x14ac:dyDescent="0.2">
      <c r="A55" s="6">
        <v>8</v>
      </c>
      <c r="B55" s="1" t="s">
        <v>87</v>
      </c>
      <c r="C55" s="1" t="s">
        <v>31</v>
      </c>
      <c r="D55" s="70">
        <v>35</v>
      </c>
      <c r="E55" s="71"/>
      <c r="F55" s="29">
        <v>15000</v>
      </c>
      <c r="G55" s="1"/>
    </row>
    <row r="56" spans="1:7" x14ac:dyDescent="0.2">
      <c r="A56" s="72">
        <v>1</v>
      </c>
      <c r="B56" s="73" t="s">
        <v>48</v>
      </c>
      <c r="C56" s="1" t="s">
        <v>49</v>
      </c>
      <c r="D56" s="72">
        <v>2</v>
      </c>
      <c r="E56" s="72"/>
      <c r="F56" s="32">
        <v>300000</v>
      </c>
      <c r="G56" s="1"/>
    </row>
    <row r="57" spans="1:7" x14ac:dyDescent="0.2">
      <c r="A57" s="72"/>
      <c r="B57" s="73"/>
      <c r="C57" s="17" t="s">
        <v>88</v>
      </c>
      <c r="D57" s="72">
        <v>3</v>
      </c>
      <c r="E57" s="72"/>
      <c r="F57" s="32">
        <v>350000</v>
      </c>
      <c r="G57" s="1"/>
    </row>
    <row r="58" spans="1:7" x14ac:dyDescent="0.2">
      <c r="A58" s="18">
        <v>2</v>
      </c>
      <c r="B58" s="19" t="s">
        <v>51</v>
      </c>
      <c r="C58" s="17" t="s">
        <v>52</v>
      </c>
      <c r="D58" s="72">
        <v>6</v>
      </c>
      <c r="E58" s="72"/>
      <c r="F58" s="32">
        <v>250000</v>
      </c>
      <c r="G58" s="1"/>
    </row>
    <row r="59" spans="1:7" x14ac:dyDescent="0.2">
      <c r="A59" s="18">
        <v>3</v>
      </c>
      <c r="B59" s="1" t="s">
        <v>53</v>
      </c>
      <c r="C59" s="19" t="s">
        <v>54</v>
      </c>
      <c r="D59" s="72">
        <v>3</v>
      </c>
      <c r="E59" s="72"/>
      <c r="F59" s="32">
        <v>110000</v>
      </c>
      <c r="G59" s="1"/>
    </row>
    <row r="60" spans="1:7" x14ac:dyDescent="0.2">
      <c r="A60" s="18">
        <v>4</v>
      </c>
      <c r="B60" s="17" t="s">
        <v>55</v>
      </c>
      <c r="C60" s="19" t="s">
        <v>56</v>
      </c>
      <c r="D60" s="72">
        <v>5</v>
      </c>
      <c r="E60" s="72"/>
      <c r="F60" s="32">
        <v>1500000</v>
      </c>
      <c r="G60" s="1"/>
    </row>
    <row r="61" spans="1:7" x14ac:dyDescent="0.2">
      <c r="A61" s="18">
        <v>5</v>
      </c>
      <c r="B61" s="17" t="s">
        <v>89</v>
      </c>
      <c r="C61" s="19" t="s">
        <v>56</v>
      </c>
      <c r="D61" s="77">
        <v>3</v>
      </c>
      <c r="E61" s="78"/>
      <c r="F61" s="32">
        <v>250000</v>
      </c>
      <c r="G61" s="1"/>
    </row>
    <row r="62" spans="1:7" ht="31" customHeight="1" x14ac:dyDescent="0.2">
      <c r="A62" s="18">
        <v>6</v>
      </c>
      <c r="B62" s="17" t="s">
        <v>50</v>
      </c>
      <c r="C62" s="19" t="s">
        <v>56</v>
      </c>
      <c r="D62" s="72">
        <v>3</v>
      </c>
      <c r="E62" s="72"/>
      <c r="F62" s="32">
        <v>500000</v>
      </c>
      <c r="G62" s="1"/>
    </row>
    <row r="63" spans="1:7" x14ac:dyDescent="0.2">
      <c r="A63" s="18">
        <v>7</v>
      </c>
      <c r="B63" s="17" t="s">
        <v>72</v>
      </c>
      <c r="C63" s="19" t="s">
        <v>90</v>
      </c>
      <c r="D63" s="72">
        <v>6</v>
      </c>
      <c r="E63" s="72"/>
      <c r="F63" s="32">
        <v>25000</v>
      </c>
      <c r="G63" s="1"/>
    </row>
    <row r="64" spans="1:7" x14ac:dyDescent="0.2">
      <c r="A64"/>
      <c r="E64"/>
      <c r="F64" s="2"/>
    </row>
  </sheetData>
  <mergeCells count="69">
    <mergeCell ref="D63:E63"/>
    <mergeCell ref="D53:E53"/>
    <mergeCell ref="D54:E54"/>
    <mergeCell ref="D55:E55"/>
    <mergeCell ref="A56:A57"/>
    <mergeCell ref="B56:B57"/>
    <mergeCell ref="D56:E56"/>
    <mergeCell ref="D57:E57"/>
    <mergeCell ref="D58:E58"/>
    <mergeCell ref="D59:E59"/>
    <mergeCell ref="D60:E60"/>
    <mergeCell ref="D61:E61"/>
    <mergeCell ref="D62:E62"/>
    <mergeCell ref="D52:E52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40:E40"/>
    <mergeCell ref="G31:G34"/>
    <mergeCell ref="D32:E32"/>
    <mergeCell ref="D33:E33"/>
    <mergeCell ref="D34:E34"/>
    <mergeCell ref="D35:E35"/>
    <mergeCell ref="D36:E36"/>
    <mergeCell ref="D37:E37"/>
    <mergeCell ref="D38:E38"/>
    <mergeCell ref="D39:E39"/>
    <mergeCell ref="D27:E27"/>
    <mergeCell ref="D28:E28"/>
    <mergeCell ref="D29:E29"/>
    <mergeCell ref="D30:E30"/>
    <mergeCell ref="D31:E31"/>
    <mergeCell ref="D26:E26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14:E14"/>
    <mergeCell ref="G2:G4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A2:A4"/>
    <mergeCell ref="B2:B4"/>
    <mergeCell ref="C2:C4"/>
    <mergeCell ref="D2:E3"/>
    <mergeCell ref="F2:F4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REKAP PENGELUARAN</vt:lpstr>
      <vt:lpstr>Sheet3</vt:lpstr>
      <vt:lpstr>HITUNG</vt:lpstr>
      <vt:lpstr>Sheet1</vt:lpstr>
      <vt:lpstr>Sheet2</vt:lpstr>
      <vt:lpstr>PRINT</vt:lpstr>
      <vt:lpstr>PRINT!Print_Area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2023-01-20T06:03:52Z</dcterms:created>
  <dcterms:modified xsi:type="dcterms:W3CDTF">2023-01-23T14:07:42Z</dcterms:modified>
</cp:coreProperties>
</file>