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 Kuliah\Tugas Akhir\Pra Skripsi\"/>
    </mc:Choice>
  </mc:AlternateContent>
  <xr:revisionPtr revIDLastSave="0" documentId="13_ncr:1_{857D86B5-6B89-493B-9ECA-15D4AEC70583}" xr6:coauthVersionLast="46" xr6:coauthVersionMax="46" xr10:uidLastSave="{00000000-0000-0000-0000-000000000000}"/>
  <bookViews>
    <workbookView xWindow="-120" yWindow="-120" windowWidth="20730" windowHeight="11760" activeTab="3" xr2:uid="{EFA145A6-EBBB-41DB-873A-CFC35C340733}"/>
  </bookViews>
  <sheets>
    <sheet name="Perhitungan GAP fix" sheetId="4" r:id="rId1"/>
    <sheet name="Perhitungan Manual" sheetId="3" r:id="rId2"/>
    <sheet name="Sheet2" sheetId="6" state="hidden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7" i="4" l="1"/>
  <c r="C94" i="3"/>
  <c r="F138" i="4"/>
  <c r="F137" i="4"/>
  <c r="F136" i="4"/>
  <c r="H120" i="4"/>
  <c r="C88" i="4"/>
  <c r="D90" i="4"/>
  <c r="D89" i="4"/>
  <c r="D88" i="4"/>
  <c r="G158" i="4"/>
  <c r="G159" i="4"/>
  <c r="F145" i="4"/>
  <c r="F146" i="4"/>
  <c r="F144" i="4"/>
  <c r="E145" i="4"/>
  <c r="E146" i="4"/>
  <c r="E144" i="4"/>
  <c r="E136" i="4"/>
  <c r="G136" i="4" s="1"/>
  <c r="E137" i="4"/>
  <c r="G137" i="4" s="1"/>
  <c r="E138" i="4"/>
  <c r="G129" i="4"/>
  <c r="G130" i="4"/>
  <c r="G128" i="4"/>
  <c r="H128" i="4" s="1"/>
  <c r="F129" i="4"/>
  <c r="F130" i="4"/>
  <c r="F128" i="4"/>
  <c r="I121" i="4"/>
  <c r="I122" i="4"/>
  <c r="I120" i="4"/>
  <c r="H121" i="4"/>
  <c r="H122" i="4"/>
  <c r="D98" i="4"/>
  <c r="D99" i="4"/>
  <c r="D100" i="4"/>
  <c r="C100" i="4"/>
  <c r="C99" i="4"/>
  <c r="C98" i="4"/>
  <c r="C90" i="4"/>
  <c r="C89" i="4"/>
  <c r="D78" i="4"/>
  <c r="E78" i="4"/>
  <c r="D79" i="4"/>
  <c r="E79" i="4"/>
  <c r="D80" i="4"/>
  <c r="E80" i="4"/>
  <c r="C80" i="4"/>
  <c r="C79" i="4"/>
  <c r="C78" i="4"/>
  <c r="D69" i="4"/>
  <c r="E69" i="4"/>
  <c r="F69" i="4"/>
  <c r="G69" i="4"/>
  <c r="D70" i="4"/>
  <c r="E70" i="4"/>
  <c r="F70" i="4"/>
  <c r="G70" i="4"/>
  <c r="G68" i="4"/>
  <c r="D68" i="4"/>
  <c r="E68" i="4"/>
  <c r="F68" i="4"/>
  <c r="C70" i="4"/>
  <c r="C69" i="4"/>
  <c r="C68" i="4"/>
  <c r="D111" i="3"/>
  <c r="D109" i="3"/>
  <c r="D105" i="3"/>
  <c r="D104" i="3"/>
  <c r="F91" i="3"/>
  <c r="K91" i="3" s="1"/>
  <c r="E91" i="3"/>
  <c r="J91" i="3" s="1"/>
  <c r="D91" i="3"/>
  <c r="I91" i="3" s="1"/>
  <c r="D116" i="3" s="1"/>
  <c r="C91" i="3"/>
  <c r="H91" i="3" s="1"/>
  <c r="F90" i="3"/>
  <c r="K90" i="3" s="1"/>
  <c r="E90" i="3"/>
  <c r="J90" i="3" s="1"/>
  <c r="D90" i="3"/>
  <c r="C90" i="3"/>
  <c r="H90" i="3" s="1"/>
  <c r="F89" i="3"/>
  <c r="E89" i="3"/>
  <c r="J89" i="3" s="1"/>
  <c r="D89" i="3"/>
  <c r="I89" i="3" s="1"/>
  <c r="D106" i="3" s="1"/>
  <c r="C89" i="3"/>
  <c r="H89" i="3" s="1"/>
  <c r="C106" i="3" s="1"/>
  <c r="E106" i="3" s="1"/>
  <c r="F88" i="3"/>
  <c r="K88" i="3" s="1"/>
  <c r="E88" i="3"/>
  <c r="J88" i="3" s="1"/>
  <c r="D88" i="3"/>
  <c r="I88" i="3" s="1"/>
  <c r="D101" i="3" s="1"/>
  <c r="C88" i="3"/>
  <c r="F87" i="3"/>
  <c r="E87" i="3"/>
  <c r="J87" i="3" s="1"/>
  <c r="D87" i="3"/>
  <c r="I87" i="3" s="1"/>
  <c r="D96" i="3" s="1"/>
  <c r="C87" i="3"/>
  <c r="H87" i="3" s="1"/>
  <c r="D83" i="3"/>
  <c r="G83" i="3" s="1"/>
  <c r="D115" i="3" s="1"/>
  <c r="C83" i="3"/>
  <c r="F83" i="3" s="1"/>
  <c r="C115" i="3" s="1"/>
  <c r="D82" i="3"/>
  <c r="G82" i="3" s="1"/>
  <c r="D110" i="3" s="1"/>
  <c r="C82" i="3"/>
  <c r="F82" i="3" s="1"/>
  <c r="C110" i="3" s="1"/>
  <c r="D81" i="3"/>
  <c r="C81" i="3"/>
  <c r="F81" i="3" s="1"/>
  <c r="C105" i="3" s="1"/>
  <c r="E105" i="3" s="1"/>
  <c r="D80" i="3"/>
  <c r="G80" i="3" s="1"/>
  <c r="D100" i="3" s="1"/>
  <c r="C80" i="3"/>
  <c r="F80" i="3" s="1"/>
  <c r="C100" i="3" s="1"/>
  <c r="D79" i="3"/>
  <c r="G79" i="3" s="1"/>
  <c r="D95" i="3" s="1"/>
  <c r="C79" i="3"/>
  <c r="F79" i="3" s="1"/>
  <c r="C95" i="3" s="1"/>
  <c r="E71" i="3"/>
  <c r="I71" i="3" s="1"/>
  <c r="D71" i="3"/>
  <c r="H71" i="3" s="1"/>
  <c r="D114" i="3" s="1"/>
  <c r="C71" i="3"/>
  <c r="G71" i="3" s="1"/>
  <c r="E70" i="3"/>
  <c r="I70" i="3" s="1"/>
  <c r="D70" i="3"/>
  <c r="C70" i="3"/>
  <c r="G70" i="3" s="1"/>
  <c r="G69" i="3"/>
  <c r="E69" i="3"/>
  <c r="I69" i="3" s="1"/>
  <c r="D69" i="3"/>
  <c r="C69" i="3"/>
  <c r="I68" i="3"/>
  <c r="E68" i="3"/>
  <c r="D68" i="3"/>
  <c r="C68" i="3"/>
  <c r="G68" i="3" s="1"/>
  <c r="I67" i="3"/>
  <c r="E67" i="3"/>
  <c r="D67" i="3"/>
  <c r="H67" i="3" s="1"/>
  <c r="D94" i="3" s="1"/>
  <c r="C67" i="3"/>
  <c r="G67" i="3" s="1"/>
  <c r="G138" i="4" l="1"/>
  <c r="J122" i="4"/>
  <c r="J121" i="4"/>
  <c r="G145" i="4"/>
  <c r="J120" i="4"/>
  <c r="G144" i="4"/>
  <c r="H130" i="4"/>
  <c r="G146" i="4"/>
  <c r="E95" i="3"/>
  <c r="H129" i="4"/>
  <c r="E94" i="3"/>
  <c r="C99" i="3"/>
  <c r="E99" i="3" s="1"/>
  <c r="C114" i="3"/>
  <c r="E100" i="3"/>
  <c r="C101" i="3"/>
  <c r="E101" i="3" s="1"/>
  <c r="E110" i="3"/>
  <c r="E114" i="3"/>
  <c r="C109" i="3"/>
  <c r="E109" i="3" s="1"/>
  <c r="C116" i="3"/>
  <c r="E116" i="3" s="1"/>
  <c r="C111" i="3"/>
  <c r="E111" i="3" s="1"/>
  <c r="C96" i="3"/>
  <c r="E96" i="3" s="1"/>
  <c r="H100" i="3" s="1"/>
  <c r="E115" i="3"/>
  <c r="C104" i="3"/>
  <c r="E104" i="3" s="1"/>
  <c r="H102" i="3" s="1"/>
  <c r="C152" i="4" l="1"/>
  <c r="C153" i="4"/>
  <c r="C154" i="4"/>
  <c r="H101" i="3"/>
  <c r="H103" i="3"/>
  <c r="H104" i="3"/>
</calcChain>
</file>

<file path=xl/sharedStrings.xml><?xml version="1.0" encoding="utf-8"?>
<sst xmlns="http://schemas.openxmlformats.org/spreadsheetml/2006/main" count="752" uniqueCount="227">
  <si>
    <t>No</t>
  </si>
  <si>
    <t>Selisih</t>
  </si>
  <si>
    <t>Bobot Nilai</t>
  </si>
  <si>
    <t>2.5</t>
  </si>
  <si>
    <t>1.5</t>
  </si>
  <si>
    <t>Keterangan</t>
  </si>
  <si>
    <t>tidak ada GAP (kompetensi sesuai yang dibutuhkan)</t>
  </si>
  <si>
    <t>kompetensi individu kelebihan 1 tingkat/level</t>
  </si>
  <si>
    <t>kompetensi individu kurang 1 tingkat/level</t>
  </si>
  <si>
    <t>kompetensi individu kelebihan 2 tingkat/level</t>
  </si>
  <si>
    <t>kompetensi individu kurang 2 tingkat/level</t>
  </si>
  <si>
    <t>Tidak ada GAP (kompetensi sesuai yang dibutuhkan)</t>
  </si>
  <si>
    <t>Kompetensi individu kurang 1 tingkat/level</t>
  </si>
  <si>
    <t>Kompetensi individu kelebihan 1 tingkat/level</t>
  </si>
  <si>
    <t>Kompetensi individu kelebihan 2 tingkat/level</t>
  </si>
  <si>
    <t>Kompetensi individu kurang 2 tingkat/level</t>
  </si>
  <si>
    <t>Kompetensi individu kelebihan 3 tingkat/level</t>
  </si>
  <si>
    <t>Kompetensi individu kurang 3 tingkat/level</t>
  </si>
  <si>
    <t>Kompetensi individu kelebihan 4 tingkat/level</t>
  </si>
  <si>
    <t>Kompetensi individu kurang 4 tingkat/level</t>
  </si>
  <si>
    <t>Kriteria</t>
  </si>
  <si>
    <t>Sub Kriteria</t>
  </si>
  <si>
    <t>Penguasain Materi</t>
  </si>
  <si>
    <t>Penulisan Naskah</t>
  </si>
  <si>
    <t>Presentasi</t>
  </si>
  <si>
    <t>Sikap dan Penampilan</t>
  </si>
  <si>
    <t>Nama Mahasiswa</t>
  </si>
  <si>
    <t>A1</t>
  </si>
  <si>
    <t>A2</t>
  </si>
  <si>
    <t>A3</t>
  </si>
  <si>
    <t>A4</t>
  </si>
  <si>
    <t>A5</t>
  </si>
  <si>
    <t>1.</t>
  </si>
  <si>
    <t>2.</t>
  </si>
  <si>
    <t>3.</t>
  </si>
  <si>
    <t>Andi Amin Prayogi</t>
  </si>
  <si>
    <t>Habib Alwi</t>
  </si>
  <si>
    <t>Pandu Dwi Setya</t>
  </si>
  <si>
    <t>B1</t>
  </si>
  <si>
    <t>B2</t>
  </si>
  <si>
    <t>B3</t>
  </si>
  <si>
    <t>C1</t>
  </si>
  <si>
    <t>D1</t>
  </si>
  <si>
    <t>D2</t>
  </si>
  <si>
    <t>A1: Objek</t>
  </si>
  <si>
    <t>A2: Penelitian</t>
  </si>
  <si>
    <t>A3: Programing</t>
  </si>
  <si>
    <t>A4: Analisis</t>
  </si>
  <si>
    <t>A5: Komperhensif</t>
  </si>
  <si>
    <t>B2: Bahasa Tulisan</t>
  </si>
  <si>
    <t>B3: Referensi</t>
  </si>
  <si>
    <t>D1: Sikap</t>
  </si>
  <si>
    <t>D2: Penampilan</t>
  </si>
  <si>
    <t>Secondary Factor</t>
  </si>
  <si>
    <t>Core Factor</t>
  </si>
  <si>
    <t>Core Factor </t>
  </si>
  <si>
    <t>Secondary Factor </t>
  </si>
  <si>
    <t>Bobot</t>
  </si>
  <si>
    <t xml:space="preserve">Keterangan </t>
  </si>
  <si>
    <t>Nilai Profile</t>
  </si>
  <si>
    <t>perhitungan manual</t>
  </si>
  <si>
    <t>no</t>
  </si>
  <si>
    <t>kriteria</t>
  </si>
  <si>
    <t>sub kriteria</t>
  </si>
  <si>
    <t>Latihan Kader I (30%)</t>
  </si>
  <si>
    <t>tes tulis</t>
  </si>
  <si>
    <t>CF:SF  60%:40%</t>
  </si>
  <si>
    <t>tes wawancara</t>
  </si>
  <si>
    <t>focus group discussion</t>
  </si>
  <si>
    <t>Latihan Kader II (30%)</t>
  </si>
  <si>
    <t>kekompakan kelompok</t>
  </si>
  <si>
    <t>CF:SF 50%:50%</t>
  </si>
  <si>
    <t>penilaian pos</t>
  </si>
  <si>
    <t>Tiga Bulan Masa percobaan (40%)</t>
  </si>
  <si>
    <t xml:space="preserve">study club </t>
  </si>
  <si>
    <t>CF:SF 70%:30%</t>
  </si>
  <si>
    <t>keaktifan</t>
  </si>
  <si>
    <t>challenges</t>
  </si>
  <si>
    <t>kepanitiaan</t>
  </si>
  <si>
    <t>menentukan nilai target yang akan dicapai</t>
  </si>
  <si>
    <t>nilai target</t>
  </si>
  <si>
    <t>tipe</t>
  </si>
  <si>
    <t>CF</t>
  </si>
  <si>
    <t>SF</t>
  </si>
  <si>
    <t>tabel nilai untuk aspek Latiahn Kader I</t>
  </si>
  <si>
    <t>nama calon anggota</t>
  </si>
  <si>
    <t>Musbihin</t>
  </si>
  <si>
    <t>keterangan</t>
  </si>
  <si>
    <t>Fahmi Syahrul Yahya</t>
  </si>
  <si>
    <t>Hassan F.Hidayat</t>
  </si>
  <si>
    <t>Nururri Aji Maruf</t>
  </si>
  <si>
    <t>Hena Sendy Perdana</t>
  </si>
  <si>
    <t>tabel nilai untuk aspek Latiahn Kader II</t>
  </si>
  <si>
    <t>tabel penilaian tiga bulan masa percobaan</t>
  </si>
  <si>
    <t>nama Calon anggota</t>
  </si>
  <si>
    <t>C2</t>
  </si>
  <si>
    <t>C3</t>
  </si>
  <si>
    <t>C4</t>
  </si>
  <si>
    <t>4. bobot untuk masing - masing nilai GAP</t>
  </si>
  <si>
    <t>Bobot nilai GAP</t>
  </si>
  <si>
    <t xml:space="preserve">No </t>
  </si>
  <si>
    <t>selisih</t>
  </si>
  <si>
    <t>bobot nilai</t>
  </si>
  <si>
    <t>musbihin</t>
  </si>
  <si>
    <t>Ncf</t>
  </si>
  <si>
    <t>Nsf</t>
  </si>
  <si>
    <t>total</t>
  </si>
  <si>
    <t>Scf</t>
  </si>
  <si>
    <t>latihan kader I</t>
  </si>
  <si>
    <t>LK1</t>
  </si>
  <si>
    <t>latihan kader II</t>
  </si>
  <si>
    <t>LK2</t>
  </si>
  <si>
    <t>Tiga Bulan Masa Percobaan</t>
  </si>
  <si>
    <t>3 bln masa percobaan</t>
  </si>
  <si>
    <t>nama</t>
  </si>
  <si>
    <t>Perhitungan Manual</t>
  </si>
  <si>
    <r>
      <t xml:space="preserve">A3: </t>
    </r>
    <r>
      <rPr>
        <i/>
        <sz val="12"/>
        <color rgb="FF000000"/>
        <rFont val="Times New Roman"/>
        <family val="1"/>
      </rPr>
      <t>Programing</t>
    </r>
  </si>
  <si>
    <t>Penulisan Naskah (25%)</t>
  </si>
  <si>
    <t xml:space="preserve">B1: Format  </t>
  </si>
  <si>
    <t>Presentasi (25%)</t>
  </si>
  <si>
    <t>Sikap dan Penampilan (15%)</t>
  </si>
  <si>
    <t>B1: Format</t>
  </si>
  <si>
    <t>Tabel aspek Penguasaan materi</t>
  </si>
  <si>
    <t>Tabel Aspek Penulisan Naskah</t>
  </si>
  <si>
    <t>Tabel Aspek Presentasi</t>
  </si>
  <si>
    <t>Tabel aspek Sikap dan Penampilan</t>
  </si>
  <si>
    <t xml:space="preserve">1. variabel data yg dibutuhkan </t>
  </si>
  <si>
    <t>2. Menentukan nilai target yg akan di capai</t>
  </si>
  <si>
    <t>3. Pemetaan GAP profile</t>
  </si>
  <si>
    <t>Perhitungan untuk pemetaan GAP aspek Penguasaan Materi</t>
  </si>
  <si>
    <t>Perhitungan untuk pemetaan GAP aspek Penulisan Naskah</t>
  </si>
  <si>
    <t>Perhitungan untuk pemetaan GAP aspek Presentasi</t>
  </si>
  <si>
    <t>Perhitungan untuk pemetaan GAP aspek Sikap dan Penampilan</t>
  </si>
  <si>
    <t>4.</t>
  </si>
  <si>
    <t>5.</t>
  </si>
  <si>
    <t>6.</t>
  </si>
  <si>
    <t>7.</t>
  </si>
  <si>
    <t>8.</t>
  </si>
  <si>
    <t>9.</t>
  </si>
  <si>
    <t> CF : SF  60% : 40%</t>
  </si>
  <si>
    <t> CF : SF  65% : 35%</t>
  </si>
  <si>
    <t>Nilai Bobot untuk aspek Penguasaan Materi</t>
  </si>
  <si>
    <t>Penguasaan Materi (35%)</t>
  </si>
  <si>
    <t>A1 (SF)</t>
  </si>
  <si>
    <t>A2 (CF)</t>
  </si>
  <si>
    <t>A3 (CF)</t>
  </si>
  <si>
    <t>A4 (CF)</t>
  </si>
  <si>
    <t>A5 (SF)</t>
  </si>
  <si>
    <t>Total</t>
  </si>
  <si>
    <t>Nilai Bobot untuk aspek Penulisan Naskah</t>
  </si>
  <si>
    <t>CF : SF  55% : 45%</t>
  </si>
  <si>
    <t>Nilai Ranking</t>
  </si>
  <si>
    <t>Penguasaan Materi</t>
  </si>
  <si>
    <t>Nilai Bobot untuk aspek Presentasi</t>
  </si>
  <si>
    <t>Nilai Bobot untuk aspek Sikap dan Penampilan</t>
  </si>
  <si>
    <t>Hasil Akhir</t>
  </si>
  <si>
    <t>N1</t>
  </si>
  <si>
    <t>N2</t>
  </si>
  <si>
    <t>N3</t>
  </si>
  <si>
    <t>N4</t>
  </si>
  <si>
    <t>Int(10)</t>
  </si>
  <si>
    <t>Tabel Sub_Kriteria</t>
  </si>
  <si>
    <t>Tabel Kriteria</t>
  </si>
  <si>
    <t>Field Name</t>
  </si>
  <si>
    <t>Data Type</t>
  </si>
  <si>
    <t>Tipe</t>
  </si>
  <si>
    <t>Varchar(10)</t>
  </si>
  <si>
    <t>Varchar(20)</t>
  </si>
  <si>
    <t>Tabel Setting CF &amp; SF</t>
  </si>
  <si>
    <t>Tabel Profile Ideal</t>
  </si>
  <si>
    <t>Nilai</t>
  </si>
  <si>
    <t>Tabel Label Penilaian</t>
  </si>
  <si>
    <t>Tabel Penilaian Kelulusan</t>
  </si>
  <si>
    <t>Varchar(30)</t>
  </si>
  <si>
    <t>Tabel Ranking</t>
  </si>
  <si>
    <t>Nilai_Total</t>
  </si>
  <si>
    <t>Kode_Penilaian**</t>
  </si>
  <si>
    <t>Nama_Penilaian</t>
  </si>
  <si>
    <t>Kode_Penilaian*</t>
  </si>
  <si>
    <t>Kode_Kriteria*</t>
  </si>
  <si>
    <t>Nama_Kriteria</t>
  </si>
  <si>
    <t>Kode_SubKriteria*</t>
  </si>
  <si>
    <t>Kode_SubKriteria**</t>
  </si>
  <si>
    <t>Kode_Kriteria**</t>
  </si>
  <si>
    <t>Nama_SubKriteria</t>
  </si>
  <si>
    <t>Kode_Setting*</t>
  </si>
  <si>
    <t>Nama_Setting</t>
  </si>
  <si>
    <t>KRITERIA</t>
  </si>
  <si>
    <t>SUB</t>
  </si>
  <si>
    <t>Skor</t>
  </si>
  <si>
    <t>Objek</t>
  </si>
  <si>
    <t>Penelitian</t>
  </si>
  <si>
    <t>Programing</t>
  </si>
  <si>
    <t>Analisis</t>
  </si>
  <si>
    <t>Komperhensif</t>
  </si>
  <si>
    <t>Format</t>
  </si>
  <si>
    <t>Bahasa Tulisan</t>
  </si>
  <si>
    <t>Referensi</t>
  </si>
  <si>
    <t>Sikap</t>
  </si>
  <si>
    <t>Penampilan</t>
  </si>
  <si>
    <t> 2.</t>
  </si>
  <si>
    <t> 3.</t>
  </si>
  <si>
    <t> 4.</t>
  </si>
  <si>
    <t> 5.</t>
  </si>
  <si>
    <t>Parameter</t>
  </si>
  <si>
    <t>Sangat Buruk</t>
  </si>
  <si>
    <t>Buruk</t>
  </si>
  <si>
    <t>Sangat Baik</t>
  </si>
  <si>
    <t>Baik</t>
  </si>
  <si>
    <t>Cukup</t>
  </si>
  <si>
    <t>≥ 81 Poin</t>
  </si>
  <si>
    <t>≤ 20 Poin</t>
  </si>
  <si>
    <t>80 &lt; 61 Poin</t>
  </si>
  <si>
    <t>40 &lt; 21 Poin</t>
  </si>
  <si>
    <t>60 &lt; 41 Poin</t>
  </si>
  <si>
    <t>C1: Penyampaian Materi</t>
  </si>
  <si>
    <t>C2: Materi yg dibawakan</t>
  </si>
  <si>
    <t>Penyampaian Materi</t>
  </si>
  <si>
    <t>Materi yg dibawakan</t>
  </si>
  <si>
    <t> Kode untuk nama subkriteria</t>
  </si>
  <si>
    <t> Nilai penilaian kelulusan dalam masing-masing subkriteria</t>
  </si>
  <si>
    <t> Kode untuk nomor mahasiswa</t>
  </si>
  <si>
    <t>Nilai Kelulusan</t>
  </si>
  <si>
    <t>Nama_Mahasiswa</t>
  </si>
  <si>
    <t>Varchar(40)</t>
  </si>
  <si>
    <t> Kode untuk nama mahasiswa</t>
  </si>
  <si>
    <t>NIM_Mahasiswa*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</si>
</sst>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"/>
    <numFmt numFmtId="165" formatCode="0.000"/>
    <numFmt numFmtId="166" formatCode="0.0"/>
    <numFmt numFmtId="169" formatCode="0.00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i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Alignment="1">
      <alignment horizontal="center"/>
    </xf>
    <xf numFmtId="16" fontId="1" fillId="0" borderId="1" xfId="0" applyNumberFormat="1" applyFont="1" applyBorder="1"/>
    <xf numFmtId="0" fontId="2" fillId="0" borderId="0" xfId="0" applyFont="1" applyAlignment="1">
      <alignment vertical="center"/>
    </xf>
    <xf numFmtId="0" fontId="1" fillId="0" borderId="5" xfId="0" applyFont="1" applyBorder="1"/>
    <xf numFmtId="0" fontId="2" fillId="0" borderId="5" xfId="0" applyFont="1" applyBorder="1" applyAlignment="1">
      <alignment vertical="center"/>
    </xf>
    <xf numFmtId="164" fontId="1" fillId="0" borderId="1" xfId="0" applyNumberFormat="1" applyFont="1" applyBorder="1"/>
    <xf numFmtId="16" fontId="1" fillId="0" borderId="0" xfId="0" applyNumberFormat="1" applyFont="1"/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4" borderId="0" xfId="0" applyFont="1" applyFill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6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169" fontId="1" fillId="0" borderId="8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395D8-DD4A-4628-A14B-1872558C4E6D}">
  <dimension ref="A2:J185"/>
  <sheetViews>
    <sheetView topLeftCell="A22" workbookViewId="0">
      <selection activeCell="H30" sqref="H30"/>
    </sheetView>
  </sheetViews>
  <sheetFormatPr defaultRowHeight="15.75" x14ac:dyDescent="0.25"/>
  <cols>
    <col min="1" max="1" width="5.140625" style="20" customWidth="1"/>
    <col min="2" max="2" width="26.85546875" style="20" bestFit="1" customWidth="1"/>
    <col min="3" max="3" width="22.85546875" style="20" bestFit="1" customWidth="1"/>
    <col min="4" max="4" width="19" style="20" customWidth="1"/>
    <col min="5" max="5" width="17.42578125" style="20" bestFit="1" customWidth="1"/>
    <col min="6" max="6" width="20.42578125" style="20" bestFit="1" customWidth="1"/>
    <col min="7" max="7" width="23.42578125" style="20" bestFit="1" customWidth="1"/>
    <col min="8" max="8" width="17.7109375" style="20" bestFit="1" customWidth="1"/>
    <col min="9" max="9" width="16.7109375" style="20" bestFit="1" customWidth="1"/>
    <col min="10" max="10" width="17" style="20" bestFit="1" customWidth="1"/>
    <col min="11" max="16384" width="9.140625" style="20"/>
  </cols>
  <sheetData>
    <row r="2" spans="1:4" x14ac:dyDescent="0.25">
      <c r="A2" s="55" t="s">
        <v>115</v>
      </c>
      <c r="B2" s="55"/>
      <c r="C2" s="55"/>
      <c r="D2" s="55"/>
    </row>
    <row r="3" spans="1:4" x14ac:dyDescent="0.25">
      <c r="B3" s="53" t="s">
        <v>126</v>
      </c>
      <c r="C3" s="53"/>
      <c r="D3" s="54"/>
    </row>
    <row r="4" spans="1:4" x14ac:dyDescent="0.25">
      <c r="A4" s="3" t="s">
        <v>0</v>
      </c>
      <c r="B4" s="21" t="s">
        <v>20</v>
      </c>
      <c r="C4" s="21" t="s">
        <v>21</v>
      </c>
      <c r="D4" s="25"/>
    </row>
    <row r="5" spans="1:4" x14ac:dyDescent="0.25">
      <c r="A5" s="1">
        <v>1</v>
      </c>
      <c r="B5" s="6" t="s">
        <v>142</v>
      </c>
      <c r="C5" s="6" t="s">
        <v>44</v>
      </c>
      <c r="D5" s="5"/>
    </row>
    <row r="6" spans="1:4" x14ac:dyDescent="0.25">
      <c r="A6" s="1"/>
      <c r="B6" s="6" t="s">
        <v>139</v>
      </c>
      <c r="C6" s="6" t="s">
        <v>45</v>
      </c>
      <c r="D6" s="5"/>
    </row>
    <row r="7" spans="1:4" x14ac:dyDescent="0.25">
      <c r="A7" s="1"/>
      <c r="B7" s="6"/>
      <c r="C7" s="6" t="s">
        <v>116</v>
      </c>
      <c r="D7" s="5"/>
    </row>
    <row r="8" spans="1:4" x14ac:dyDescent="0.25">
      <c r="A8" s="1"/>
      <c r="B8" s="6"/>
      <c r="C8" s="6" t="s">
        <v>47</v>
      </c>
      <c r="D8" s="5"/>
    </row>
    <row r="9" spans="1:4" x14ac:dyDescent="0.25">
      <c r="A9" s="1"/>
      <c r="B9" s="6"/>
      <c r="C9" s="6" t="s">
        <v>48</v>
      </c>
      <c r="D9" s="5"/>
    </row>
    <row r="10" spans="1:4" x14ac:dyDescent="0.25">
      <c r="A10" s="1">
        <v>2</v>
      </c>
      <c r="B10" s="6" t="s">
        <v>117</v>
      </c>
      <c r="C10" s="6" t="s">
        <v>118</v>
      </c>
      <c r="D10" s="5"/>
    </row>
    <row r="11" spans="1:4" x14ac:dyDescent="0.25">
      <c r="A11" s="1"/>
      <c r="B11" s="6" t="s">
        <v>140</v>
      </c>
      <c r="C11" s="6" t="s">
        <v>49</v>
      </c>
      <c r="D11" s="5"/>
    </row>
    <row r="12" spans="1:4" x14ac:dyDescent="0.25">
      <c r="A12" s="1"/>
      <c r="B12" s="6"/>
      <c r="C12" s="6" t="s">
        <v>50</v>
      </c>
      <c r="D12" s="5"/>
    </row>
    <row r="13" spans="1:4" x14ac:dyDescent="0.25">
      <c r="A13" s="1">
        <v>3</v>
      </c>
      <c r="B13" s="6" t="s">
        <v>119</v>
      </c>
      <c r="C13" s="6" t="s">
        <v>215</v>
      </c>
      <c r="D13" s="5"/>
    </row>
    <row r="14" spans="1:4" s="38" customFormat="1" x14ac:dyDescent="0.25">
      <c r="A14" s="1"/>
      <c r="B14" s="6" t="s">
        <v>139</v>
      </c>
      <c r="C14" s="6" t="s">
        <v>216</v>
      </c>
      <c r="D14" s="5"/>
    </row>
    <row r="15" spans="1:4" x14ac:dyDescent="0.25">
      <c r="A15" s="1">
        <v>4</v>
      </c>
      <c r="B15" s="6" t="s">
        <v>120</v>
      </c>
      <c r="C15" s="6" t="s">
        <v>51</v>
      </c>
      <c r="D15" s="5"/>
    </row>
    <row r="16" spans="1:4" x14ac:dyDescent="0.25">
      <c r="A16" s="1"/>
      <c r="B16" s="6" t="s">
        <v>150</v>
      </c>
      <c r="C16" s="6" t="s">
        <v>52</v>
      </c>
      <c r="D16" s="5"/>
    </row>
    <row r="18" spans="1:10" x14ac:dyDescent="0.25">
      <c r="B18" s="56" t="s">
        <v>127</v>
      </c>
      <c r="C18" s="56"/>
      <c r="D18" s="56"/>
    </row>
    <row r="19" spans="1:10" x14ac:dyDescent="0.25">
      <c r="A19" s="3" t="s">
        <v>0</v>
      </c>
      <c r="B19" s="21" t="s">
        <v>20</v>
      </c>
      <c r="C19" s="21" t="s">
        <v>21</v>
      </c>
      <c r="D19" s="21" t="s">
        <v>57</v>
      </c>
      <c r="E19" s="21" t="s">
        <v>5</v>
      </c>
    </row>
    <row r="20" spans="1:10" x14ac:dyDescent="0.25">
      <c r="A20" s="1">
        <v>1</v>
      </c>
      <c r="B20" s="7" t="s">
        <v>22</v>
      </c>
      <c r="C20" s="6" t="s">
        <v>44</v>
      </c>
      <c r="D20" s="7">
        <v>4</v>
      </c>
      <c r="E20" s="6" t="s">
        <v>53</v>
      </c>
    </row>
    <row r="21" spans="1:10" x14ac:dyDescent="0.25">
      <c r="A21" s="1"/>
      <c r="B21" s="2"/>
      <c r="C21" s="6" t="s">
        <v>45</v>
      </c>
      <c r="D21" s="7">
        <v>5</v>
      </c>
      <c r="E21" s="6" t="s">
        <v>54</v>
      </c>
    </row>
    <row r="22" spans="1:10" x14ac:dyDescent="0.25">
      <c r="A22" s="1"/>
      <c r="B22" s="2"/>
      <c r="C22" s="6" t="s">
        <v>46</v>
      </c>
      <c r="D22" s="7">
        <v>4</v>
      </c>
      <c r="E22" s="6" t="s">
        <v>54</v>
      </c>
    </row>
    <row r="23" spans="1:10" x14ac:dyDescent="0.25">
      <c r="A23" s="1"/>
      <c r="B23" s="2"/>
      <c r="C23" s="6" t="s">
        <v>47</v>
      </c>
      <c r="D23" s="7">
        <v>4</v>
      </c>
      <c r="E23" s="6" t="s">
        <v>54</v>
      </c>
    </row>
    <row r="24" spans="1:10" x14ac:dyDescent="0.25">
      <c r="A24" s="1"/>
      <c r="B24" s="2"/>
      <c r="C24" s="6" t="s">
        <v>48</v>
      </c>
      <c r="D24" s="7">
        <v>3</v>
      </c>
      <c r="E24" s="6" t="s">
        <v>53</v>
      </c>
    </row>
    <row r="25" spans="1:10" x14ac:dyDescent="0.25">
      <c r="A25" s="1"/>
      <c r="B25" s="2"/>
      <c r="C25" s="6"/>
      <c r="D25" s="7"/>
      <c r="E25" s="6"/>
    </row>
    <row r="26" spans="1:10" x14ac:dyDescent="0.25">
      <c r="A26" s="1">
        <v>2</v>
      </c>
      <c r="B26" s="7" t="s">
        <v>23</v>
      </c>
      <c r="C26" s="6" t="s">
        <v>121</v>
      </c>
      <c r="D26" s="7">
        <v>5</v>
      </c>
      <c r="E26" s="6" t="s">
        <v>55</v>
      </c>
    </row>
    <row r="27" spans="1:10" x14ac:dyDescent="0.25">
      <c r="A27" s="1"/>
      <c r="B27" s="2"/>
      <c r="C27" s="6" t="s">
        <v>49</v>
      </c>
      <c r="D27" s="7">
        <v>3</v>
      </c>
      <c r="E27" s="6" t="s">
        <v>53</v>
      </c>
      <c r="G27" s="36"/>
      <c r="H27" s="36"/>
      <c r="I27" s="36"/>
      <c r="J27" s="36"/>
    </row>
    <row r="28" spans="1:10" x14ac:dyDescent="0.25">
      <c r="A28" s="1"/>
      <c r="B28" s="2"/>
      <c r="C28" s="6" t="s">
        <v>50</v>
      </c>
      <c r="D28" s="7">
        <v>4</v>
      </c>
      <c r="E28" s="6" t="s">
        <v>54</v>
      </c>
      <c r="G28" s="7"/>
      <c r="H28" s="6"/>
      <c r="I28" s="7"/>
      <c r="J28" s="6"/>
    </row>
    <row r="29" spans="1:10" x14ac:dyDescent="0.25">
      <c r="A29" s="1"/>
      <c r="B29" s="2"/>
      <c r="C29" s="6"/>
      <c r="D29" s="7"/>
      <c r="E29" s="6"/>
      <c r="G29" s="1"/>
      <c r="H29" s="6"/>
      <c r="I29" s="7"/>
      <c r="J29" s="6"/>
    </row>
    <row r="30" spans="1:10" x14ac:dyDescent="0.25">
      <c r="A30" s="1">
        <v>3</v>
      </c>
      <c r="B30" s="7" t="s">
        <v>24</v>
      </c>
      <c r="C30" s="6" t="s">
        <v>215</v>
      </c>
      <c r="D30" s="7">
        <v>5</v>
      </c>
      <c r="E30" s="6" t="s">
        <v>54</v>
      </c>
    </row>
    <row r="31" spans="1:10" s="38" customFormat="1" x14ac:dyDescent="0.25">
      <c r="A31" s="1"/>
      <c r="B31" s="7"/>
      <c r="C31" s="6" t="s">
        <v>216</v>
      </c>
      <c r="D31" s="7">
        <v>4</v>
      </c>
      <c r="E31" s="6" t="s">
        <v>53</v>
      </c>
    </row>
    <row r="32" spans="1:10" x14ac:dyDescent="0.25">
      <c r="A32" s="1"/>
      <c r="B32" s="7"/>
      <c r="C32" s="6"/>
      <c r="D32" s="7"/>
      <c r="E32" s="6"/>
    </row>
    <row r="33" spans="1:10" x14ac:dyDescent="0.25">
      <c r="A33" s="1">
        <v>4</v>
      </c>
      <c r="B33" s="7" t="s">
        <v>25</v>
      </c>
      <c r="C33" s="6" t="s">
        <v>51</v>
      </c>
      <c r="D33" s="7">
        <v>4</v>
      </c>
      <c r="E33" s="6" t="s">
        <v>55</v>
      </c>
    </row>
    <row r="34" spans="1:10" x14ac:dyDescent="0.25">
      <c r="A34" s="1"/>
      <c r="B34" s="2"/>
      <c r="C34" s="6" t="s">
        <v>52</v>
      </c>
      <c r="D34" s="7">
        <v>4</v>
      </c>
      <c r="E34" s="6" t="s">
        <v>56</v>
      </c>
    </row>
    <row r="36" spans="1:10" x14ac:dyDescent="0.25">
      <c r="B36" s="45" t="s">
        <v>122</v>
      </c>
      <c r="C36" s="45"/>
      <c r="D36" s="45"/>
      <c r="I36" s="50" t="s">
        <v>5</v>
      </c>
      <c r="J36" s="6" t="s">
        <v>44</v>
      </c>
    </row>
    <row r="37" spans="1:10" x14ac:dyDescent="0.25">
      <c r="A37" s="21" t="s">
        <v>0</v>
      </c>
      <c r="B37" s="21" t="s">
        <v>26</v>
      </c>
      <c r="C37" s="21" t="s">
        <v>27</v>
      </c>
      <c r="D37" s="21" t="s">
        <v>28</v>
      </c>
      <c r="E37" s="21" t="s">
        <v>29</v>
      </c>
      <c r="F37" s="21" t="s">
        <v>30</v>
      </c>
      <c r="G37" s="21" t="s">
        <v>31</v>
      </c>
      <c r="I37" s="51"/>
      <c r="J37" s="6" t="s">
        <v>45</v>
      </c>
    </row>
    <row r="38" spans="1:10" x14ac:dyDescent="0.25">
      <c r="A38" s="7" t="s">
        <v>32</v>
      </c>
      <c r="B38" s="7" t="s">
        <v>35</v>
      </c>
      <c r="C38" s="7">
        <v>4</v>
      </c>
      <c r="D38" s="7">
        <v>4</v>
      </c>
      <c r="E38" s="7">
        <v>3</v>
      </c>
      <c r="F38" s="7">
        <v>4</v>
      </c>
      <c r="G38" s="7">
        <v>4</v>
      </c>
      <c r="I38" s="51"/>
      <c r="J38" s="6" t="s">
        <v>46</v>
      </c>
    </row>
    <row r="39" spans="1:10" x14ac:dyDescent="0.25">
      <c r="A39" s="7" t="s">
        <v>33</v>
      </c>
      <c r="B39" s="7" t="s">
        <v>36</v>
      </c>
      <c r="C39" s="7">
        <v>4</v>
      </c>
      <c r="D39" s="7">
        <v>3</v>
      </c>
      <c r="E39" s="7">
        <v>4</v>
      </c>
      <c r="F39" s="7">
        <v>3</v>
      </c>
      <c r="G39" s="7">
        <v>4</v>
      </c>
      <c r="I39" s="51"/>
      <c r="J39" s="6" t="s">
        <v>47</v>
      </c>
    </row>
    <row r="40" spans="1:10" x14ac:dyDescent="0.25">
      <c r="A40" s="7" t="s">
        <v>34</v>
      </c>
      <c r="B40" s="7" t="s">
        <v>37</v>
      </c>
      <c r="C40" s="7">
        <v>4</v>
      </c>
      <c r="D40" s="7">
        <v>3</v>
      </c>
      <c r="E40" s="7">
        <v>5</v>
      </c>
      <c r="F40" s="7">
        <v>4</v>
      </c>
      <c r="G40" s="7">
        <v>4</v>
      </c>
      <c r="I40" s="52"/>
      <c r="J40" s="6" t="s">
        <v>48</v>
      </c>
    </row>
    <row r="42" spans="1:10" x14ac:dyDescent="0.25">
      <c r="B42" s="45" t="s">
        <v>123</v>
      </c>
      <c r="C42" s="45"/>
      <c r="D42" s="45"/>
    </row>
    <row r="43" spans="1:10" x14ac:dyDescent="0.25">
      <c r="A43" s="21" t="s">
        <v>0</v>
      </c>
      <c r="B43" s="21" t="s">
        <v>26</v>
      </c>
      <c r="C43" s="21" t="s">
        <v>38</v>
      </c>
      <c r="D43" s="21" t="s">
        <v>39</v>
      </c>
      <c r="E43" s="21" t="s">
        <v>40</v>
      </c>
      <c r="G43" s="50" t="s">
        <v>5</v>
      </c>
      <c r="H43" s="6" t="s">
        <v>121</v>
      </c>
    </row>
    <row r="44" spans="1:10" x14ac:dyDescent="0.25">
      <c r="A44" s="7" t="s">
        <v>32</v>
      </c>
      <c r="B44" s="7" t="s">
        <v>35</v>
      </c>
      <c r="C44" s="7">
        <v>4</v>
      </c>
      <c r="D44" s="7">
        <v>3</v>
      </c>
      <c r="E44" s="7">
        <v>5</v>
      </c>
      <c r="G44" s="51"/>
      <c r="H44" s="6" t="s">
        <v>49</v>
      </c>
    </row>
    <row r="45" spans="1:10" x14ac:dyDescent="0.25">
      <c r="A45" s="7" t="s">
        <v>33</v>
      </c>
      <c r="B45" s="7" t="s">
        <v>36</v>
      </c>
      <c r="C45" s="7">
        <v>4</v>
      </c>
      <c r="D45" s="7">
        <v>3</v>
      </c>
      <c r="E45" s="7">
        <v>4</v>
      </c>
      <c r="G45" s="52"/>
      <c r="H45" s="6" t="s">
        <v>50</v>
      </c>
    </row>
    <row r="46" spans="1:10" x14ac:dyDescent="0.25">
      <c r="A46" s="7" t="s">
        <v>34</v>
      </c>
      <c r="B46" s="7" t="s">
        <v>37</v>
      </c>
      <c r="C46" s="7">
        <v>4</v>
      </c>
      <c r="D46" s="7">
        <v>4</v>
      </c>
      <c r="E46" s="7">
        <v>4</v>
      </c>
    </row>
    <row r="48" spans="1:10" x14ac:dyDescent="0.25">
      <c r="B48" s="45" t="s">
        <v>124</v>
      </c>
      <c r="C48" s="45"/>
    </row>
    <row r="49" spans="1:10" x14ac:dyDescent="0.25">
      <c r="A49" s="21" t="s">
        <v>0</v>
      </c>
      <c r="B49" s="21" t="s">
        <v>26</v>
      </c>
      <c r="C49" s="21" t="s">
        <v>41</v>
      </c>
      <c r="D49" s="36" t="s">
        <v>95</v>
      </c>
      <c r="F49" s="60" t="s">
        <v>5</v>
      </c>
      <c r="G49" s="6" t="s">
        <v>215</v>
      </c>
    </row>
    <row r="50" spans="1:10" x14ac:dyDescent="0.25">
      <c r="A50" s="7" t="s">
        <v>32</v>
      </c>
      <c r="B50" s="7" t="s">
        <v>35</v>
      </c>
      <c r="C50" s="7">
        <v>4</v>
      </c>
      <c r="D50" s="7">
        <v>4</v>
      </c>
      <c r="F50" s="60"/>
      <c r="G50" s="6" t="s">
        <v>216</v>
      </c>
    </row>
    <row r="51" spans="1:10" x14ac:dyDescent="0.25">
      <c r="A51" s="7" t="s">
        <v>33</v>
      </c>
      <c r="B51" s="7" t="s">
        <v>36</v>
      </c>
      <c r="C51" s="7">
        <v>5</v>
      </c>
      <c r="D51" s="7">
        <v>4</v>
      </c>
    </row>
    <row r="52" spans="1:10" x14ac:dyDescent="0.25">
      <c r="A52" s="7" t="s">
        <v>34</v>
      </c>
      <c r="B52" s="7" t="s">
        <v>37</v>
      </c>
      <c r="C52" s="7">
        <v>4</v>
      </c>
      <c r="D52" s="7">
        <v>5</v>
      </c>
    </row>
    <row r="54" spans="1:10" x14ac:dyDescent="0.25">
      <c r="B54" s="45" t="s">
        <v>125</v>
      </c>
      <c r="C54" s="45"/>
      <c r="D54" s="45"/>
    </row>
    <row r="55" spans="1:10" x14ac:dyDescent="0.25">
      <c r="A55" s="21" t="s">
        <v>0</v>
      </c>
      <c r="B55" s="21" t="s">
        <v>26</v>
      </c>
      <c r="C55" s="21" t="s">
        <v>42</v>
      </c>
      <c r="D55" s="21" t="s">
        <v>43</v>
      </c>
      <c r="F55" s="50" t="s">
        <v>58</v>
      </c>
      <c r="G55" s="6" t="s">
        <v>51</v>
      </c>
    </row>
    <row r="56" spans="1:10" x14ac:dyDescent="0.25">
      <c r="A56" s="7" t="s">
        <v>32</v>
      </c>
      <c r="B56" s="7" t="s">
        <v>35</v>
      </c>
      <c r="C56" s="22">
        <v>4</v>
      </c>
      <c r="D56" s="22">
        <v>4</v>
      </c>
      <c r="F56" s="52"/>
      <c r="G56" s="6" t="s">
        <v>52</v>
      </c>
    </row>
    <row r="57" spans="1:10" x14ac:dyDescent="0.25">
      <c r="A57" s="7" t="s">
        <v>33</v>
      </c>
      <c r="B57" s="7" t="s">
        <v>36</v>
      </c>
      <c r="C57" s="22">
        <v>5</v>
      </c>
      <c r="D57" s="22">
        <v>4</v>
      </c>
    </row>
    <row r="58" spans="1:10" x14ac:dyDescent="0.25">
      <c r="A58" s="7" t="s">
        <v>34</v>
      </c>
      <c r="B58" s="7" t="s">
        <v>37</v>
      </c>
      <c r="C58" s="22">
        <v>5</v>
      </c>
      <c r="D58" s="22">
        <v>4</v>
      </c>
    </row>
    <row r="61" spans="1:10" x14ac:dyDescent="0.25">
      <c r="B61" s="49" t="s">
        <v>128</v>
      </c>
      <c r="C61" s="49"/>
      <c r="D61" s="49"/>
    </row>
    <row r="62" spans="1:10" x14ac:dyDescent="0.25">
      <c r="B62" s="45" t="s">
        <v>129</v>
      </c>
      <c r="C62" s="45"/>
      <c r="D62" s="45"/>
    </row>
    <row r="63" spans="1:10" x14ac:dyDescent="0.25">
      <c r="A63" s="3" t="s">
        <v>0</v>
      </c>
      <c r="B63" s="3" t="s">
        <v>26</v>
      </c>
      <c r="C63" s="3" t="s">
        <v>27</v>
      </c>
      <c r="D63" s="3" t="s">
        <v>28</v>
      </c>
      <c r="E63" s="3" t="s">
        <v>29</v>
      </c>
      <c r="F63" s="3" t="s">
        <v>30</v>
      </c>
      <c r="G63" s="3" t="s">
        <v>31</v>
      </c>
    </row>
    <row r="64" spans="1:10" x14ac:dyDescent="0.25">
      <c r="A64" s="1" t="s">
        <v>32</v>
      </c>
      <c r="B64" s="10" t="s">
        <v>35</v>
      </c>
      <c r="C64" s="1">
        <v>4</v>
      </c>
      <c r="D64" s="1">
        <v>4</v>
      </c>
      <c r="E64" s="1">
        <v>3</v>
      </c>
      <c r="F64" s="1">
        <v>4</v>
      </c>
      <c r="G64" s="1">
        <v>4</v>
      </c>
      <c r="I64" s="50" t="s">
        <v>5</v>
      </c>
      <c r="J64" s="6" t="s">
        <v>44</v>
      </c>
    </row>
    <row r="65" spans="1:10" x14ac:dyDescent="0.25">
      <c r="A65" s="1" t="s">
        <v>33</v>
      </c>
      <c r="B65" s="10" t="s">
        <v>36</v>
      </c>
      <c r="C65" s="1">
        <v>4</v>
      </c>
      <c r="D65" s="1">
        <v>3</v>
      </c>
      <c r="E65" s="1">
        <v>4</v>
      </c>
      <c r="F65" s="1">
        <v>3</v>
      </c>
      <c r="G65" s="1">
        <v>4</v>
      </c>
      <c r="I65" s="51"/>
      <c r="J65" s="6" t="s">
        <v>45</v>
      </c>
    </row>
    <row r="66" spans="1:10" x14ac:dyDescent="0.25">
      <c r="A66" s="1" t="s">
        <v>34</v>
      </c>
      <c r="B66" s="10" t="s">
        <v>37</v>
      </c>
      <c r="C66" s="1">
        <v>4</v>
      </c>
      <c r="D66" s="1">
        <v>3</v>
      </c>
      <c r="E66" s="1">
        <v>5</v>
      </c>
      <c r="F66" s="1">
        <v>4</v>
      </c>
      <c r="G66" s="1">
        <v>4</v>
      </c>
      <c r="I66" s="51"/>
      <c r="J66" s="6" t="s">
        <v>46</v>
      </c>
    </row>
    <row r="67" spans="1:10" x14ac:dyDescent="0.25">
      <c r="A67" s="23"/>
      <c r="B67" s="24" t="s">
        <v>59</v>
      </c>
      <c r="C67" s="23">
        <v>4</v>
      </c>
      <c r="D67" s="23">
        <v>5</v>
      </c>
      <c r="E67" s="23">
        <v>4</v>
      </c>
      <c r="F67" s="23">
        <v>4</v>
      </c>
      <c r="G67" s="23">
        <v>3</v>
      </c>
      <c r="I67" s="51"/>
      <c r="J67" s="6" t="s">
        <v>47</v>
      </c>
    </row>
    <row r="68" spans="1:10" x14ac:dyDescent="0.25">
      <c r="A68" s="1" t="s">
        <v>32</v>
      </c>
      <c r="B68" s="10" t="s">
        <v>35</v>
      </c>
      <c r="C68" s="1">
        <f>C64-C67</f>
        <v>0</v>
      </c>
      <c r="D68" s="1">
        <f t="shared" ref="D68:F68" si="0">D64-D67</f>
        <v>-1</v>
      </c>
      <c r="E68" s="1">
        <f t="shared" si="0"/>
        <v>-1</v>
      </c>
      <c r="F68" s="1">
        <f t="shared" si="0"/>
        <v>0</v>
      </c>
      <c r="G68" s="1">
        <f>G64-G67</f>
        <v>1</v>
      </c>
      <c r="I68" s="52"/>
      <c r="J68" s="6" t="s">
        <v>48</v>
      </c>
    </row>
    <row r="69" spans="1:10" x14ac:dyDescent="0.25">
      <c r="A69" s="1" t="s">
        <v>33</v>
      </c>
      <c r="B69" s="10" t="s">
        <v>36</v>
      </c>
      <c r="C69" s="1">
        <f>C65-C67</f>
        <v>0</v>
      </c>
      <c r="D69" s="1">
        <f>D65-D67</f>
        <v>-2</v>
      </c>
      <c r="E69" s="1">
        <f t="shared" ref="E69:G69" si="1">E65-E67</f>
        <v>0</v>
      </c>
      <c r="F69" s="1">
        <f t="shared" si="1"/>
        <v>-1</v>
      </c>
      <c r="G69" s="1">
        <f t="shared" si="1"/>
        <v>1</v>
      </c>
    </row>
    <row r="70" spans="1:10" x14ac:dyDescent="0.25">
      <c r="A70" s="1" t="s">
        <v>34</v>
      </c>
      <c r="B70" s="10" t="s">
        <v>37</v>
      </c>
      <c r="C70" s="1">
        <f>C66-C67</f>
        <v>0</v>
      </c>
      <c r="D70" s="1">
        <f t="shared" ref="D70:G70" si="2">D66-D67</f>
        <v>-2</v>
      </c>
      <c r="E70" s="1">
        <f t="shared" si="2"/>
        <v>1</v>
      </c>
      <c r="F70" s="1">
        <f t="shared" si="2"/>
        <v>0</v>
      </c>
      <c r="G70" s="1">
        <f t="shared" si="2"/>
        <v>1</v>
      </c>
    </row>
    <row r="72" spans="1:10" x14ac:dyDescent="0.25">
      <c r="B72" s="45" t="s">
        <v>130</v>
      </c>
      <c r="C72" s="45"/>
      <c r="D72" s="45"/>
    </row>
    <row r="73" spans="1:10" x14ac:dyDescent="0.25">
      <c r="A73" s="3" t="s">
        <v>0</v>
      </c>
      <c r="B73" s="3" t="s">
        <v>26</v>
      </c>
      <c r="C73" s="3" t="s">
        <v>38</v>
      </c>
      <c r="D73" s="3" t="s">
        <v>39</v>
      </c>
      <c r="E73" s="3" t="s">
        <v>40</v>
      </c>
    </row>
    <row r="74" spans="1:10" x14ac:dyDescent="0.25">
      <c r="A74" s="1" t="s">
        <v>32</v>
      </c>
      <c r="B74" s="10" t="s">
        <v>35</v>
      </c>
      <c r="C74" s="1">
        <v>4</v>
      </c>
      <c r="D74" s="1">
        <v>3</v>
      </c>
      <c r="E74" s="1">
        <v>5</v>
      </c>
    </row>
    <row r="75" spans="1:10" x14ac:dyDescent="0.25">
      <c r="A75" s="1" t="s">
        <v>33</v>
      </c>
      <c r="B75" s="10" t="s">
        <v>36</v>
      </c>
      <c r="C75" s="1">
        <v>4</v>
      </c>
      <c r="D75" s="1">
        <v>3</v>
      </c>
      <c r="E75" s="1">
        <v>4</v>
      </c>
      <c r="G75" s="50" t="s">
        <v>5</v>
      </c>
      <c r="H75" s="6" t="s">
        <v>121</v>
      </c>
    </row>
    <row r="76" spans="1:10" x14ac:dyDescent="0.25">
      <c r="A76" s="1" t="s">
        <v>34</v>
      </c>
      <c r="B76" s="10" t="s">
        <v>37</v>
      </c>
      <c r="C76" s="1">
        <v>4</v>
      </c>
      <c r="D76" s="1">
        <v>4</v>
      </c>
      <c r="E76" s="1">
        <v>4</v>
      </c>
      <c r="G76" s="51"/>
      <c r="H76" s="6" t="s">
        <v>49</v>
      </c>
    </row>
    <row r="77" spans="1:10" x14ac:dyDescent="0.25">
      <c r="A77" s="23"/>
      <c r="B77" s="24" t="s">
        <v>59</v>
      </c>
      <c r="C77" s="23">
        <v>5</v>
      </c>
      <c r="D77" s="23">
        <v>3</v>
      </c>
      <c r="E77" s="23">
        <v>4</v>
      </c>
      <c r="G77" s="52"/>
      <c r="H77" s="6" t="s">
        <v>50</v>
      </c>
    </row>
    <row r="78" spans="1:10" x14ac:dyDescent="0.25">
      <c r="A78" s="1" t="s">
        <v>32</v>
      </c>
      <c r="B78" s="10" t="s">
        <v>35</v>
      </c>
      <c r="C78" s="1">
        <f>C74-C77</f>
        <v>-1</v>
      </c>
      <c r="D78" s="1">
        <f t="shared" ref="D78:E78" si="3">D74-D77</f>
        <v>0</v>
      </c>
      <c r="E78" s="1">
        <f t="shared" si="3"/>
        <v>1</v>
      </c>
    </row>
    <row r="79" spans="1:10" x14ac:dyDescent="0.25">
      <c r="A79" s="1" t="s">
        <v>33</v>
      </c>
      <c r="B79" s="10" t="s">
        <v>36</v>
      </c>
      <c r="C79" s="1">
        <f>C75-C77</f>
        <v>-1</v>
      </c>
      <c r="D79" s="1">
        <f t="shared" ref="D79:E79" si="4">D75-D77</f>
        <v>0</v>
      </c>
      <c r="E79" s="1">
        <f t="shared" si="4"/>
        <v>0</v>
      </c>
    </row>
    <row r="80" spans="1:10" x14ac:dyDescent="0.25">
      <c r="A80" s="1" t="s">
        <v>34</v>
      </c>
      <c r="B80" s="10" t="s">
        <v>37</v>
      </c>
      <c r="C80" s="1">
        <f>C76-C77</f>
        <v>-1</v>
      </c>
      <c r="D80" s="1">
        <f t="shared" ref="D80:E80" si="5">D76-D77</f>
        <v>1</v>
      </c>
      <c r="E80" s="1">
        <f t="shared" si="5"/>
        <v>0</v>
      </c>
    </row>
    <row r="82" spans="1:7" x14ac:dyDescent="0.25">
      <c r="B82" s="49" t="s">
        <v>131</v>
      </c>
      <c r="C82" s="49"/>
      <c r="D82" s="49"/>
    </row>
    <row r="83" spans="1:7" x14ac:dyDescent="0.25">
      <c r="A83" s="3" t="s">
        <v>0</v>
      </c>
      <c r="B83" s="3" t="s">
        <v>26</v>
      </c>
      <c r="C83" s="3" t="s">
        <v>41</v>
      </c>
      <c r="D83" s="3" t="s">
        <v>95</v>
      </c>
    </row>
    <row r="84" spans="1:7" x14ac:dyDescent="0.25">
      <c r="A84" s="1" t="s">
        <v>32</v>
      </c>
      <c r="B84" s="10" t="s">
        <v>35</v>
      </c>
      <c r="C84" s="1">
        <v>4</v>
      </c>
      <c r="D84" s="1">
        <v>4</v>
      </c>
    </row>
    <row r="85" spans="1:7" x14ac:dyDescent="0.25">
      <c r="A85" s="1" t="s">
        <v>33</v>
      </c>
      <c r="B85" s="10" t="s">
        <v>36</v>
      </c>
      <c r="C85" s="1">
        <v>5</v>
      </c>
      <c r="D85" s="1">
        <v>4</v>
      </c>
      <c r="F85" s="60" t="s">
        <v>5</v>
      </c>
      <c r="G85" s="6" t="s">
        <v>215</v>
      </c>
    </row>
    <row r="86" spans="1:7" x14ac:dyDescent="0.25">
      <c r="A86" s="1" t="s">
        <v>34</v>
      </c>
      <c r="B86" s="10" t="s">
        <v>37</v>
      </c>
      <c r="C86" s="1">
        <v>4</v>
      </c>
      <c r="D86" s="1">
        <v>5</v>
      </c>
      <c r="F86" s="60"/>
      <c r="G86" s="6" t="s">
        <v>216</v>
      </c>
    </row>
    <row r="87" spans="1:7" x14ac:dyDescent="0.25">
      <c r="A87" s="23"/>
      <c r="B87" s="24" t="s">
        <v>59</v>
      </c>
      <c r="C87" s="23">
        <v>5</v>
      </c>
      <c r="D87" s="23">
        <v>4</v>
      </c>
    </row>
    <row r="88" spans="1:7" x14ac:dyDescent="0.25">
      <c r="A88" s="1" t="s">
        <v>32</v>
      </c>
      <c r="B88" s="10" t="s">
        <v>35</v>
      </c>
      <c r="C88" s="1">
        <f>C84-C87</f>
        <v>-1</v>
      </c>
      <c r="D88" s="1">
        <f>D84-D87</f>
        <v>0</v>
      </c>
    </row>
    <row r="89" spans="1:7" x14ac:dyDescent="0.25">
      <c r="A89" s="1" t="s">
        <v>33</v>
      </c>
      <c r="B89" s="10" t="s">
        <v>36</v>
      </c>
      <c r="C89" s="1">
        <f>C85-C87</f>
        <v>0</v>
      </c>
      <c r="D89" s="1">
        <f>D85-D87</f>
        <v>0</v>
      </c>
    </row>
    <row r="90" spans="1:7" x14ac:dyDescent="0.25">
      <c r="A90" s="1" t="s">
        <v>34</v>
      </c>
      <c r="B90" s="10" t="s">
        <v>37</v>
      </c>
      <c r="C90" s="1">
        <f>C86-C87</f>
        <v>-1</v>
      </c>
      <c r="D90" s="1">
        <f>D86-D87</f>
        <v>1</v>
      </c>
    </row>
    <row r="92" spans="1:7" x14ac:dyDescent="0.25">
      <c r="B92" s="45" t="s">
        <v>132</v>
      </c>
      <c r="C92" s="45"/>
      <c r="D92" s="45"/>
    </row>
    <row r="93" spans="1:7" x14ac:dyDescent="0.25">
      <c r="A93" s="3" t="s">
        <v>0</v>
      </c>
      <c r="B93" s="3" t="s">
        <v>26</v>
      </c>
      <c r="C93" s="3" t="s">
        <v>42</v>
      </c>
      <c r="D93" s="3" t="s">
        <v>43</v>
      </c>
    </row>
    <row r="94" spans="1:7" x14ac:dyDescent="0.25">
      <c r="A94" s="1" t="s">
        <v>32</v>
      </c>
      <c r="B94" s="10" t="s">
        <v>35</v>
      </c>
      <c r="C94" s="1">
        <v>4</v>
      </c>
      <c r="D94" s="1">
        <v>4</v>
      </c>
    </row>
    <row r="95" spans="1:7" x14ac:dyDescent="0.25">
      <c r="A95" s="1" t="s">
        <v>33</v>
      </c>
      <c r="B95" s="10" t="s">
        <v>36</v>
      </c>
      <c r="C95" s="1">
        <v>5</v>
      </c>
      <c r="D95" s="1">
        <v>4</v>
      </c>
      <c r="F95" s="50" t="s">
        <v>58</v>
      </c>
      <c r="G95" s="6" t="s">
        <v>51</v>
      </c>
    </row>
    <row r="96" spans="1:7" x14ac:dyDescent="0.25">
      <c r="A96" s="1" t="s">
        <v>34</v>
      </c>
      <c r="B96" s="10" t="s">
        <v>37</v>
      </c>
      <c r="C96" s="1">
        <v>5</v>
      </c>
      <c r="D96" s="1">
        <v>4</v>
      </c>
      <c r="F96" s="52"/>
      <c r="G96" s="6" t="s">
        <v>52</v>
      </c>
    </row>
    <row r="97" spans="1:6" x14ac:dyDescent="0.25">
      <c r="A97" s="23"/>
      <c r="B97" s="24" t="s">
        <v>59</v>
      </c>
      <c r="C97" s="23">
        <v>4</v>
      </c>
      <c r="D97" s="23">
        <v>4</v>
      </c>
    </row>
    <row r="98" spans="1:6" x14ac:dyDescent="0.25">
      <c r="A98" s="1" t="s">
        <v>32</v>
      </c>
      <c r="B98" s="10" t="s">
        <v>35</v>
      </c>
      <c r="C98" s="1">
        <f>C94-C97</f>
        <v>0</v>
      </c>
      <c r="D98" s="1">
        <f>D94-D97</f>
        <v>0</v>
      </c>
    </row>
    <row r="99" spans="1:6" x14ac:dyDescent="0.25">
      <c r="A99" s="1" t="s">
        <v>33</v>
      </c>
      <c r="B99" s="10" t="s">
        <v>36</v>
      </c>
      <c r="C99" s="1">
        <f>C95-C97</f>
        <v>1</v>
      </c>
      <c r="D99" s="1">
        <f>D95-D97</f>
        <v>0</v>
      </c>
    </row>
    <row r="100" spans="1:6" x14ac:dyDescent="0.25">
      <c r="A100" s="1" t="s">
        <v>34</v>
      </c>
      <c r="B100" s="10" t="s">
        <v>37</v>
      </c>
      <c r="C100" s="1">
        <f>C96-C97</f>
        <v>1</v>
      </c>
      <c r="D100" s="1">
        <f>D96-D97</f>
        <v>0</v>
      </c>
    </row>
    <row r="102" spans="1:6" x14ac:dyDescent="0.25">
      <c r="B102" s="49" t="s">
        <v>98</v>
      </c>
      <c r="C102" s="49"/>
      <c r="D102" s="49"/>
    </row>
    <row r="103" spans="1:6" x14ac:dyDescent="0.25">
      <c r="B103" s="49" t="s">
        <v>99</v>
      </c>
      <c r="C103" s="49"/>
      <c r="D103" s="49"/>
    </row>
    <row r="104" spans="1:6" x14ac:dyDescent="0.25">
      <c r="A104" s="21" t="s">
        <v>0</v>
      </c>
      <c r="B104" s="21" t="s">
        <v>1</v>
      </c>
      <c r="C104" s="21" t="s">
        <v>2</v>
      </c>
      <c r="D104" s="48" t="s">
        <v>5</v>
      </c>
      <c r="E104" s="48"/>
      <c r="F104" s="48"/>
    </row>
    <row r="105" spans="1:6" x14ac:dyDescent="0.25">
      <c r="A105" s="7" t="s">
        <v>32</v>
      </c>
      <c r="B105" s="7">
        <v>0</v>
      </c>
      <c r="C105" s="7">
        <v>5</v>
      </c>
      <c r="D105" s="47" t="s">
        <v>11</v>
      </c>
      <c r="E105" s="47"/>
      <c r="F105" s="47"/>
    </row>
    <row r="106" spans="1:6" x14ac:dyDescent="0.25">
      <c r="A106" s="7" t="s">
        <v>33</v>
      </c>
      <c r="B106" s="7">
        <v>1</v>
      </c>
      <c r="C106" s="7">
        <v>4.5</v>
      </c>
      <c r="D106" s="47" t="s">
        <v>13</v>
      </c>
      <c r="E106" s="47"/>
      <c r="F106" s="47"/>
    </row>
    <row r="107" spans="1:6" x14ac:dyDescent="0.25">
      <c r="A107" s="7" t="s">
        <v>34</v>
      </c>
      <c r="B107" s="7">
        <v>-1</v>
      </c>
      <c r="C107" s="7">
        <v>4</v>
      </c>
      <c r="D107" s="47" t="s">
        <v>12</v>
      </c>
      <c r="E107" s="47"/>
      <c r="F107" s="47"/>
    </row>
    <row r="108" spans="1:6" x14ac:dyDescent="0.25">
      <c r="A108" s="7" t="s">
        <v>133</v>
      </c>
      <c r="B108" s="7">
        <v>2</v>
      </c>
      <c r="C108" s="7">
        <v>3.5</v>
      </c>
      <c r="D108" s="47" t="s">
        <v>14</v>
      </c>
      <c r="E108" s="47"/>
      <c r="F108" s="47"/>
    </row>
    <row r="109" spans="1:6" x14ac:dyDescent="0.25">
      <c r="A109" s="7" t="s">
        <v>134</v>
      </c>
      <c r="B109" s="7">
        <v>-2</v>
      </c>
      <c r="C109" s="7">
        <v>3</v>
      </c>
      <c r="D109" s="47" t="s">
        <v>15</v>
      </c>
      <c r="E109" s="47"/>
      <c r="F109" s="47"/>
    </row>
    <row r="110" spans="1:6" x14ac:dyDescent="0.25">
      <c r="A110" s="7" t="s">
        <v>135</v>
      </c>
      <c r="B110" s="7">
        <v>3</v>
      </c>
      <c r="C110" s="7">
        <v>2.5</v>
      </c>
      <c r="D110" s="47" t="s">
        <v>16</v>
      </c>
      <c r="E110" s="47"/>
      <c r="F110" s="47"/>
    </row>
    <row r="111" spans="1:6" x14ac:dyDescent="0.25">
      <c r="A111" s="7" t="s">
        <v>136</v>
      </c>
      <c r="B111" s="7">
        <v>-3</v>
      </c>
      <c r="C111" s="7">
        <v>2</v>
      </c>
      <c r="D111" s="47" t="s">
        <v>17</v>
      </c>
      <c r="E111" s="47"/>
      <c r="F111" s="47"/>
    </row>
    <row r="112" spans="1:6" x14ac:dyDescent="0.25">
      <c r="A112" s="7" t="s">
        <v>137</v>
      </c>
      <c r="B112" s="7">
        <v>4</v>
      </c>
      <c r="C112" s="7">
        <v>1.5</v>
      </c>
      <c r="D112" s="47" t="s">
        <v>18</v>
      </c>
      <c r="E112" s="47"/>
      <c r="F112" s="47"/>
    </row>
    <row r="113" spans="1:10" x14ac:dyDescent="0.25">
      <c r="A113" s="7" t="s">
        <v>138</v>
      </c>
      <c r="B113" s="7">
        <v>-4</v>
      </c>
      <c r="C113" s="7">
        <v>1</v>
      </c>
      <c r="D113" s="26" t="s">
        <v>19</v>
      </c>
      <c r="E113" s="10"/>
      <c r="F113" s="10"/>
    </row>
    <row r="116" spans="1:10" x14ac:dyDescent="0.25">
      <c r="A116" s="46" t="s">
        <v>141</v>
      </c>
      <c r="B116" s="46"/>
      <c r="C116" s="46"/>
      <c r="D116" s="9" t="s">
        <v>54</v>
      </c>
      <c r="E116" s="9">
        <v>0.6</v>
      </c>
    </row>
    <row r="117" spans="1:10" x14ac:dyDescent="0.25">
      <c r="A117" s="46"/>
      <c r="B117" s="46"/>
      <c r="C117" s="46"/>
      <c r="D117" s="9" t="s">
        <v>53</v>
      </c>
      <c r="E117" s="9">
        <v>0.4</v>
      </c>
    </row>
    <row r="119" spans="1:10" x14ac:dyDescent="0.25">
      <c r="A119" s="21" t="s">
        <v>0</v>
      </c>
      <c r="B119" s="21" t="s">
        <v>26</v>
      </c>
      <c r="C119" s="21" t="s">
        <v>143</v>
      </c>
      <c r="D119" s="21" t="s">
        <v>144</v>
      </c>
      <c r="E119" s="21" t="s">
        <v>145</v>
      </c>
      <c r="F119" s="21" t="s">
        <v>146</v>
      </c>
      <c r="G119" s="21" t="s">
        <v>147</v>
      </c>
      <c r="H119" s="3" t="s">
        <v>54</v>
      </c>
      <c r="I119" s="3" t="s">
        <v>53</v>
      </c>
      <c r="J119" s="3" t="s">
        <v>148</v>
      </c>
    </row>
    <row r="120" spans="1:10" x14ac:dyDescent="0.25">
      <c r="A120" s="7" t="s">
        <v>32</v>
      </c>
      <c r="B120" s="7" t="s">
        <v>35</v>
      </c>
      <c r="C120" s="7">
        <v>4</v>
      </c>
      <c r="D120" s="7">
        <v>4</v>
      </c>
      <c r="E120" s="7">
        <v>3</v>
      </c>
      <c r="F120" s="7">
        <v>4</v>
      </c>
      <c r="G120" s="7">
        <v>4</v>
      </c>
      <c r="H120" s="27">
        <f>(D120+E120+F120)/3</f>
        <v>3.6666666666666665</v>
      </c>
      <c r="I120" s="1">
        <f>(C120+G120)/2</f>
        <v>4</v>
      </c>
      <c r="J120" s="1">
        <f>(0.6*H120)+(0.4*I120)</f>
        <v>3.8</v>
      </c>
    </row>
    <row r="121" spans="1:10" x14ac:dyDescent="0.25">
      <c r="A121" s="7" t="s">
        <v>33</v>
      </c>
      <c r="B121" s="7" t="s">
        <v>36</v>
      </c>
      <c r="C121" s="7">
        <v>4</v>
      </c>
      <c r="D121" s="7">
        <v>3</v>
      </c>
      <c r="E121" s="7">
        <v>4</v>
      </c>
      <c r="F121" s="7">
        <v>3</v>
      </c>
      <c r="G121" s="7">
        <v>4</v>
      </c>
      <c r="H121" s="27">
        <f>(D121+E121+F121)/3</f>
        <v>3.3333333333333335</v>
      </c>
      <c r="I121" s="1">
        <f>(C121+G121)/2</f>
        <v>4</v>
      </c>
      <c r="J121" s="1">
        <f>(0.6*H121)+(0.4*I121)</f>
        <v>3.6</v>
      </c>
    </row>
    <row r="122" spans="1:10" x14ac:dyDescent="0.25">
      <c r="A122" s="7" t="s">
        <v>34</v>
      </c>
      <c r="B122" s="7" t="s">
        <v>37</v>
      </c>
      <c r="C122" s="7">
        <v>4</v>
      </c>
      <c r="D122" s="7">
        <v>3</v>
      </c>
      <c r="E122" s="7">
        <v>5</v>
      </c>
      <c r="F122" s="7">
        <v>4</v>
      </c>
      <c r="G122" s="7">
        <v>4</v>
      </c>
      <c r="H122" s="1">
        <f>(D122+E122+F122)/3</f>
        <v>4</v>
      </c>
      <c r="I122" s="1">
        <f>(C122+G122)/2</f>
        <v>4</v>
      </c>
      <c r="J122" s="1">
        <f t="shared" ref="J122" si="6">(0.6*H122)+(0.4*I122)</f>
        <v>4</v>
      </c>
    </row>
    <row r="124" spans="1:10" x14ac:dyDescent="0.25">
      <c r="A124" s="46" t="s">
        <v>149</v>
      </c>
      <c r="B124" s="46"/>
      <c r="C124" s="46"/>
      <c r="D124" s="9" t="s">
        <v>54</v>
      </c>
      <c r="E124" s="9">
        <v>0.65</v>
      </c>
    </row>
    <row r="125" spans="1:10" x14ac:dyDescent="0.25">
      <c r="A125" s="46"/>
      <c r="B125" s="46"/>
      <c r="C125" s="46"/>
      <c r="D125" s="9" t="s">
        <v>53</v>
      </c>
      <c r="E125" s="9">
        <v>0.35</v>
      </c>
    </row>
    <row r="127" spans="1:10" x14ac:dyDescent="0.25">
      <c r="A127" s="21" t="s">
        <v>0</v>
      </c>
      <c r="B127" s="21" t="s">
        <v>26</v>
      </c>
      <c r="C127" s="21" t="s">
        <v>38</v>
      </c>
      <c r="D127" s="21" t="s">
        <v>39</v>
      </c>
      <c r="E127" s="21" t="s">
        <v>40</v>
      </c>
      <c r="F127" s="3" t="s">
        <v>54</v>
      </c>
      <c r="G127" s="3" t="s">
        <v>53</v>
      </c>
      <c r="H127" s="3" t="s">
        <v>148</v>
      </c>
    </row>
    <row r="128" spans="1:10" x14ac:dyDescent="0.25">
      <c r="A128" s="7" t="s">
        <v>32</v>
      </c>
      <c r="B128" s="7" t="s">
        <v>35</v>
      </c>
      <c r="C128" s="7">
        <v>4</v>
      </c>
      <c r="D128" s="7">
        <v>3</v>
      </c>
      <c r="E128" s="7">
        <v>5</v>
      </c>
      <c r="F128" s="28">
        <f>(C128+E128)/2</f>
        <v>4.5</v>
      </c>
      <c r="G128" s="1">
        <f>(D128)/1</f>
        <v>3</v>
      </c>
      <c r="H128" s="1">
        <f>(0.65*F128)+(0.35*G128)</f>
        <v>3.9750000000000001</v>
      </c>
    </row>
    <row r="129" spans="1:8" x14ac:dyDescent="0.25">
      <c r="A129" s="7" t="s">
        <v>33</v>
      </c>
      <c r="B129" s="7" t="s">
        <v>36</v>
      </c>
      <c r="C129" s="7">
        <v>4</v>
      </c>
      <c r="D129" s="7">
        <v>3</v>
      </c>
      <c r="E129" s="7">
        <v>4</v>
      </c>
      <c r="F129" s="29">
        <f t="shared" ref="F129:F130" si="7">(C129+E129)/2</f>
        <v>4</v>
      </c>
      <c r="G129" s="1">
        <f t="shared" ref="G129:G130" si="8">(D129)/1</f>
        <v>3</v>
      </c>
      <c r="H129" s="1">
        <f>(0.65*F129)+(0.35*G129)</f>
        <v>3.65</v>
      </c>
    </row>
    <row r="130" spans="1:8" x14ac:dyDescent="0.25">
      <c r="A130" s="7" t="s">
        <v>34</v>
      </c>
      <c r="B130" s="7" t="s">
        <v>37</v>
      </c>
      <c r="C130" s="7">
        <v>4</v>
      </c>
      <c r="D130" s="7">
        <v>4</v>
      </c>
      <c r="E130" s="7">
        <v>4</v>
      </c>
      <c r="F130" s="29">
        <f t="shared" si="7"/>
        <v>4</v>
      </c>
      <c r="G130" s="1">
        <f t="shared" si="8"/>
        <v>4</v>
      </c>
      <c r="H130" s="1">
        <f>(0.65*F130)+(0.35*G130)</f>
        <v>4</v>
      </c>
    </row>
    <row r="132" spans="1:8" x14ac:dyDescent="0.25">
      <c r="A132" s="46" t="s">
        <v>153</v>
      </c>
      <c r="B132" s="46"/>
      <c r="C132" s="46"/>
      <c r="D132" s="9" t="s">
        <v>54</v>
      </c>
      <c r="E132" s="9">
        <v>0.6</v>
      </c>
    </row>
    <row r="133" spans="1:8" x14ac:dyDescent="0.25">
      <c r="A133" s="46"/>
      <c r="B133" s="46"/>
      <c r="C133" s="46"/>
      <c r="D133" s="9" t="s">
        <v>53</v>
      </c>
      <c r="E133" s="9">
        <v>0.4</v>
      </c>
    </row>
    <row r="135" spans="1:8" x14ac:dyDescent="0.25">
      <c r="A135" s="21" t="s">
        <v>0</v>
      </c>
      <c r="B135" s="21" t="s">
        <v>26</v>
      </c>
      <c r="C135" s="21" t="s">
        <v>41</v>
      </c>
      <c r="D135" s="36" t="s">
        <v>95</v>
      </c>
      <c r="E135" s="3" t="s">
        <v>54</v>
      </c>
      <c r="F135" s="3" t="s">
        <v>53</v>
      </c>
      <c r="G135" s="3" t="s">
        <v>148</v>
      </c>
    </row>
    <row r="136" spans="1:8" x14ac:dyDescent="0.25">
      <c r="A136" s="7" t="s">
        <v>32</v>
      </c>
      <c r="B136" s="7" t="s">
        <v>35</v>
      </c>
      <c r="C136" s="7">
        <v>4</v>
      </c>
      <c r="D136" s="7">
        <v>4</v>
      </c>
      <c r="E136" s="1">
        <f>(C136)/1</f>
        <v>4</v>
      </c>
      <c r="F136" s="1">
        <f>(D136)/1</f>
        <v>4</v>
      </c>
      <c r="G136" s="1">
        <f>(0.6*E136)+(0.4*F136)</f>
        <v>4</v>
      </c>
    </row>
    <row r="137" spans="1:8" x14ac:dyDescent="0.25">
      <c r="A137" s="7" t="s">
        <v>33</v>
      </c>
      <c r="B137" s="7" t="s">
        <v>36</v>
      </c>
      <c r="C137" s="7">
        <v>5</v>
      </c>
      <c r="D137" s="7">
        <v>4</v>
      </c>
      <c r="E137" s="1">
        <f>(C137)/1</f>
        <v>5</v>
      </c>
      <c r="F137" s="1">
        <f t="shared" ref="F137:F138" si="9">(D137)/1</f>
        <v>4</v>
      </c>
      <c r="G137" s="1">
        <f t="shared" ref="G137:G138" si="10">(0.6*E137)+(0.4*F137)</f>
        <v>4.5999999999999996</v>
      </c>
    </row>
    <row r="138" spans="1:8" x14ac:dyDescent="0.25">
      <c r="A138" s="7" t="s">
        <v>34</v>
      </c>
      <c r="B138" s="7" t="s">
        <v>37</v>
      </c>
      <c r="C138" s="7">
        <v>4</v>
      </c>
      <c r="D138" s="7">
        <v>5</v>
      </c>
      <c r="E138" s="1">
        <f>(C138)/1</f>
        <v>4</v>
      </c>
      <c r="F138" s="1">
        <f t="shared" si="9"/>
        <v>5</v>
      </c>
      <c r="G138" s="1">
        <f t="shared" si="10"/>
        <v>4.4000000000000004</v>
      </c>
    </row>
    <row r="140" spans="1:8" x14ac:dyDescent="0.25">
      <c r="A140" s="46" t="s">
        <v>154</v>
      </c>
      <c r="B140" s="46"/>
      <c r="C140" s="46"/>
      <c r="D140" s="9" t="s">
        <v>54</v>
      </c>
      <c r="E140" s="9">
        <v>0.55000000000000004</v>
      </c>
    </row>
    <row r="141" spans="1:8" x14ac:dyDescent="0.25">
      <c r="A141" s="46"/>
      <c r="B141" s="46"/>
      <c r="C141" s="46"/>
      <c r="D141" s="9" t="s">
        <v>53</v>
      </c>
      <c r="E141" s="9">
        <v>0.45</v>
      </c>
    </row>
    <row r="143" spans="1:8" x14ac:dyDescent="0.25">
      <c r="A143" s="21" t="s">
        <v>0</v>
      </c>
      <c r="B143" s="21" t="s">
        <v>26</v>
      </c>
      <c r="C143" s="21" t="s">
        <v>42</v>
      </c>
      <c r="D143" s="21" t="s">
        <v>43</v>
      </c>
      <c r="E143" s="3" t="s">
        <v>54</v>
      </c>
      <c r="F143" s="3" t="s">
        <v>53</v>
      </c>
      <c r="G143" s="3" t="s">
        <v>148</v>
      </c>
    </row>
    <row r="144" spans="1:8" x14ac:dyDescent="0.25">
      <c r="A144" s="7" t="s">
        <v>32</v>
      </c>
      <c r="B144" s="7" t="s">
        <v>35</v>
      </c>
      <c r="C144" s="22">
        <v>4</v>
      </c>
      <c r="D144" s="22">
        <v>4</v>
      </c>
      <c r="E144" s="1">
        <f>(C144)/1</f>
        <v>4</v>
      </c>
      <c r="F144" s="1">
        <f>(D144)/1</f>
        <v>4</v>
      </c>
      <c r="G144" s="1">
        <f>(0.55*E144)+(0.45*F144)</f>
        <v>4</v>
      </c>
    </row>
    <row r="145" spans="1:7" x14ac:dyDescent="0.25">
      <c r="A145" s="7" t="s">
        <v>33</v>
      </c>
      <c r="B145" s="7" t="s">
        <v>36</v>
      </c>
      <c r="C145" s="22">
        <v>5</v>
      </c>
      <c r="D145" s="22">
        <v>4</v>
      </c>
      <c r="E145" s="1">
        <f t="shared" ref="E145:E146" si="11">(C145)/1</f>
        <v>5</v>
      </c>
      <c r="F145" s="1">
        <f t="shared" ref="F145:F146" si="12">(D145)/1</f>
        <v>4</v>
      </c>
      <c r="G145" s="1">
        <f t="shared" ref="G145:G146" si="13">(0.55*E145)+(0.45*F145)</f>
        <v>4.55</v>
      </c>
    </row>
    <row r="146" spans="1:7" x14ac:dyDescent="0.25">
      <c r="A146" s="7" t="s">
        <v>34</v>
      </c>
      <c r="B146" s="7" t="s">
        <v>37</v>
      </c>
      <c r="C146" s="22">
        <v>5</v>
      </c>
      <c r="D146" s="22">
        <v>4</v>
      </c>
      <c r="E146" s="1">
        <f t="shared" si="11"/>
        <v>5</v>
      </c>
      <c r="F146" s="1">
        <f t="shared" si="12"/>
        <v>4</v>
      </c>
      <c r="G146" s="1">
        <f t="shared" si="13"/>
        <v>4.55</v>
      </c>
    </row>
    <row r="148" spans="1:7" x14ac:dyDescent="0.25">
      <c r="A148" s="46" t="s">
        <v>151</v>
      </c>
      <c r="B148" s="46"/>
      <c r="C148" s="46"/>
      <c r="D148" s="9" t="s">
        <v>152</v>
      </c>
      <c r="E148" s="9">
        <v>0.35</v>
      </c>
      <c r="F148" s="9" t="s">
        <v>24</v>
      </c>
      <c r="G148" s="9">
        <v>0.25</v>
      </c>
    </row>
    <row r="149" spans="1:7" x14ac:dyDescent="0.25">
      <c r="A149" s="46"/>
      <c r="B149" s="46"/>
      <c r="C149" s="46"/>
      <c r="D149" s="9" t="s">
        <v>23</v>
      </c>
      <c r="E149" s="9">
        <v>0.25</v>
      </c>
      <c r="F149" s="9" t="s">
        <v>25</v>
      </c>
      <c r="G149" s="9">
        <v>0.15</v>
      </c>
    </row>
    <row r="151" spans="1:7" x14ac:dyDescent="0.25">
      <c r="A151" s="21" t="s">
        <v>0</v>
      </c>
      <c r="B151" s="21" t="s">
        <v>26</v>
      </c>
      <c r="C151" s="3" t="s">
        <v>155</v>
      </c>
    </row>
    <row r="152" spans="1:7" x14ac:dyDescent="0.25">
      <c r="A152" s="7" t="s">
        <v>32</v>
      </c>
      <c r="B152" s="7" t="s">
        <v>35</v>
      </c>
      <c r="C152" s="1">
        <f>(0.35*J120)+(0.25*H128)+(0.25*G136)+(0.15*G144)</f>
        <v>3.9237500000000001</v>
      </c>
    </row>
    <row r="153" spans="1:7" x14ac:dyDescent="0.25">
      <c r="A153" s="7" t="s">
        <v>33</v>
      </c>
      <c r="B153" s="7" t="s">
        <v>36</v>
      </c>
      <c r="C153" s="1">
        <f>(0.35*J121)+(0.25*H129)+(0.25*G137)+(0.15*G145)</f>
        <v>4.0049999999999999</v>
      </c>
    </row>
    <row r="154" spans="1:7" x14ac:dyDescent="0.25">
      <c r="A154" s="7" t="s">
        <v>34</v>
      </c>
      <c r="B154" s="7" t="s">
        <v>37</v>
      </c>
      <c r="C154" s="1">
        <f>(0.35*J122)+(0.25*H130)+(0.25*G138)+(0.15*G146)</f>
        <v>4.1825000000000001</v>
      </c>
    </row>
    <row r="156" spans="1:7" x14ac:dyDescent="0.25">
      <c r="A156" s="21" t="s">
        <v>0</v>
      </c>
      <c r="B156" s="21" t="s">
        <v>26</v>
      </c>
      <c r="C156" s="3" t="s">
        <v>156</v>
      </c>
      <c r="D156" s="3" t="s">
        <v>157</v>
      </c>
      <c r="E156" s="3" t="s">
        <v>158</v>
      </c>
      <c r="F156" s="3" t="s">
        <v>159</v>
      </c>
      <c r="G156" s="3" t="s">
        <v>155</v>
      </c>
    </row>
    <row r="157" spans="1:7" x14ac:dyDescent="0.25">
      <c r="A157" s="7" t="s">
        <v>32</v>
      </c>
      <c r="B157" s="7" t="s">
        <v>35</v>
      </c>
      <c r="C157" s="7">
        <v>3.8</v>
      </c>
      <c r="D157" s="7">
        <v>3.9750000000000001</v>
      </c>
      <c r="E157" s="1">
        <v>4</v>
      </c>
      <c r="F157" s="7">
        <v>4</v>
      </c>
      <c r="G157" s="61">
        <f>(0.35*C157)+(0.25*D157)+(0.25*E157)+(0.15*F157)</f>
        <v>3.9237500000000001</v>
      </c>
    </row>
    <row r="158" spans="1:7" x14ac:dyDescent="0.25">
      <c r="A158" s="7" t="s">
        <v>33</v>
      </c>
      <c r="B158" s="7" t="s">
        <v>36</v>
      </c>
      <c r="C158" s="7">
        <v>3.6</v>
      </c>
      <c r="D158" s="7">
        <v>3.65</v>
      </c>
      <c r="E158" s="1">
        <v>4.5999999999999996</v>
      </c>
      <c r="F158" s="7">
        <v>4.55</v>
      </c>
      <c r="G158" s="31">
        <f t="shared" ref="G158:G159" si="14">(0.35*C158)+(0.25*D158)+(0.25*E158)+(0.15*F158)</f>
        <v>4.0049999999999999</v>
      </c>
    </row>
    <row r="159" spans="1:7" x14ac:dyDescent="0.25">
      <c r="A159" s="7" t="s">
        <v>34</v>
      </c>
      <c r="B159" s="7" t="s">
        <v>37</v>
      </c>
      <c r="C159" s="7">
        <v>4</v>
      </c>
      <c r="D159" s="7">
        <v>4</v>
      </c>
      <c r="E159" s="1">
        <v>4.4000000000000004</v>
      </c>
      <c r="F159" s="7">
        <v>4.55</v>
      </c>
      <c r="G159" s="31">
        <f t="shared" si="14"/>
        <v>4.1825000000000001</v>
      </c>
    </row>
    <row r="161" spans="1:10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</row>
    <row r="163" spans="1:10" x14ac:dyDescent="0.25">
      <c r="A163" s="45" t="s">
        <v>122</v>
      </c>
      <c r="B163" s="45"/>
      <c r="C163" s="45"/>
      <c r="D163" s="45"/>
    </row>
    <row r="164" spans="1:10" x14ac:dyDescent="0.25">
      <c r="A164" s="21" t="s">
        <v>0</v>
      </c>
      <c r="B164" s="21" t="s">
        <v>26</v>
      </c>
      <c r="C164" s="21" t="s">
        <v>27</v>
      </c>
      <c r="D164" s="21" t="s">
        <v>28</v>
      </c>
      <c r="E164" s="21" t="s">
        <v>29</v>
      </c>
      <c r="F164" s="21" t="s">
        <v>30</v>
      </c>
      <c r="G164" s="21" t="s">
        <v>31</v>
      </c>
    </row>
    <row r="165" spans="1:10" x14ac:dyDescent="0.25">
      <c r="A165" s="7" t="s">
        <v>32</v>
      </c>
      <c r="B165" s="7" t="s">
        <v>35</v>
      </c>
      <c r="C165" s="7">
        <v>5</v>
      </c>
      <c r="D165" s="7">
        <v>4</v>
      </c>
      <c r="E165" s="7">
        <v>4</v>
      </c>
      <c r="F165" s="7">
        <v>5</v>
      </c>
      <c r="G165" s="7">
        <v>4.5</v>
      </c>
    </row>
    <row r="166" spans="1:10" x14ac:dyDescent="0.25">
      <c r="A166" s="7" t="s">
        <v>33</v>
      </c>
      <c r="B166" s="7" t="s">
        <v>36</v>
      </c>
      <c r="C166" s="7">
        <v>5</v>
      </c>
      <c r="D166" s="7">
        <v>3</v>
      </c>
      <c r="E166" s="7">
        <v>5</v>
      </c>
      <c r="F166" s="7">
        <v>4</v>
      </c>
      <c r="G166" s="7">
        <v>4.5</v>
      </c>
    </row>
    <row r="167" spans="1:10" x14ac:dyDescent="0.25">
      <c r="A167" s="7" t="s">
        <v>34</v>
      </c>
      <c r="B167" s="7" t="s">
        <v>37</v>
      </c>
      <c r="C167" s="7">
        <v>5</v>
      </c>
      <c r="D167" s="7">
        <v>3</v>
      </c>
      <c r="E167" s="7">
        <v>4.5</v>
      </c>
      <c r="F167" s="7">
        <v>5</v>
      </c>
      <c r="G167" s="7">
        <v>4.5</v>
      </c>
    </row>
    <row r="169" spans="1:10" x14ac:dyDescent="0.25">
      <c r="A169" s="45" t="s">
        <v>123</v>
      </c>
      <c r="B169" s="45"/>
      <c r="C169" s="45"/>
      <c r="D169" s="45"/>
    </row>
    <row r="170" spans="1:10" x14ac:dyDescent="0.25">
      <c r="A170" s="21" t="s">
        <v>0</v>
      </c>
      <c r="B170" s="21" t="s">
        <v>26</v>
      </c>
      <c r="C170" s="21" t="s">
        <v>38</v>
      </c>
      <c r="D170" s="21" t="s">
        <v>39</v>
      </c>
      <c r="E170" s="21" t="s">
        <v>40</v>
      </c>
    </row>
    <row r="171" spans="1:10" x14ac:dyDescent="0.25">
      <c r="A171" s="7" t="s">
        <v>32</v>
      </c>
      <c r="B171" s="7" t="s">
        <v>35</v>
      </c>
      <c r="C171" s="7">
        <v>4</v>
      </c>
      <c r="D171" s="7">
        <v>5</v>
      </c>
      <c r="E171" s="7">
        <v>4.5</v>
      </c>
    </row>
    <row r="172" spans="1:10" x14ac:dyDescent="0.25">
      <c r="A172" s="7" t="s">
        <v>33</v>
      </c>
      <c r="B172" s="7" t="s">
        <v>36</v>
      </c>
      <c r="C172" s="7">
        <v>4</v>
      </c>
      <c r="D172" s="7">
        <v>5</v>
      </c>
      <c r="E172" s="7">
        <v>5</v>
      </c>
    </row>
    <row r="173" spans="1:10" x14ac:dyDescent="0.25">
      <c r="A173" s="7" t="s">
        <v>34</v>
      </c>
      <c r="B173" s="7" t="s">
        <v>37</v>
      </c>
      <c r="C173" s="7">
        <v>4</v>
      </c>
      <c r="D173" s="7">
        <v>4.5</v>
      </c>
      <c r="E173" s="7">
        <v>5</v>
      </c>
    </row>
    <row r="175" spans="1:10" x14ac:dyDescent="0.25">
      <c r="A175" s="45" t="s">
        <v>124</v>
      </c>
      <c r="B175" s="45"/>
      <c r="C175" s="45"/>
    </row>
    <row r="176" spans="1:10" x14ac:dyDescent="0.25">
      <c r="A176" s="21" t="s">
        <v>0</v>
      </c>
      <c r="B176" s="21" t="s">
        <v>26</v>
      </c>
      <c r="C176" s="36" t="s">
        <v>41</v>
      </c>
      <c r="D176" s="36" t="s">
        <v>95</v>
      </c>
    </row>
    <row r="177" spans="1:4" x14ac:dyDescent="0.25">
      <c r="A177" s="7" t="s">
        <v>32</v>
      </c>
      <c r="B177" s="7" t="s">
        <v>35</v>
      </c>
      <c r="C177" s="7">
        <v>4</v>
      </c>
      <c r="D177" s="7">
        <v>5</v>
      </c>
    </row>
    <row r="178" spans="1:4" x14ac:dyDescent="0.25">
      <c r="A178" s="7" t="s">
        <v>33</v>
      </c>
      <c r="B178" s="7" t="s">
        <v>36</v>
      </c>
      <c r="C178" s="7">
        <v>5</v>
      </c>
      <c r="D178" s="7">
        <v>5</v>
      </c>
    </row>
    <row r="179" spans="1:4" x14ac:dyDescent="0.25">
      <c r="A179" s="7" t="s">
        <v>34</v>
      </c>
      <c r="B179" s="7" t="s">
        <v>37</v>
      </c>
      <c r="C179" s="7">
        <v>4</v>
      </c>
      <c r="D179" s="7">
        <v>4.5</v>
      </c>
    </row>
    <row r="181" spans="1:4" x14ac:dyDescent="0.25">
      <c r="A181" s="45" t="s">
        <v>125</v>
      </c>
      <c r="B181" s="45"/>
      <c r="C181" s="45"/>
      <c r="D181" s="45"/>
    </row>
    <row r="182" spans="1:4" x14ac:dyDescent="0.25">
      <c r="A182" s="21" t="s">
        <v>0</v>
      </c>
      <c r="B182" s="21" t="s">
        <v>26</v>
      </c>
      <c r="C182" s="21" t="s">
        <v>42</v>
      </c>
      <c r="D182" s="21" t="s">
        <v>43</v>
      </c>
    </row>
    <row r="183" spans="1:4" x14ac:dyDescent="0.25">
      <c r="A183" s="7" t="s">
        <v>32</v>
      </c>
      <c r="B183" s="7" t="s">
        <v>35</v>
      </c>
      <c r="C183" s="7">
        <v>5</v>
      </c>
      <c r="D183" s="7">
        <v>5</v>
      </c>
    </row>
    <row r="184" spans="1:4" x14ac:dyDescent="0.25">
      <c r="A184" s="7" t="s">
        <v>33</v>
      </c>
      <c r="B184" s="7" t="s">
        <v>36</v>
      </c>
      <c r="C184" s="7">
        <v>4.5</v>
      </c>
      <c r="D184" s="7">
        <v>5</v>
      </c>
    </row>
    <row r="185" spans="1:4" x14ac:dyDescent="0.25">
      <c r="A185" s="7" t="s">
        <v>34</v>
      </c>
      <c r="B185" s="7" t="s">
        <v>37</v>
      </c>
      <c r="C185" s="7">
        <v>4.5</v>
      </c>
      <c r="D185" s="7">
        <v>5</v>
      </c>
    </row>
  </sheetData>
  <mergeCells count="40">
    <mergeCell ref="B3:D3"/>
    <mergeCell ref="A2:D2"/>
    <mergeCell ref="B18:D18"/>
    <mergeCell ref="B36:D36"/>
    <mergeCell ref="B42:D42"/>
    <mergeCell ref="I36:I40"/>
    <mergeCell ref="I64:I68"/>
    <mergeCell ref="G75:G77"/>
    <mergeCell ref="F95:F96"/>
    <mergeCell ref="B48:C48"/>
    <mergeCell ref="B54:D54"/>
    <mergeCell ref="F55:F56"/>
    <mergeCell ref="G43:G45"/>
    <mergeCell ref="F49:F50"/>
    <mergeCell ref="F85:F86"/>
    <mergeCell ref="D104:F104"/>
    <mergeCell ref="D111:F111"/>
    <mergeCell ref="B62:D62"/>
    <mergeCell ref="B61:D61"/>
    <mergeCell ref="B102:D102"/>
    <mergeCell ref="B103:D103"/>
    <mergeCell ref="D105:F105"/>
    <mergeCell ref="D106:F106"/>
    <mergeCell ref="B72:D72"/>
    <mergeCell ref="B82:D82"/>
    <mergeCell ref="B92:D92"/>
    <mergeCell ref="D112:F112"/>
    <mergeCell ref="A116:C117"/>
    <mergeCell ref="A124:C125"/>
    <mergeCell ref="A132:C133"/>
    <mergeCell ref="D107:F107"/>
    <mergeCell ref="D108:F108"/>
    <mergeCell ref="D109:F109"/>
    <mergeCell ref="D110:F110"/>
    <mergeCell ref="A163:D163"/>
    <mergeCell ref="A169:D169"/>
    <mergeCell ref="A175:C175"/>
    <mergeCell ref="A181:D181"/>
    <mergeCell ref="A140:C141"/>
    <mergeCell ref="A148:C1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B5C9-653B-4D35-A133-DF042CFE7874}">
  <dimension ref="A1:K116"/>
  <sheetViews>
    <sheetView topLeftCell="A62" workbookViewId="0">
      <selection activeCell="C94" sqref="C94"/>
    </sheetView>
  </sheetViews>
  <sheetFormatPr defaultRowHeight="15.75" x14ac:dyDescent="0.25"/>
  <cols>
    <col min="1" max="1" width="3" style="8" customWidth="1"/>
    <col min="2" max="2" width="30.140625" style="8" customWidth="1"/>
    <col min="3" max="3" width="22" style="8" bestFit="1" customWidth="1"/>
    <col min="4" max="4" width="13.85546875" style="8" customWidth="1"/>
    <col min="5" max="5" width="12.85546875" style="8" customWidth="1"/>
    <col min="6" max="6" width="11" style="8" customWidth="1"/>
    <col min="7" max="7" width="22.7109375" style="8" customWidth="1"/>
    <col min="8" max="8" width="23" style="8" customWidth="1"/>
    <col min="9" max="9" width="21" style="8" bestFit="1" customWidth="1"/>
    <col min="10" max="10" width="11.5703125" style="8" customWidth="1"/>
    <col min="11" max="11" width="12.28515625" style="8" customWidth="1"/>
    <col min="12" max="12" width="9.140625" style="8"/>
    <col min="13" max="13" width="12.5703125" style="8" customWidth="1"/>
    <col min="14" max="16384" width="9.140625" style="8"/>
  </cols>
  <sheetData>
    <row r="1" spans="1:3" x14ac:dyDescent="0.25">
      <c r="B1" s="8" t="s">
        <v>60</v>
      </c>
    </row>
    <row r="3" spans="1:3" x14ac:dyDescent="0.25">
      <c r="A3" s="2" t="s">
        <v>61</v>
      </c>
      <c r="B3" s="2" t="s">
        <v>62</v>
      </c>
      <c r="C3" s="2" t="s">
        <v>63</v>
      </c>
    </row>
    <row r="4" spans="1:3" x14ac:dyDescent="0.25">
      <c r="A4" s="2">
        <v>1</v>
      </c>
      <c r="B4" s="2" t="s">
        <v>64</v>
      </c>
      <c r="C4" s="2" t="s">
        <v>65</v>
      </c>
    </row>
    <row r="5" spans="1:3" x14ac:dyDescent="0.25">
      <c r="A5" s="2"/>
      <c r="B5" s="2" t="s">
        <v>66</v>
      </c>
      <c r="C5" s="2" t="s">
        <v>67</v>
      </c>
    </row>
    <row r="6" spans="1:3" x14ac:dyDescent="0.25">
      <c r="A6" s="2"/>
      <c r="B6" s="2"/>
      <c r="C6" s="2" t="s">
        <v>68</v>
      </c>
    </row>
    <row r="7" spans="1:3" x14ac:dyDescent="0.25">
      <c r="A7" s="2"/>
      <c r="B7" s="2"/>
      <c r="C7" s="2"/>
    </row>
    <row r="8" spans="1:3" x14ac:dyDescent="0.25">
      <c r="A8" s="2">
        <v>2</v>
      </c>
      <c r="B8" s="2" t="s">
        <v>69</v>
      </c>
      <c r="C8" s="2" t="s">
        <v>70</v>
      </c>
    </row>
    <row r="9" spans="1:3" x14ac:dyDescent="0.25">
      <c r="A9" s="2"/>
      <c r="B9" s="2" t="s">
        <v>71</v>
      </c>
      <c r="C9" s="2" t="s">
        <v>72</v>
      </c>
    </row>
    <row r="10" spans="1:3" x14ac:dyDescent="0.25">
      <c r="A10" s="2"/>
      <c r="B10" s="2"/>
      <c r="C10" s="2"/>
    </row>
    <row r="11" spans="1:3" x14ac:dyDescent="0.25">
      <c r="A11" s="2">
        <v>3</v>
      </c>
      <c r="B11" s="2" t="s">
        <v>73</v>
      </c>
      <c r="C11" s="2" t="s">
        <v>74</v>
      </c>
    </row>
    <row r="12" spans="1:3" x14ac:dyDescent="0.25">
      <c r="A12" s="2"/>
      <c r="B12" s="2" t="s">
        <v>75</v>
      </c>
      <c r="C12" s="2" t="s">
        <v>76</v>
      </c>
    </row>
    <row r="13" spans="1:3" x14ac:dyDescent="0.25">
      <c r="A13" s="2"/>
      <c r="B13" s="2"/>
      <c r="C13" s="2" t="s">
        <v>77</v>
      </c>
    </row>
    <row r="14" spans="1:3" x14ac:dyDescent="0.25">
      <c r="A14" s="2"/>
      <c r="B14" s="2"/>
      <c r="C14" s="2" t="s">
        <v>78</v>
      </c>
    </row>
    <row r="16" spans="1:3" x14ac:dyDescent="0.25">
      <c r="A16" s="8" t="s">
        <v>79</v>
      </c>
    </row>
    <row r="18" spans="1:5" x14ac:dyDescent="0.25">
      <c r="A18" s="2" t="s">
        <v>61</v>
      </c>
      <c r="B18" s="2" t="s">
        <v>62</v>
      </c>
      <c r="C18" s="2" t="s">
        <v>63</v>
      </c>
      <c r="D18" s="2" t="s">
        <v>80</v>
      </c>
      <c r="E18" s="2" t="s">
        <v>81</v>
      </c>
    </row>
    <row r="19" spans="1:5" x14ac:dyDescent="0.25">
      <c r="A19" s="2">
        <v>1</v>
      </c>
      <c r="B19" s="2" t="s">
        <v>64</v>
      </c>
      <c r="C19" s="2" t="s">
        <v>65</v>
      </c>
      <c r="D19" s="2">
        <v>5</v>
      </c>
      <c r="E19" s="2" t="s">
        <v>82</v>
      </c>
    </row>
    <row r="20" spans="1:5" x14ac:dyDescent="0.25">
      <c r="A20" s="2"/>
      <c r="B20" s="2" t="s">
        <v>66</v>
      </c>
      <c r="C20" s="2" t="s">
        <v>67</v>
      </c>
      <c r="D20" s="2">
        <v>3</v>
      </c>
      <c r="E20" s="2" t="s">
        <v>83</v>
      </c>
    </row>
    <row r="21" spans="1:5" x14ac:dyDescent="0.25">
      <c r="A21" s="2"/>
      <c r="B21" s="2"/>
      <c r="C21" s="2" t="s">
        <v>68</v>
      </c>
      <c r="D21" s="2">
        <v>4</v>
      </c>
      <c r="E21" s="2" t="s">
        <v>82</v>
      </c>
    </row>
    <row r="22" spans="1:5" x14ac:dyDescent="0.25">
      <c r="A22" s="2"/>
      <c r="B22" s="2"/>
      <c r="C22" s="2"/>
      <c r="D22" s="2"/>
      <c r="E22" s="2"/>
    </row>
    <row r="23" spans="1:5" x14ac:dyDescent="0.25">
      <c r="A23" s="2">
        <v>2</v>
      </c>
      <c r="B23" s="2" t="s">
        <v>69</v>
      </c>
      <c r="C23" s="2" t="s">
        <v>70</v>
      </c>
      <c r="D23" s="2">
        <v>5</v>
      </c>
      <c r="E23" s="2" t="s">
        <v>82</v>
      </c>
    </row>
    <row r="24" spans="1:5" x14ac:dyDescent="0.25">
      <c r="A24" s="2"/>
      <c r="B24" s="2" t="s">
        <v>71</v>
      </c>
      <c r="C24" s="2" t="s">
        <v>72</v>
      </c>
      <c r="D24" s="2">
        <v>4</v>
      </c>
      <c r="E24" s="2" t="s">
        <v>83</v>
      </c>
    </row>
    <row r="25" spans="1:5" x14ac:dyDescent="0.25">
      <c r="A25" s="2"/>
      <c r="B25" s="2"/>
      <c r="C25" s="2"/>
      <c r="D25" s="2"/>
      <c r="E25" s="2"/>
    </row>
    <row r="26" spans="1:5" x14ac:dyDescent="0.25">
      <c r="A26" s="2">
        <v>3</v>
      </c>
      <c r="B26" s="2" t="s">
        <v>73</v>
      </c>
      <c r="C26" s="2" t="s">
        <v>74</v>
      </c>
      <c r="D26" s="2">
        <v>4</v>
      </c>
      <c r="E26" s="2" t="s">
        <v>82</v>
      </c>
    </row>
    <row r="27" spans="1:5" x14ac:dyDescent="0.25">
      <c r="A27" s="2"/>
      <c r="B27" s="2" t="s">
        <v>75</v>
      </c>
      <c r="C27" s="2" t="s">
        <v>76</v>
      </c>
      <c r="D27" s="2">
        <v>3</v>
      </c>
      <c r="E27" s="2" t="s">
        <v>83</v>
      </c>
    </row>
    <row r="28" spans="1:5" x14ac:dyDescent="0.25">
      <c r="A28" s="2"/>
      <c r="B28" s="2"/>
      <c r="C28" s="2" t="s">
        <v>77</v>
      </c>
      <c r="D28" s="2">
        <v>4</v>
      </c>
      <c r="E28" s="2" t="s">
        <v>82</v>
      </c>
    </row>
    <row r="29" spans="1:5" x14ac:dyDescent="0.25">
      <c r="A29" s="2"/>
      <c r="B29" s="2"/>
      <c r="C29" s="2" t="s">
        <v>78</v>
      </c>
      <c r="D29" s="2">
        <v>4</v>
      </c>
      <c r="E29" s="2" t="s">
        <v>82</v>
      </c>
    </row>
    <row r="31" spans="1:5" x14ac:dyDescent="0.25">
      <c r="A31" s="8" t="s">
        <v>84</v>
      </c>
    </row>
    <row r="32" spans="1:5" x14ac:dyDescent="0.25">
      <c r="A32" s="2" t="s">
        <v>61</v>
      </c>
      <c r="B32" s="2" t="s">
        <v>85</v>
      </c>
      <c r="C32" s="2" t="s">
        <v>27</v>
      </c>
      <c r="D32" s="2" t="s">
        <v>28</v>
      </c>
      <c r="E32" s="11" t="s">
        <v>29</v>
      </c>
    </row>
    <row r="33" spans="1:8" x14ac:dyDescent="0.25">
      <c r="A33" s="2">
        <v>1</v>
      </c>
      <c r="B33" s="6" t="s">
        <v>86</v>
      </c>
      <c r="C33" s="2">
        <v>4</v>
      </c>
      <c r="D33" s="12">
        <v>3</v>
      </c>
      <c r="E33" s="2">
        <v>4</v>
      </c>
      <c r="G33" s="8" t="s">
        <v>87</v>
      </c>
    </row>
    <row r="34" spans="1:8" x14ac:dyDescent="0.25">
      <c r="A34" s="2">
        <v>2</v>
      </c>
      <c r="B34" s="6" t="s">
        <v>88</v>
      </c>
      <c r="C34" s="2">
        <v>4</v>
      </c>
      <c r="D34" s="12">
        <v>5</v>
      </c>
      <c r="E34" s="2">
        <v>3</v>
      </c>
      <c r="G34" s="2" t="s">
        <v>27</v>
      </c>
      <c r="H34" s="2" t="s">
        <v>65</v>
      </c>
    </row>
    <row r="35" spans="1:8" x14ac:dyDescent="0.25">
      <c r="A35" s="2">
        <v>3</v>
      </c>
      <c r="B35" s="6" t="s">
        <v>89</v>
      </c>
      <c r="C35" s="2">
        <v>4</v>
      </c>
      <c r="D35" s="12">
        <v>4</v>
      </c>
      <c r="E35" s="2">
        <v>4</v>
      </c>
      <c r="G35" s="2" t="s">
        <v>28</v>
      </c>
      <c r="H35" s="2" t="s">
        <v>67</v>
      </c>
    </row>
    <row r="36" spans="1:8" x14ac:dyDescent="0.25">
      <c r="A36" s="2">
        <v>4</v>
      </c>
      <c r="B36" s="6" t="s">
        <v>90</v>
      </c>
      <c r="C36" s="2">
        <v>3</v>
      </c>
      <c r="D36" s="12">
        <v>5</v>
      </c>
      <c r="E36" s="2">
        <v>3</v>
      </c>
      <c r="G36" s="2" t="s">
        <v>29</v>
      </c>
      <c r="H36" s="2" t="s">
        <v>68</v>
      </c>
    </row>
    <row r="37" spans="1:8" x14ac:dyDescent="0.25">
      <c r="A37" s="2">
        <v>5</v>
      </c>
      <c r="B37" s="6" t="s">
        <v>91</v>
      </c>
      <c r="C37" s="2">
        <v>5</v>
      </c>
      <c r="D37" s="12">
        <v>3</v>
      </c>
      <c r="E37" s="2">
        <v>3</v>
      </c>
    </row>
    <row r="39" spans="1:8" x14ac:dyDescent="0.25">
      <c r="A39" s="8" t="s">
        <v>92</v>
      </c>
    </row>
    <row r="40" spans="1:8" x14ac:dyDescent="0.25">
      <c r="A40" s="2" t="s">
        <v>61</v>
      </c>
      <c r="B40" s="2" t="s">
        <v>85</v>
      </c>
      <c r="C40" s="2" t="s">
        <v>38</v>
      </c>
      <c r="D40" s="2" t="s">
        <v>39</v>
      </c>
    </row>
    <row r="41" spans="1:8" x14ac:dyDescent="0.25">
      <c r="A41" s="2">
        <v>1</v>
      </c>
      <c r="B41" s="6" t="s">
        <v>86</v>
      </c>
      <c r="C41" s="2">
        <v>5</v>
      </c>
      <c r="D41" s="2">
        <v>3</v>
      </c>
      <c r="F41" s="8" t="s">
        <v>87</v>
      </c>
    </row>
    <row r="42" spans="1:8" x14ac:dyDescent="0.25">
      <c r="A42" s="2">
        <v>2</v>
      </c>
      <c r="B42" s="6" t="s">
        <v>88</v>
      </c>
      <c r="C42" s="2">
        <v>5</v>
      </c>
      <c r="D42" s="2">
        <v>4</v>
      </c>
      <c r="F42" s="2" t="s">
        <v>38</v>
      </c>
      <c r="G42" s="2" t="s">
        <v>70</v>
      </c>
    </row>
    <row r="43" spans="1:8" x14ac:dyDescent="0.25">
      <c r="A43" s="2">
        <v>3</v>
      </c>
      <c r="B43" s="6" t="s">
        <v>89</v>
      </c>
      <c r="C43" s="2">
        <v>3</v>
      </c>
      <c r="D43" s="2">
        <v>5</v>
      </c>
      <c r="F43" s="2" t="s">
        <v>39</v>
      </c>
      <c r="G43" s="2" t="s">
        <v>72</v>
      </c>
    </row>
    <row r="44" spans="1:8" x14ac:dyDescent="0.25">
      <c r="A44" s="2">
        <v>4</v>
      </c>
      <c r="B44" s="6" t="s">
        <v>90</v>
      </c>
      <c r="C44" s="2">
        <v>4</v>
      </c>
      <c r="D44" s="2">
        <v>3</v>
      </c>
    </row>
    <row r="45" spans="1:8" x14ac:dyDescent="0.25">
      <c r="A45" s="2">
        <v>5</v>
      </c>
      <c r="B45" s="6" t="s">
        <v>91</v>
      </c>
      <c r="C45" s="2">
        <v>4</v>
      </c>
      <c r="D45" s="2">
        <v>4</v>
      </c>
    </row>
    <row r="47" spans="1:8" x14ac:dyDescent="0.25">
      <c r="A47" s="8" t="s">
        <v>93</v>
      </c>
    </row>
    <row r="48" spans="1:8" x14ac:dyDescent="0.25">
      <c r="A48" s="2" t="s">
        <v>61</v>
      </c>
      <c r="B48" s="2" t="s">
        <v>94</v>
      </c>
      <c r="C48" s="2" t="s">
        <v>41</v>
      </c>
      <c r="D48" s="2" t="s">
        <v>95</v>
      </c>
      <c r="E48" s="2" t="s">
        <v>96</v>
      </c>
      <c r="F48" s="2" t="s">
        <v>97</v>
      </c>
      <c r="H48" s="8" t="s">
        <v>87</v>
      </c>
    </row>
    <row r="49" spans="1:9" x14ac:dyDescent="0.25">
      <c r="A49" s="2">
        <v>1</v>
      </c>
      <c r="B49" s="6" t="s">
        <v>86</v>
      </c>
      <c r="C49" s="2">
        <v>4</v>
      </c>
      <c r="D49" s="2">
        <v>2</v>
      </c>
      <c r="E49" s="2">
        <v>3</v>
      </c>
      <c r="F49" s="2">
        <v>5</v>
      </c>
      <c r="H49" s="2" t="s">
        <v>41</v>
      </c>
      <c r="I49" s="2" t="s">
        <v>74</v>
      </c>
    </row>
    <row r="50" spans="1:9" x14ac:dyDescent="0.25">
      <c r="A50" s="2">
        <v>2</v>
      </c>
      <c r="B50" s="6" t="s">
        <v>88</v>
      </c>
      <c r="C50" s="2">
        <v>5</v>
      </c>
      <c r="D50" s="2">
        <v>3</v>
      </c>
      <c r="E50" s="2">
        <v>2</v>
      </c>
      <c r="F50" s="2">
        <v>4</v>
      </c>
      <c r="H50" s="2" t="s">
        <v>95</v>
      </c>
      <c r="I50" s="2" t="s">
        <v>76</v>
      </c>
    </row>
    <row r="51" spans="1:9" x14ac:dyDescent="0.25">
      <c r="A51" s="2">
        <v>3</v>
      </c>
      <c r="B51" s="6" t="s">
        <v>89</v>
      </c>
      <c r="C51" s="2">
        <v>4</v>
      </c>
      <c r="D51" s="2">
        <v>5</v>
      </c>
      <c r="E51" s="2">
        <v>4</v>
      </c>
      <c r="F51" s="2">
        <v>5</v>
      </c>
      <c r="H51" s="2" t="s">
        <v>96</v>
      </c>
      <c r="I51" s="2" t="s">
        <v>77</v>
      </c>
    </row>
    <row r="52" spans="1:9" x14ac:dyDescent="0.25">
      <c r="A52" s="2">
        <v>4</v>
      </c>
      <c r="B52" s="6" t="s">
        <v>90</v>
      </c>
      <c r="C52" s="2">
        <v>3</v>
      </c>
      <c r="D52" s="2">
        <v>4</v>
      </c>
      <c r="E52" s="2">
        <v>3</v>
      </c>
      <c r="F52" s="2">
        <v>3</v>
      </c>
      <c r="H52" s="2" t="s">
        <v>97</v>
      </c>
      <c r="I52" s="2" t="s">
        <v>78</v>
      </c>
    </row>
    <row r="53" spans="1:9" x14ac:dyDescent="0.25">
      <c r="A53" s="2">
        <v>5</v>
      </c>
      <c r="B53" s="6" t="s">
        <v>91</v>
      </c>
      <c r="C53" s="2">
        <v>4</v>
      </c>
      <c r="D53" s="2">
        <v>3</v>
      </c>
      <c r="E53" s="2">
        <v>3</v>
      </c>
      <c r="F53" s="2">
        <v>4</v>
      </c>
    </row>
    <row r="56" spans="1:9" x14ac:dyDescent="0.25">
      <c r="A56" s="8" t="s">
        <v>98</v>
      </c>
    </row>
    <row r="57" spans="1:9" x14ac:dyDescent="0.25">
      <c r="A57" s="8" t="s">
        <v>99</v>
      </c>
    </row>
    <row r="58" spans="1:9" x14ac:dyDescent="0.25">
      <c r="A58" s="2" t="s">
        <v>100</v>
      </c>
      <c r="B58" s="4" t="s">
        <v>101</v>
      </c>
      <c r="C58" s="4" t="s">
        <v>102</v>
      </c>
      <c r="D58" s="2" t="s">
        <v>87</v>
      </c>
    </row>
    <row r="59" spans="1:9" x14ac:dyDescent="0.25">
      <c r="A59" s="2">
        <v>1</v>
      </c>
      <c r="B59" s="4">
        <v>0</v>
      </c>
      <c r="C59" s="4">
        <v>3</v>
      </c>
      <c r="D59" s="2" t="s">
        <v>6</v>
      </c>
    </row>
    <row r="60" spans="1:9" x14ac:dyDescent="0.25">
      <c r="A60" s="2">
        <v>2</v>
      </c>
      <c r="B60" s="4">
        <v>1</v>
      </c>
      <c r="C60" s="4" t="s">
        <v>3</v>
      </c>
      <c r="D60" s="2" t="s">
        <v>7</v>
      </c>
    </row>
    <row r="61" spans="1:9" x14ac:dyDescent="0.25">
      <c r="A61" s="2">
        <v>3</v>
      </c>
      <c r="B61" s="4">
        <v>-1</v>
      </c>
      <c r="C61" s="4">
        <v>2</v>
      </c>
      <c r="D61" s="2" t="s">
        <v>8</v>
      </c>
    </row>
    <row r="62" spans="1:9" x14ac:dyDescent="0.25">
      <c r="A62" s="2">
        <v>4</v>
      </c>
      <c r="B62" s="4">
        <v>2</v>
      </c>
      <c r="C62" s="4" t="s">
        <v>4</v>
      </c>
      <c r="D62" s="2" t="s">
        <v>9</v>
      </c>
    </row>
    <row r="63" spans="1:9" x14ac:dyDescent="0.25">
      <c r="A63" s="2">
        <v>5</v>
      </c>
      <c r="B63" s="4">
        <v>-2</v>
      </c>
      <c r="C63" s="4">
        <v>1</v>
      </c>
      <c r="D63" s="2" t="s">
        <v>10</v>
      </c>
    </row>
    <row r="64" spans="1:9" x14ac:dyDescent="0.25">
      <c r="B64" s="13"/>
      <c r="C64" s="13"/>
    </row>
    <row r="65" spans="1:9" x14ac:dyDescent="0.25">
      <c r="A65" s="8" t="s">
        <v>84</v>
      </c>
    </row>
    <row r="66" spans="1:9" x14ac:dyDescent="0.25">
      <c r="A66" s="2" t="s">
        <v>61</v>
      </c>
      <c r="B66" s="2" t="s">
        <v>85</v>
      </c>
      <c r="C66" s="2" t="s">
        <v>27</v>
      </c>
      <c r="D66" s="2" t="s">
        <v>28</v>
      </c>
      <c r="E66" s="2" t="s">
        <v>29</v>
      </c>
      <c r="G66" s="2" t="s">
        <v>27</v>
      </c>
      <c r="H66" s="2" t="s">
        <v>28</v>
      </c>
      <c r="I66" s="2" t="s">
        <v>29</v>
      </c>
    </row>
    <row r="67" spans="1:9" x14ac:dyDescent="0.25">
      <c r="A67" s="2">
        <v>1</v>
      </c>
      <c r="B67" s="6" t="s">
        <v>86</v>
      </c>
      <c r="C67" s="2">
        <f>C33-D19</f>
        <v>-1</v>
      </c>
      <c r="D67" s="2">
        <f>D33-D20</f>
        <v>0</v>
      </c>
      <c r="E67" s="2">
        <f>E33-D21</f>
        <v>0</v>
      </c>
      <c r="G67" s="14" t="str">
        <f>IF(C67&gt;=0,"3",IF(C67&gt;=1,"2.5",IF(C67&gt;=-1,"2",IF(C67&lt;=2,"1.5","1"))))</f>
        <v>2</v>
      </c>
      <c r="H67" s="14" t="str">
        <f>IF(D67&gt;=0,"3",IF(D67&gt;=1,"2.5",IF(D67&gt;=-1,"2",IF(D67&gt;=2,"1.5","1"))))</f>
        <v>3</v>
      </c>
      <c r="I67" s="14" t="str">
        <f t="shared" ref="I67:I71" si="0">IF(E67&gt;=0,"3",IF(E67&gt;=1,"2.5",IF(E67&gt;=-1,"2",IF(E67&gt;=2,"1.5","1"))))</f>
        <v>3</v>
      </c>
    </row>
    <row r="68" spans="1:9" x14ac:dyDescent="0.25">
      <c r="A68" s="2">
        <v>2</v>
      </c>
      <c r="B68" s="6" t="s">
        <v>88</v>
      </c>
      <c r="C68" s="2">
        <f>C34-D19</f>
        <v>-1</v>
      </c>
      <c r="D68" s="2">
        <f>D34-D20</f>
        <v>2</v>
      </c>
      <c r="E68" s="2">
        <f>E34-D21</f>
        <v>-1</v>
      </c>
      <c r="G68" s="14" t="str">
        <f t="shared" ref="G68:G71" si="1">IF(C68&gt;=0,"3",IF(C68&gt;=1,"2.5",IF(C68&gt;=-1,"2",IF(C68&gt;=2,"1.5","1"))))</f>
        <v>2</v>
      </c>
      <c r="H68" s="2">
        <v>1.5</v>
      </c>
      <c r="I68" s="14" t="str">
        <f t="shared" si="0"/>
        <v>2</v>
      </c>
    </row>
    <row r="69" spans="1:9" x14ac:dyDescent="0.25">
      <c r="A69" s="2">
        <v>3</v>
      </c>
      <c r="B69" s="6" t="s">
        <v>89</v>
      </c>
      <c r="C69" s="2">
        <f>C35-D19</f>
        <v>-1</v>
      </c>
      <c r="D69" s="2">
        <f>D35-D20</f>
        <v>1</v>
      </c>
      <c r="E69" s="2">
        <f>E35-D21</f>
        <v>0</v>
      </c>
      <c r="G69" s="14" t="str">
        <f t="shared" si="1"/>
        <v>2</v>
      </c>
      <c r="H69" s="2">
        <v>2.5</v>
      </c>
      <c r="I69" s="14" t="str">
        <f t="shared" si="0"/>
        <v>3</v>
      </c>
    </row>
    <row r="70" spans="1:9" x14ac:dyDescent="0.25">
      <c r="A70" s="2">
        <v>4</v>
      </c>
      <c r="B70" s="6" t="s">
        <v>90</v>
      </c>
      <c r="C70" s="2">
        <f>C36-D19</f>
        <v>-2</v>
      </c>
      <c r="D70" s="2">
        <f>D36-D20</f>
        <v>2</v>
      </c>
      <c r="E70" s="2">
        <f>E36-D21</f>
        <v>-1</v>
      </c>
      <c r="G70" s="14" t="str">
        <f t="shared" si="1"/>
        <v>1</v>
      </c>
      <c r="H70" s="2">
        <v>1.5</v>
      </c>
      <c r="I70" s="14" t="str">
        <f t="shared" si="0"/>
        <v>2</v>
      </c>
    </row>
    <row r="71" spans="1:9" x14ac:dyDescent="0.25">
      <c r="A71" s="2">
        <v>5</v>
      </c>
      <c r="B71" s="6" t="s">
        <v>91</v>
      </c>
      <c r="C71" s="2">
        <f>C37-D19</f>
        <v>0</v>
      </c>
      <c r="D71" s="2">
        <f>D37-D20</f>
        <v>0</v>
      </c>
      <c r="E71" s="2">
        <f>E37-D21</f>
        <v>-1</v>
      </c>
      <c r="G71" s="14" t="str">
        <f t="shared" si="1"/>
        <v>3</v>
      </c>
      <c r="H71" s="14" t="str">
        <f>IF(D71&gt;=0,"3",IF(D71&gt;=1,"2.5",IF(D71&gt;=-1,"2",IF(D71&gt;=2,"1.5","1"))))</f>
        <v>3</v>
      </c>
      <c r="I71" s="14" t="str">
        <f t="shared" si="0"/>
        <v>2</v>
      </c>
    </row>
    <row r="72" spans="1:9" x14ac:dyDescent="0.25">
      <c r="H72" s="15"/>
    </row>
    <row r="73" spans="1:9" x14ac:dyDescent="0.25">
      <c r="H73" s="15"/>
    </row>
    <row r="74" spans="1:9" x14ac:dyDescent="0.25">
      <c r="H74" s="15"/>
    </row>
    <row r="75" spans="1:9" x14ac:dyDescent="0.25">
      <c r="H75" s="15"/>
    </row>
    <row r="76" spans="1:9" x14ac:dyDescent="0.25">
      <c r="A76" s="16"/>
      <c r="B76" s="17"/>
      <c r="C76" s="16"/>
      <c r="H76" s="15"/>
    </row>
    <row r="77" spans="1:9" x14ac:dyDescent="0.25">
      <c r="A77" s="8" t="s">
        <v>92</v>
      </c>
      <c r="B77" s="15"/>
      <c r="H77" s="15"/>
    </row>
    <row r="78" spans="1:9" x14ac:dyDescent="0.25">
      <c r="A78" s="2" t="s">
        <v>61</v>
      </c>
      <c r="B78" s="2" t="s">
        <v>85</v>
      </c>
      <c r="C78" s="2" t="s">
        <v>38</v>
      </c>
      <c r="D78" s="2" t="s">
        <v>39</v>
      </c>
      <c r="F78" s="2" t="s">
        <v>38</v>
      </c>
      <c r="G78" s="2" t="s">
        <v>39</v>
      </c>
      <c r="H78" s="15"/>
    </row>
    <row r="79" spans="1:9" x14ac:dyDescent="0.25">
      <c r="A79" s="2">
        <v>1</v>
      </c>
      <c r="B79" s="6" t="s">
        <v>86</v>
      </c>
      <c r="C79" s="2">
        <f>C41-D23</f>
        <v>0</v>
      </c>
      <c r="D79" s="2">
        <f>D41-D24</f>
        <v>-1</v>
      </c>
      <c r="F79" s="2" t="str">
        <f>IF(C79&gt;=0,"3",IF(C79&gt;=1,"2.5",IF(C79&gt;=-1,"2",IF(C79&gt;=2,"1.5","1"))))</f>
        <v>3</v>
      </c>
      <c r="G79" s="2" t="str">
        <f>IF(D79&gt;=0,"3",IF(D79&gt;=1,"2.5",IF(D79&gt;=-1,"2",IF(D79&gt;=2,"1.5","1"))))</f>
        <v>2</v>
      </c>
      <c r="H79" s="15"/>
    </row>
    <row r="80" spans="1:9" x14ac:dyDescent="0.25">
      <c r="A80" s="2">
        <v>2</v>
      </c>
      <c r="B80" s="6" t="s">
        <v>88</v>
      </c>
      <c r="C80" s="2">
        <f>C42-D23</f>
        <v>0</v>
      </c>
      <c r="D80" s="2">
        <f>D42-D24</f>
        <v>0</v>
      </c>
      <c r="F80" s="2" t="str">
        <f t="shared" ref="F80:F82" si="2">IF(C80&gt;=0,"3",IF(C80&gt;=1,"2.5",IF(C80&gt;=-1,"2",IF(C80&gt;=2,"1.5","1"))))</f>
        <v>3</v>
      </c>
      <c r="G80" s="2" t="str">
        <f>IF(D80&gt;=0,"3",IF(D80&gt;=1,"2.5",IF(D80&gt;=-1,"2",IF(D80&gt;=2,"1.5","1"))))</f>
        <v>3</v>
      </c>
      <c r="H80" s="15"/>
    </row>
    <row r="81" spans="1:11" x14ac:dyDescent="0.25">
      <c r="A81" s="2">
        <v>3</v>
      </c>
      <c r="B81" s="6" t="s">
        <v>89</v>
      </c>
      <c r="C81" s="2">
        <f>C43-D23</f>
        <v>-2</v>
      </c>
      <c r="D81" s="2">
        <f>D43-D24</f>
        <v>1</v>
      </c>
      <c r="F81" s="2" t="str">
        <f t="shared" si="2"/>
        <v>1</v>
      </c>
      <c r="G81" s="2">
        <v>2.5</v>
      </c>
      <c r="H81" s="15"/>
    </row>
    <row r="82" spans="1:11" x14ac:dyDescent="0.25">
      <c r="A82" s="2">
        <v>4</v>
      </c>
      <c r="B82" s="6" t="s">
        <v>90</v>
      </c>
      <c r="C82" s="2">
        <f>C44-D23</f>
        <v>-1</v>
      </c>
      <c r="D82" s="2">
        <f>D44-D24</f>
        <v>-1</v>
      </c>
      <c r="F82" s="2" t="str">
        <f t="shared" si="2"/>
        <v>2</v>
      </c>
      <c r="G82" s="2" t="str">
        <f>IF(D82&gt;=0,"3",IF(D82&gt;=1,"2.5",IF(D82&gt;=-1,"2",IF(D82&gt;=2,"1.5","1"))))</f>
        <v>2</v>
      </c>
    </row>
    <row r="83" spans="1:11" x14ac:dyDescent="0.25">
      <c r="A83" s="2">
        <v>5</v>
      </c>
      <c r="B83" s="6" t="s">
        <v>91</v>
      </c>
      <c r="C83" s="2">
        <f>C45-D23</f>
        <v>-1</v>
      </c>
      <c r="D83" s="2">
        <f>D45-D24</f>
        <v>0</v>
      </c>
      <c r="F83" s="2" t="str">
        <f>IF(C83&gt;=0,"3",IF(C83&gt;=1,"2.5",IF(C83&gt;=-1,"2",IF(C83&gt;=2,"1.5","1"))))</f>
        <v>2</v>
      </c>
      <c r="G83" s="2" t="str">
        <f>IF(D83&gt;=0,"3",IF(D83&gt;=1,"2.5",IF(D83&gt;=-1,"2",IF(D83&gt;=2,"1.5","1"))))</f>
        <v>3</v>
      </c>
    </row>
    <row r="85" spans="1:11" x14ac:dyDescent="0.25">
      <c r="A85" s="8" t="s">
        <v>93</v>
      </c>
    </row>
    <row r="86" spans="1:11" x14ac:dyDescent="0.25">
      <c r="A86" s="2" t="s">
        <v>61</v>
      </c>
      <c r="B86" s="2" t="s">
        <v>94</v>
      </c>
      <c r="C86" s="2" t="s">
        <v>41</v>
      </c>
      <c r="D86" s="2" t="s">
        <v>95</v>
      </c>
      <c r="E86" s="2" t="s">
        <v>96</v>
      </c>
      <c r="F86" s="2" t="s">
        <v>97</v>
      </c>
      <c r="H86" s="2" t="s">
        <v>41</v>
      </c>
      <c r="I86" s="2" t="s">
        <v>95</v>
      </c>
      <c r="J86" s="2" t="s">
        <v>96</v>
      </c>
      <c r="K86" s="2" t="s">
        <v>97</v>
      </c>
    </row>
    <row r="87" spans="1:11" x14ac:dyDescent="0.25">
      <c r="A87" s="2">
        <v>1</v>
      </c>
      <c r="B87" s="6" t="s">
        <v>86</v>
      </c>
      <c r="C87" s="2">
        <f>C49-D26</f>
        <v>0</v>
      </c>
      <c r="D87" s="2">
        <f>D49-D27</f>
        <v>-1</v>
      </c>
      <c r="E87" s="2">
        <f>E49-D28</f>
        <v>-1</v>
      </c>
      <c r="F87" s="2">
        <f>F49-D29</f>
        <v>1</v>
      </c>
      <c r="H87" s="2" t="str">
        <f>IF(C87&gt;=0,"3",IF(C87&gt;=1,"2.5",IF(C87&gt;=-1,"2",IF(C87&gt;=2,"1.5","1"))))</f>
        <v>3</v>
      </c>
      <c r="I87" s="2" t="str">
        <f>IF(D87&gt;=0,"3",IF(D87&gt;=1,"2.5",IF(D87&gt;=-1,"2",IF(D87&gt;=2,"1.5","1"))))</f>
        <v>2</v>
      </c>
      <c r="J87" s="2" t="str">
        <f t="shared" ref="J87:K91" si="3">IF(E87&gt;=0,"3",IF(E87&gt;=1,"2.5",IF(E87&gt;=-1,"2",IF(E87&gt;=2,"1.5","1"))))</f>
        <v>2</v>
      </c>
      <c r="K87" s="2">
        <v>2.5</v>
      </c>
    </row>
    <row r="88" spans="1:11" x14ac:dyDescent="0.25">
      <c r="A88" s="2">
        <v>2</v>
      </c>
      <c r="B88" s="6" t="s">
        <v>88</v>
      </c>
      <c r="C88" s="2">
        <f>C50-D26</f>
        <v>1</v>
      </c>
      <c r="D88" s="2">
        <f>D50-D27</f>
        <v>0</v>
      </c>
      <c r="E88" s="2">
        <f>E50-D28</f>
        <v>-2</v>
      </c>
      <c r="F88" s="2">
        <f>F50-D29</f>
        <v>0</v>
      </c>
      <c r="H88" s="2">
        <v>2.5</v>
      </c>
      <c r="I88" s="2" t="str">
        <f>IF(D88&gt;=0,"3",IF(D88&gt;=1,"2.5",IF(D88&gt;=-1,"2",IF(D88&gt;=2,"1.5","1"))))</f>
        <v>3</v>
      </c>
      <c r="J88" s="2" t="str">
        <f t="shared" si="3"/>
        <v>1</v>
      </c>
      <c r="K88" s="2" t="str">
        <f t="shared" si="3"/>
        <v>3</v>
      </c>
    </row>
    <row r="89" spans="1:11" x14ac:dyDescent="0.25">
      <c r="A89" s="2">
        <v>3</v>
      </c>
      <c r="B89" s="6" t="s">
        <v>89</v>
      </c>
      <c r="C89" s="2">
        <f>C51-D26</f>
        <v>0</v>
      </c>
      <c r="D89" s="2">
        <f>D51-D27</f>
        <v>2</v>
      </c>
      <c r="E89" s="2">
        <f>E51-D28</f>
        <v>0</v>
      </c>
      <c r="F89" s="2">
        <f>F51-D29</f>
        <v>1</v>
      </c>
      <c r="H89" s="2" t="str">
        <f t="shared" ref="H89:H91" si="4">IF(C89&gt;=0,"3",IF(C89&gt;=1,"2.5",IF(C89&gt;=-1,"2",IF(C89&gt;=2,"1.5","1"))))</f>
        <v>3</v>
      </c>
      <c r="I89" s="2" t="str">
        <f>IF(D89&gt;=0,"3",IF(D89&gt;=1,"2.5",IF(D89&gt;=-1,"2",IF(D89&gt;=2,"1.5","1"))))</f>
        <v>3</v>
      </c>
      <c r="J89" s="2" t="str">
        <f t="shared" si="3"/>
        <v>3</v>
      </c>
      <c r="K89" s="2">
        <v>2.5</v>
      </c>
    </row>
    <row r="90" spans="1:11" x14ac:dyDescent="0.25">
      <c r="A90" s="2">
        <v>4</v>
      </c>
      <c r="B90" s="6" t="s">
        <v>90</v>
      </c>
      <c r="C90" s="2">
        <f>C52-D26</f>
        <v>-1</v>
      </c>
      <c r="D90" s="2">
        <f>D52-D27</f>
        <v>1</v>
      </c>
      <c r="E90" s="2">
        <f>E52-D28</f>
        <v>-1</v>
      </c>
      <c r="F90" s="2">
        <f>F52-D29</f>
        <v>-1</v>
      </c>
      <c r="H90" s="2" t="str">
        <f t="shared" si="4"/>
        <v>2</v>
      </c>
      <c r="I90" s="2">
        <v>2.5</v>
      </c>
      <c r="J90" s="2" t="str">
        <f t="shared" si="3"/>
        <v>2</v>
      </c>
      <c r="K90" s="2" t="str">
        <f t="shared" si="3"/>
        <v>2</v>
      </c>
    </row>
    <row r="91" spans="1:11" x14ac:dyDescent="0.25">
      <c r="A91" s="2">
        <v>5</v>
      </c>
      <c r="B91" s="6" t="s">
        <v>91</v>
      </c>
      <c r="C91" s="2">
        <f>C53-D26</f>
        <v>0</v>
      </c>
      <c r="D91" s="2">
        <f>D53-D27</f>
        <v>0</v>
      </c>
      <c r="E91" s="2">
        <f>E53-D28</f>
        <v>-1</v>
      </c>
      <c r="F91" s="2">
        <f>F53-D29</f>
        <v>0</v>
      </c>
      <c r="H91" s="2" t="str">
        <f t="shared" si="4"/>
        <v>3</v>
      </c>
      <c r="I91" s="2" t="str">
        <f>IF(D91&gt;=0,"3",IF(D91&gt;=1,"2.5",IF(D91&gt;=-1,"2",IF(D91&gt;=2,"1.5","1"))))</f>
        <v>3</v>
      </c>
      <c r="J91" s="2" t="str">
        <f t="shared" si="3"/>
        <v>2</v>
      </c>
      <c r="K91" s="2" t="str">
        <f t="shared" si="3"/>
        <v>3</v>
      </c>
    </row>
    <row r="92" spans="1:11" x14ac:dyDescent="0.25">
      <c r="B92" s="15"/>
    </row>
    <row r="93" spans="1:11" x14ac:dyDescent="0.25">
      <c r="A93" s="2"/>
      <c r="B93" s="6" t="s">
        <v>103</v>
      </c>
      <c r="C93" s="2" t="s">
        <v>104</v>
      </c>
      <c r="D93" s="2" t="s">
        <v>105</v>
      </c>
      <c r="E93" s="2" t="s">
        <v>106</v>
      </c>
      <c r="G93" s="2" t="s">
        <v>104</v>
      </c>
      <c r="H93" s="2" t="s">
        <v>107</v>
      </c>
    </row>
    <row r="94" spans="1:11" x14ac:dyDescent="0.25">
      <c r="A94" s="2">
        <v>1</v>
      </c>
      <c r="B94" s="6" t="s">
        <v>108</v>
      </c>
      <c r="C94" s="2">
        <f>(G67+I67)/2</f>
        <v>2.5</v>
      </c>
      <c r="D94" s="14" t="str">
        <f>H67</f>
        <v>3</v>
      </c>
      <c r="E94" s="2">
        <f>SUM(G94*C94+H94*D94)</f>
        <v>2.7</v>
      </c>
      <c r="G94" s="2">
        <v>0.6</v>
      </c>
      <c r="H94" s="2">
        <v>0.4</v>
      </c>
      <c r="I94" s="8" t="s">
        <v>109</v>
      </c>
      <c r="J94" s="8">
        <v>0.3</v>
      </c>
    </row>
    <row r="95" spans="1:11" x14ac:dyDescent="0.25">
      <c r="A95" s="2">
        <v>2</v>
      </c>
      <c r="B95" s="6" t="s">
        <v>110</v>
      </c>
      <c r="C95" s="2" t="str">
        <f>F79</f>
        <v>3</v>
      </c>
      <c r="D95" s="14" t="str">
        <f>G79</f>
        <v>2</v>
      </c>
      <c r="E95" s="2">
        <f>SUM(G95*C95+H95*D95)</f>
        <v>2.5</v>
      </c>
      <c r="G95" s="2">
        <v>0.5</v>
      </c>
      <c r="H95" s="2">
        <v>0.5</v>
      </c>
      <c r="I95" s="8" t="s">
        <v>111</v>
      </c>
      <c r="J95" s="8">
        <v>0.3</v>
      </c>
    </row>
    <row r="96" spans="1:11" x14ac:dyDescent="0.25">
      <c r="A96" s="2">
        <v>3</v>
      </c>
      <c r="B96" s="2" t="s">
        <v>112</v>
      </c>
      <c r="C96" s="2">
        <f>(H87+J87+K87)/3</f>
        <v>2.5</v>
      </c>
      <c r="D96" s="14" t="str">
        <f>I87</f>
        <v>2</v>
      </c>
      <c r="E96" s="2">
        <f>SUM(G96*C96+H96*D96)</f>
        <v>2.35</v>
      </c>
      <c r="G96" s="2">
        <v>0.7</v>
      </c>
      <c r="H96" s="2">
        <v>0.3</v>
      </c>
      <c r="I96" s="8" t="s">
        <v>113</v>
      </c>
      <c r="J96" s="8">
        <v>0.4</v>
      </c>
    </row>
    <row r="98" spans="1:8" x14ac:dyDescent="0.25">
      <c r="A98" s="2"/>
      <c r="B98" s="6" t="s">
        <v>88</v>
      </c>
      <c r="C98" s="2" t="s">
        <v>104</v>
      </c>
      <c r="D98" s="2" t="s">
        <v>105</v>
      </c>
      <c r="E98" s="2" t="s">
        <v>106</v>
      </c>
    </row>
    <row r="99" spans="1:8" x14ac:dyDescent="0.25">
      <c r="A99" s="2">
        <v>1</v>
      </c>
      <c r="B99" s="6" t="s">
        <v>108</v>
      </c>
      <c r="C99" s="2">
        <f>(G68+I68)/2</f>
        <v>2</v>
      </c>
      <c r="D99" s="2">
        <v>1.5</v>
      </c>
      <c r="E99" s="2">
        <f>SUM(G94*C99+H94*D99)</f>
        <v>1.8</v>
      </c>
      <c r="G99" s="2" t="s">
        <v>114</v>
      </c>
      <c r="H99" s="2" t="s">
        <v>106</v>
      </c>
    </row>
    <row r="100" spans="1:8" x14ac:dyDescent="0.25">
      <c r="A100" s="2">
        <v>2</v>
      </c>
      <c r="B100" s="6" t="s">
        <v>110</v>
      </c>
      <c r="C100" s="2" t="str">
        <f>F80</f>
        <v>3</v>
      </c>
      <c r="D100" s="14" t="str">
        <f>G80</f>
        <v>3</v>
      </c>
      <c r="E100" s="2">
        <f>SUM(G95*C100+H95*D100)</f>
        <v>3</v>
      </c>
      <c r="G100" s="6" t="s">
        <v>86</v>
      </c>
      <c r="H100" s="2">
        <f>SUM(J94*E94)+(J95*E95)+(J96*E96)</f>
        <v>2.5</v>
      </c>
    </row>
    <row r="101" spans="1:8" x14ac:dyDescent="0.25">
      <c r="A101" s="2">
        <v>3</v>
      </c>
      <c r="B101" s="2" t="s">
        <v>112</v>
      </c>
      <c r="C101" s="18">
        <f>(H88+J88+K88)/3</f>
        <v>2.1666666666666665</v>
      </c>
      <c r="D101" s="14" t="str">
        <f>I88</f>
        <v>3</v>
      </c>
      <c r="E101" s="2">
        <f>SUM(G96*C101+H96*D101)</f>
        <v>2.4166666666666661</v>
      </c>
      <c r="G101" s="6" t="s">
        <v>88</v>
      </c>
      <c r="H101" s="2">
        <f>SUM(J94*E99)+(J95*E100)+(J96*E101)</f>
        <v>2.4066666666666663</v>
      </c>
    </row>
    <row r="102" spans="1:8" x14ac:dyDescent="0.25">
      <c r="G102" s="6" t="s">
        <v>89</v>
      </c>
      <c r="H102" s="2">
        <f>SUM(J94*E104)+(J95*E105)+(J96*E106)</f>
        <v>2.4283333333333332</v>
      </c>
    </row>
    <row r="103" spans="1:8" x14ac:dyDescent="0.25">
      <c r="A103" s="2"/>
      <c r="B103" s="6" t="s">
        <v>89</v>
      </c>
      <c r="C103" s="2" t="s">
        <v>104</v>
      </c>
      <c r="D103" s="2" t="s">
        <v>105</v>
      </c>
      <c r="E103" s="2" t="s">
        <v>106</v>
      </c>
      <c r="G103" s="6" t="s">
        <v>90</v>
      </c>
      <c r="H103" s="2">
        <f>SUM(J94*E109)+(J95*E110)+(J96*E111)</f>
        <v>2.0966666666666667</v>
      </c>
    </row>
    <row r="104" spans="1:8" x14ac:dyDescent="0.25">
      <c r="A104" s="2">
        <v>1</v>
      </c>
      <c r="B104" s="6" t="s">
        <v>108</v>
      </c>
      <c r="C104" s="2">
        <f>(G69+I69)/2</f>
        <v>2.5</v>
      </c>
      <c r="D104" s="2">
        <f>H69</f>
        <v>2.5</v>
      </c>
      <c r="E104" s="2">
        <f>SUM(G94*C104)+(H94*D104)</f>
        <v>2.5</v>
      </c>
      <c r="G104" s="6" t="s">
        <v>91</v>
      </c>
      <c r="H104" s="2">
        <f>SUM(J94*E114)+(J95*E115)+(J96*E116)</f>
        <v>2.666666666666667</v>
      </c>
    </row>
    <row r="105" spans="1:8" x14ac:dyDescent="0.25">
      <c r="A105" s="2">
        <v>2</v>
      </c>
      <c r="B105" s="6" t="s">
        <v>110</v>
      </c>
      <c r="C105" s="2" t="str">
        <f>F81</f>
        <v>1</v>
      </c>
      <c r="D105" s="2">
        <f>G81</f>
        <v>2.5</v>
      </c>
      <c r="E105" s="2">
        <f>SUM(G95*C105)+(H95*D105)</f>
        <v>1.75</v>
      </c>
    </row>
    <row r="106" spans="1:8" x14ac:dyDescent="0.25">
      <c r="A106" s="2">
        <v>3</v>
      </c>
      <c r="B106" s="2" t="s">
        <v>112</v>
      </c>
      <c r="C106" s="2">
        <f>(H89+J89+K89)/3</f>
        <v>2.8333333333333335</v>
      </c>
      <c r="D106" s="2" t="str">
        <f>I89</f>
        <v>3</v>
      </c>
      <c r="E106" s="2">
        <f>SUM(G96*C106)+(H96*D106)</f>
        <v>2.8833333333333333</v>
      </c>
    </row>
    <row r="107" spans="1:8" x14ac:dyDescent="0.25">
      <c r="B107" s="15"/>
    </row>
    <row r="108" spans="1:8" x14ac:dyDescent="0.25">
      <c r="A108" s="2"/>
      <c r="B108" s="6" t="s">
        <v>90</v>
      </c>
      <c r="C108" s="2" t="s">
        <v>104</v>
      </c>
      <c r="D108" s="2" t="s">
        <v>105</v>
      </c>
      <c r="E108" s="2" t="s">
        <v>106</v>
      </c>
    </row>
    <row r="109" spans="1:8" x14ac:dyDescent="0.25">
      <c r="A109" s="2">
        <v>1</v>
      </c>
      <c r="B109" s="6" t="s">
        <v>108</v>
      </c>
      <c r="C109" s="2">
        <f>(G70+I70)/2</f>
        <v>1.5</v>
      </c>
      <c r="D109" s="2">
        <f>H70</f>
        <v>1.5</v>
      </c>
      <c r="E109" s="2">
        <f>SUM(G94*C109)+(H94*D109)</f>
        <v>1.5</v>
      </c>
    </row>
    <row r="110" spans="1:8" x14ac:dyDescent="0.25">
      <c r="A110" s="2">
        <v>2</v>
      </c>
      <c r="B110" s="6" t="s">
        <v>110</v>
      </c>
      <c r="C110" s="2" t="str">
        <f>F82</f>
        <v>2</v>
      </c>
      <c r="D110" s="2" t="str">
        <f>G82</f>
        <v>2</v>
      </c>
      <c r="E110" s="2">
        <f>SUM(G95*C110)+(H95*D110)</f>
        <v>2</v>
      </c>
      <c r="G110" s="19"/>
    </row>
    <row r="111" spans="1:8" x14ac:dyDescent="0.25">
      <c r="A111" s="2">
        <v>3</v>
      </c>
      <c r="B111" s="2" t="s">
        <v>112</v>
      </c>
      <c r="C111" s="2">
        <f>(H91+J91+K91)/3</f>
        <v>2.6666666666666665</v>
      </c>
      <c r="D111" s="2">
        <f>I90</f>
        <v>2.5</v>
      </c>
      <c r="E111" s="2">
        <f>SUM(G96*C111)+(H96*D111)</f>
        <v>2.6166666666666663</v>
      </c>
    </row>
    <row r="113" spans="1:5" x14ac:dyDescent="0.25">
      <c r="A113" s="2"/>
      <c r="B113" s="6" t="s">
        <v>91</v>
      </c>
      <c r="C113" s="2" t="s">
        <v>104</v>
      </c>
      <c r="D113" s="2" t="s">
        <v>105</v>
      </c>
      <c r="E113" s="2" t="s">
        <v>106</v>
      </c>
    </row>
    <row r="114" spans="1:5" x14ac:dyDescent="0.25">
      <c r="A114" s="2">
        <v>1</v>
      </c>
      <c r="B114" s="6" t="s">
        <v>108</v>
      </c>
      <c r="C114" s="2">
        <f>(G71+I71)/2</f>
        <v>2.5</v>
      </c>
      <c r="D114" s="14" t="str">
        <f>H71</f>
        <v>3</v>
      </c>
      <c r="E114" s="2">
        <f>SUM(G94*C114)+(H94*D114)</f>
        <v>2.7</v>
      </c>
    </row>
    <row r="115" spans="1:5" x14ac:dyDescent="0.25">
      <c r="A115" s="2">
        <v>2</v>
      </c>
      <c r="B115" s="6" t="s">
        <v>110</v>
      </c>
      <c r="C115" s="2" t="str">
        <f>F83</f>
        <v>2</v>
      </c>
      <c r="D115" s="2" t="str">
        <f>G83</f>
        <v>3</v>
      </c>
      <c r="E115" s="2">
        <f>SUM(G95*C115)+(H95*D115)</f>
        <v>2.5</v>
      </c>
    </row>
    <row r="116" spans="1:5" x14ac:dyDescent="0.25">
      <c r="A116" s="2">
        <v>3</v>
      </c>
      <c r="B116" s="2" t="s">
        <v>112</v>
      </c>
      <c r="C116" s="2">
        <f>(H91+J91+K91)/3</f>
        <v>2.6666666666666665</v>
      </c>
      <c r="D116" s="2" t="str">
        <f>I91</f>
        <v>3</v>
      </c>
      <c r="E116" s="2">
        <f>SUM(G96*C116)+(H96*D116)</f>
        <v>2.7666666666666666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FE6EA-C2DE-4E0B-A224-D74998C0D3D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96A9-8F50-4F51-9B9C-896B39349209}">
  <dimension ref="A2:M38"/>
  <sheetViews>
    <sheetView tabSelected="1" topLeftCell="A19" workbookViewId="0">
      <selection activeCell="H34" sqref="H34:K38"/>
    </sheetView>
  </sheetViews>
  <sheetFormatPr defaultRowHeight="15.75" x14ac:dyDescent="0.25"/>
  <cols>
    <col min="1" max="1" width="5" style="8" customWidth="1"/>
    <col min="2" max="2" width="19.7109375" style="8" bestFit="1" customWidth="1"/>
    <col min="3" max="3" width="11.7109375" style="8" bestFit="1" customWidth="1"/>
    <col min="4" max="4" width="18.140625" style="8" customWidth="1"/>
    <col min="5" max="5" width="9.140625" style="8"/>
    <col min="6" max="6" width="4.85546875" style="8" customWidth="1"/>
    <col min="7" max="7" width="20.85546875" style="8" bestFit="1" customWidth="1"/>
    <col min="8" max="8" width="11.7109375" style="8" bestFit="1" customWidth="1"/>
    <col min="9" max="9" width="17" style="8" customWidth="1"/>
    <col min="10" max="10" width="9.140625" style="8"/>
    <col min="11" max="11" width="6.140625" style="8" customWidth="1"/>
    <col min="12" max="12" width="20.42578125" style="8" bestFit="1" customWidth="1"/>
    <col min="13" max="13" width="12.140625" style="8" customWidth="1"/>
    <col min="14" max="16384" width="9.140625" style="8"/>
  </cols>
  <sheetData>
    <row r="2" spans="1:13" x14ac:dyDescent="0.25">
      <c r="K2" s="57" t="s">
        <v>187</v>
      </c>
      <c r="L2" s="57"/>
      <c r="M2" s="57"/>
    </row>
    <row r="3" spans="1:13" x14ac:dyDescent="0.25">
      <c r="A3" s="59" t="s">
        <v>162</v>
      </c>
      <c r="B3" s="59"/>
      <c r="C3" s="59"/>
      <c r="D3" s="59"/>
      <c r="F3" s="59" t="s">
        <v>171</v>
      </c>
      <c r="G3" s="59"/>
      <c r="H3" s="59"/>
      <c r="I3" s="59"/>
      <c r="K3" s="39" t="s">
        <v>0</v>
      </c>
      <c r="L3" s="39" t="s">
        <v>20</v>
      </c>
      <c r="M3" s="39" t="s">
        <v>57</v>
      </c>
    </row>
    <row r="4" spans="1:13" x14ac:dyDescent="0.25">
      <c r="A4" s="35" t="s">
        <v>0</v>
      </c>
      <c r="B4" s="35" t="s">
        <v>163</v>
      </c>
      <c r="C4" s="35" t="s">
        <v>164</v>
      </c>
      <c r="D4" s="35" t="s">
        <v>5</v>
      </c>
      <c r="F4" s="35" t="s">
        <v>0</v>
      </c>
      <c r="G4" s="35" t="s">
        <v>163</v>
      </c>
      <c r="H4" s="35" t="s">
        <v>164</v>
      </c>
      <c r="I4" s="35" t="s">
        <v>5</v>
      </c>
      <c r="K4" s="1">
        <v>1</v>
      </c>
      <c r="L4" s="10" t="s">
        <v>152</v>
      </c>
      <c r="M4" s="40">
        <v>0.35</v>
      </c>
    </row>
    <row r="5" spans="1:13" x14ac:dyDescent="0.25">
      <c r="A5" s="41">
        <v>1</v>
      </c>
      <c r="B5" s="34" t="s">
        <v>179</v>
      </c>
      <c r="C5" s="34" t="s">
        <v>166</v>
      </c>
      <c r="D5" s="34"/>
      <c r="F5" s="41">
        <v>1</v>
      </c>
      <c r="G5" s="34" t="s">
        <v>178</v>
      </c>
      <c r="H5" s="34" t="s">
        <v>166</v>
      </c>
      <c r="I5" s="34"/>
      <c r="K5" s="1">
        <v>2</v>
      </c>
      <c r="L5" s="10" t="s">
        <v>23</v>
      </c>
      <c r="M5" s="40">
        <v>0.25</v>
      </c>
    </row>
    <row r="6" spans="1:13" x14ac:dyDescent="0.25">
      <c r="A6" s="41">
        <v>2</v>
      </c>
      <c r="B6" s="34" t="s">
        <v>180</v>
      </c>
      <c r="C6" s="34" t="s">
        <v>167</v>
      </c>
      <c r="D6" s="34"/>
      <c r="F6" s="41">
        <v>2</v>
      </c>
      <c r="G6" s="34" t="s">
        <v>182</v>
      </c>
      <c r="H6" s="34" t="s">
        <v>166</v>
      </c>
      <c r="I6" s="34"/>
      <c r="K6" s="1">
        <v>3</v>
      </c>
      <c r="L6" s="10" t="s">
        <v>24</v>
      </c>
      <c r="M6" s="40">
        <v>0.25</v>
      </c>
    </row>
    <row r="7" spans="1:13" x14ac:dyDescent="0.25">
      <c r="A7" s="41">
        <v>3</v>
      </c>
      <c r="B7" s="34" t="s">
        <v>57</v>
      </c>
      <c r="C7" s="34" t="s">
        <v>160</v>
      </c>
      <c r="D7" s="34"/>
      <c r="F7" s="41">
        <v>3</v>
      </c>
      <c r="G7" s="34" t="s">
        <v>170</v>
      </c>
      <c r="H7" s="34" t="s">
        <v>166</v>
      </c>
      <c r="I7" s="34"/>
      <c r="K7" s="1">
        <v>4</v>
      </c>
      <c r="L7" s="10" t="s">
        <v>25</v>
      </c>
      <c r="M7" s="40">
        <v>0.15</v>
      </c>
    </row>
    <row r="9" spans="1:13" x14ac:dyDescent="0.25">
      <c r="A9" s="59" t="s">
        <v>161</v>
      </c>
      <c r="B9" s="59"/>
      <c r="C9" s="59"/>
      <c r="D9" s="59"/>
      <c r="F9" s="59" t="s">
        <v>172</v>
      </c>
      <c r="G9" s="59"/>
      <c r="H9" s="59"/>
      <c r="I9" s="59"/>
      <c r="K9" s="58" t="s">
        <v>188</v>
      </c>
      <c r="L9" s="58"/>
      <c r="M9" s="58"/>
    </row>
    <row r="10" spans="1:13" x14ac:dyDescent="0.25">
      <c r="A10" s="35" t="s">
        <v>0</v>
      </c>
      <c r="B10" s="35" t="s">
        <v>163</v>
      </c>
      <c r="C10" s="35" t="s">
        <v>164</v>
      </c>
      <c r="D10" s="35" t="s">
        <v>5</v>
      </c>
      <c r="F10" s="35" t="s">
        <v>0</v>
      </c>
      <c r="G10" s="35" t="s">
        <v>163</v>
      </c>
      <c r="H10" s="35" t="s">
        <v>164</v>
      </c>
      <c r="I10" s="35" t="s">
        <v>5</v>
      </c>
      <c r="K10" s="39" t="s">
        <v>0</v>
      </c>
      <c r="L10" s="39" t="s">
        <v>21</v>
      </c>
      <c r="M10" s="39" t="s">
        <v>189</v>
      </c>
    </row>
    <row r="11" spans="1:13" x14ac:dyDescent="0.25">
      <c r="A11" s="41">
        <v>1</v>
      </c>
      <c r="B11" s="34" t="s">
        <v>181</v>
      </c>
      <c r="C11" s="34" t="s">
        <v>166</v>
      </c>
      <c r="D11" s="34"/>
      <c r="F11" s="41">
        <v>1</v>
      </c>
      <c r="G11" s="34" t="s">
        <v>176</v>
      </c>
      <c r="H11" s="34" t="s">
        <v>166</v>
      </c>
      <c r="I11" s="34"/>
      <c r="K11" s="1">
        <v>1</v>
      </c>
      <c r="L11" s="10" t="s">
        <v>190</v>
      </c>
      <c r="M11" s="29">
        <v>15</v>
      </c>
    </row>
    <row r="12" spans="1:13" x14ac:dyDescent="0.25">
      <c r="A12" s="41">
        <v>2</v>
      </c>
      <c r="B12" s="34" t="s">
        <v>183</v>
      </c>
      <c r="C12" s="34" t="s">
        <v>166</v>
      </c>
      <c r="D12" s="34"/>
      <c r="F12" s="41">
        <v>2</v>
      </c>
      <c r="G12" s="34" t="s">
        <v>177</v>
      </c>
      <c r="H12" s="34" t="s">
        <v>173</v>
      </c>
      <c r="I12" s="34"/>
      <c r="K12" s="1">
        <v>2</v>
      </c>
      <c r="L12" s="10" t="s">
        <v>191</v>
      </c>
      <c r="M12" s="29">
        <v>30</v>
      </c>
    </row>
    <row r="13" spans="1:13" x14ac:dyDescent="0.25">
      <c r="A13" s="41">
        <v>3</v>
      </c>
      <c r="B13" s="34" t="s">
        <v>184</v>
      </c>
      <c r="C13" s="34" t="s">
        <v>167</v>
      </c>
      <c r="D13" s="34"/>
      <c r="K13" s="1">
        <v>3</v>
      </c>
      <c r="L13" s="42" t="s">
        <v>192</v>
      </c>
      <c r="M13" s="29">
        <v>25</v>
      </c>
    </row>
    <row r="14" spans="1:13" x14ac:dyDescent="0.25">
      <c r="A14" s="41">
        <v>4</v>
      </c>
      <c r="B14" s="2" t="s">
        <v>165</v>
      </c>
      <c r="C14" s="34" t="s">
        <v>166</v>
      </c>
      <c r="D14" s="2"/>
      <c r="F14" s="59" t="s">
        <v>174</v>
      </c>
      <c r="G14" s="59"/>
      <c r="H14" s="59"/>
      <c r="I14" s="59"/>
      <c r="K14" s="1">
        <v>4</v>
      </c>
      <c r="L14" s="10" t="s">
        <v>193</v>
      </c>
      <c r="M14" s="29">
        <v>20</v>
      </c>
    </row>
    <row r="15" spans="1:13" x14ac:dyDescent="0.25">
      <c r="F15" s="35" t="s">
        <v>0</v>
      </c>
      <c r="G15" s="35" t="s">
        <v>163</v>
      </c>
      <c r="H15" s="35" t="s">
        <v>164</v>
      </c>
      <c r="I15" s="35" t="s">
        <v>5</v>
      </c>
      <c r="K15" s="4">
        <v>5</v>
      </c>
      <c r="L15" s="43" t="s">
        <v>194</v>
      </c>
      <c r="M15" s="29">
        <v>10</v>
      </c>
    </row>
    <row r="16" spans="1:13" x14ac:dyDescent="0.25">
      <c r="A16" s="59" t="s">
        <v>168</v>
      </c>
      <c r="B16" s="59"/>
      <c r="C16" s="59"/>
      <c r="D16" s="59"/>
      <c r="F16" s="41">
        <v>1</v>
      </c>
      <c r="G16" s="34" t="s">
        <v>176</v>
      </c>
      <c r="H16" s="34" t="s">
        <v>166</v>
      </c>
      <c r="I16" s="34"/>
    </row>
    <row r="17" spans="1:13" x14ac:dyDescent="0.25">
      <c r="A17" s="35" t="s">
        <v>0</v>
      </c>
      <c r="B17" s="35" t="s">
        <v>163</v>
      </c>
      <c r="C17" s="35" t="s">
        <v>164</v>
      </c>
      <c r="D17" s="35" t="s">
        <v>5</v>
      </c>
      <c r="F17" s="41">
        <v>2</v>
      </c>
      <c r="G17" s="34" t="s">
        <v>175</v>
      </c>
      <c r="H17" s="34" t="s">
        <v>173</v>
      </c>
      <c r="I17" s="34"/>
      <c r="K17" s="39" t="s">
        <v>0</v>
      </c>
      <c r="L17" s="39" t="s">
        <v>21</v>
      </c>
      <c r="M17" s="39" t="s">
        <v>189</v>
      </c>
    </row>
    <row r="18" spans="1:13" x14ac:dyDescent="0.25">
      <c r="A18" s="41">
        <v>1</v>
      </c>
      <c r="B18" s="34" t="s">
        <v>185</v>
      </c>
      <c r="C18" s="34" t="s">
        <v>166</v>
      </c>
      <c r="D18" s="34"/>
      <c r="K18" s="1">
        <v>1</v>
      </c>
      <c r="L18" s="10" t="s">
        <v>195</v>
      </c>
      <c r="M18" s="29">
        <v>40</v>
      </c>
    </row>
    <row r="19" spans="1:13" x14ac:dyDescent="0.25">
      <c r="A19" s="41">
        <v>2</v>
      </c>
      <c r="B19" s="34" t="s">
        <v>183</v>
      </c>
      <c r="C19" s="34" t="s">
        <v>166</v>
      </c>
      <c r="D19" s="34"/>
      <c r="F19" s="33" t="s">
        <v>0</v>
      </c>
      <c r="G19" s="33" t="s">
        <v>21</v>
      </c>
      <c r="H19" s="33" t="s">
        <v>57</v>
      </c>
      <c r="I19" s="33" t="s">
        <v>5</v>
      </c>
      <c r="K19" s="1">
        <v>2</v>
      </c>
      <c r="L19" s="10" t="s">
        <v>196</v>
      </c>
      <c r="M19" s="29">
        <v>25</v>
      </c>
    </row>
    <row r="20" spans="1:13" x14ac:dyDescent="0.25">
      <c r="A20" s="41">
        <v>3</v>
      </c>
      <c r="B20" s="34" t="s">
        <v>186</v>
      </c>
      <c r="C20" s="34" t="s">
        <v>167</v>
      </c>
      <c r="D20" s="34"/>
      <c r="F20" s="7" t="s">
        <v>32</v>
      </c>
      <c r="G20" s="32" t="s">
        <v>190</v>
      </c>
      <c r="H20" s="7">
        <v>4</v>
      </c>
      <c r="I20" s="32" t="s">
        <v>53</v>
      </c>
      <c r="K20" s="1">
        <v>3</v>
      </c>
      <c r="L20" s="10" t="s">
        <v>197</v>
      </c>
      <c r="M20" s="29">
        <v>35</v>
      </c>
    </row>
    <row r="21" spans="1:13" x14ac:dyDescent="0.25">
      <c r="A21" s="41">
        <v>4</v>
      </c>
      <c r="B21" s="2" t="s">
        <v>57</v>
      </c>
      <c r="C21" s="34" t="s">
        <v>160</v>
      </c>
      <c r="D21" s="2"/>
      <c r="F21" s="32" t="s">
        <v>200</v>
      </c>
      <c r="G21" s="32" t="s">
        <v>191</v>
      </c>
      <c r="H21" s="7">
        <v>5</v>
      </c>
      <c r="I21" s="32" t="s">
        <v>54</v>
      </c>
    </row>
    <row r="22" spans="1:13" x14ac:dyDescent="0.25">
      <c r="F22" s="32" t="s">
        <v>201</v>
      </c>
      <c r="G22" s="44" t="s">
        <v>192</v>
      </c>
      <c r="H22" s="7">
        <v>4</v>
      </c>
      <c r="I22" s="32" t="s">
        <v>54</v>
      </c>
      <c r="K22" s="3" t="s">
        <v>0</v>
      </c>
      <c r="L22" s="3" t="s">
        <v>21</v>
      </c>
      <c r="M22" s="3" t="s">
        <v>189</v>
      </c>
    </row>
    <row r="23" spans="1:13" x14ac:dyDescent="0.25">
      <c r="A23" s="59" t="s">
        <v>169</v>
      </c>
      <c r="B23" s="59"/>
      <c r="C23" s="59"/>
      <c r="D23" s="59"/>
      <c r="F23" s="32" t="s">
        <v>202</v>
      </c>
      <c r="G23" s="32" t="s">
        <v>193</v>
      </c>
      <c r="H23" s="7">
        <v>4</v>
      </c>
      <c r="I23" s="32" t="s">
        <v>54</v>
      </c>
      <c r="K23" s="1">
        <v>1</v>
      </c>
      <c r="L23" s="63" t="s">
        <v>217</v>
      </c>
      <c r="M23" s="29">
        <v>70</v>
      </c>
    </row>
    <row r="24" spans="1:13" x14ac:dyDescent="0.25">
      <c r="A24" s="35" t="s">
        <v>0</v>
      </c>
      <c r="B24" s="35" t="s">
        <v>163</v>
      </c>
      <c r="C24" s="35" t="s">
        <v>164</v>
      </c>
      <c r="D24" s="35" t="s">
        <v>5</v>
      </c>
      <c r="F24" s="32" t="s">
        <v>203</v>
      </c>
      <c r="G24" s="32" t="s">
        <v>194</v>
      </c>
      <c r="H24" s="7">
        <v>3</v>
      </c>
      <c r="I24" s="32" t="s">
        <v>53</v>
      </c>
      <c r="K24" s="1">
        <v>2</v>
      </c>
      <c r="L24" s="37" t="s">
        <v>218</v>
      </c>
      <c r="M24" s="62">
        <v>30</v>
      </c>
    </row>
    <row r="25" spans="1:13" x14ac:dyDescent="0.25">
      <c r="A25" s="41">
        <v>1</v>
      </c>
      <c r="B25" s="34" t="s">
        <v>179</v>
      </c>
      <c r="C25" s="34" t="s">
        <v>166</v>
      </c>
      <c r="D25" s="34"/>
    </row>
    <row r="26" spans="1:13" x14ac:dyDescent="0.25">
      <c r="A26" s="41">
        <v>2</v>
      </c>
      <c r="B26" s="34" t="s">
        <v>182</v>
      </c>
      <c r="C26" s="34" t="s">
        <v>166</v>
      </c>
      <c r="D26" s="34"/>
      <c r="F26" s="33" t="s">
        <v>0</v>
      </c>
      <c r="G26" s="33" t="s">
        <v>204</v>
      </c>
      <c r="H26" s="33" t="s">
        <v>189</v>
      </c>
      <c r="I26" s="33" t="s">
        <v>5</v>
      </c>
      <c r="K26" s="39" t="s">
        <v>0</v>
      </c>
      <c r="L26" s="39" t="s">
        <v>21</v>
      </c>
      <c r="M26" s="39" t="s">
        <v>189</v>
      </c>
    </row>
    <row r="27" spans="1:13" x14ac:dyDescent="0.25">
      <c r="A27" s="41">
        <v>3</v>
      </c>
      <c r="B27" s="34" t="s">
        <v>170</v>
      </c>
      <c r="C27" s="34" t="s">
        <v>160</v>
      </c>
      <c r="D27" s="34"/>
      <c r="F27" s="7" t="s">
        <v>32</v>
      </c>
      <c r="G27" s="32" t="s">
        <v>210</v>
      </c>
      <c r="H27" s="7">
        <v>5</v>
      </c>
      <c r="I27" s="32" t="s">
        <v>207</v>
      </c>
      <c r="K27" s="1">
        <v>1</v>
      </c>
      <c r="L27" s="10" t="s">
        <v>198</v>
      </c>
      <c r="M27" s="29">
        <v>60</v>
      </c>
    </row>
    <row r="28" spans="1:13" x14ac:dyDescent="0.25">
      <c r="F28" s="32" t="s">
        <v>200</v>
      </c>
      <c r="G28" s="32" t="s">
        <v>212</v>
      </c>
      <c r="H28" s="7">
        <v>4</v>
      </c>
      <c r="I28" s="32" t="s">
        <v>208</v>
      </c>
      <c r="K28" s="1">
        <v>2</v>
      </c>
      <c r="L28" s="10" t="s">
        <v>199</v>
      </c>
      <c r="M28" s="29">
        <v>40</v>
      </c>
    </row>
    <row r="29" spans="1:13" x14ac:dyDescent="0.25">
      <c r="F29" s="32" t="s">
        <v>201</v>
      </c>
      <c r="G29" s="32" t="s">
        <v>214</v>
      </c>
      <c r="H29" s="7">
        <v>3</v>
      </c>
      <c r="I29" s="32" t="s">
        <v>209</v>
      </c>
    </row>
    <row r="30" spans="1:13" x14ac:dyDescent="0.25">
      <c r="F30" s="32" t="s">
        <v>202</v>
      </c>
      <c r="G30" s="32" t="s">
        <v>213</v>
      </c>
      <c r="H30" s="7">
        <v>2</v>
      </c>
      <c r="I30" s="32" t="s">
        <v>206</v>
      </c>
    </row>
    <row r="31" spans="1:13" x14ac:dyDescent="0.25">
      <c r="F31" s="32" t="s">
        <v>203</v>
      </c>
      <c r="G31" s="32" t="s">
        <v>211</v>
      </c>
      <c r="H31" s="7">
        <v>1</v>
      </c>
      <c r="I31" s="32" t="s">
        <v>205</v>
      </c>
    </row>
    <row r="33" spans="2:11" x14ac:dyDescent="0.25">
      <c r="B33" s="37"/>
      <c r="C33" s="37"/>
      <c r="D33" s="37"/>
    </row>
    <row r="34" spans="2:11" x14ac:dyDescent="0.25">
      <c r="B34" s="37"/>
      <c r="C34" s="37"/>
      <c r="D34" s="37"/>
      <c r="H34" s="64" t="s">
        <v>0</v>
      </c>
      <c r="I34" s="64" t="s">
        <v>163</v>
      </c>
      <c r="J34" s="64" t="s">
        <v>164</v>
      </c>
      <c r="K34" s="64" t="s">
        <v>5</v>
      </c>
    </row>
    <row r="35" spans="2:11" x14ac:dyDescent="0.25">
      <c r="B35" s="37"/>
      <c r="C35" s="37"/>
      <c r="D35" s="37"/>
      <c r="H35" s="7">
        <v>1</v>
      </c>
      <c r="I35" s="37" t="s">
        <v>226</v>
      </c>
      <c r="J35" s="37" t="s">
        <v>166</v>
      </c>
      <c r="K35" s="37" t="s">
        <v>221</v>
      </c>
    </row>
    <row r="36" spans="2:11" x14ac:dyDescent="0.25">
      <c r="B36" s="37"/>
      <c r="C36" s="37"/>
      <c r="D36" s="37"/>
      <c r="H36" s="7">
        <v>2</v>
      </c>
      <c r="I36" s="8" t="s">
        <v>223</v>
      </c>
      <c r="J36" s="37" t="s">
        <v>224</v>
      </c>
      <c r="K36" s="37" t="s">
        <v>225</v>
      </c>
    </row>
    <row r="37" spans="2:11" x14ac:dyDescent="0.25">
      <c r="H37" s="7">
        <v>3</v>
      </c>
      <c r="I37" s="37" t="s">
        <v>222</v>
      </c>
      <c r="J37" s="37" t="s">
        <v>166</v>
      </c>
      <c r="K37" s="37" t="s">
        <v>220</v>
      </c>
    </row>
    <row r="38" spans="2:11" x14ac:dyDescent="0.25">
      <c r="H38" s="7">
        <v>4</v>
      </c>
      <c r="I38" s="37" t="s">
        <v>182</v>
      </c>
      <c r="J38" s="37" t="s">
        <v>166</v>
      </c>
      <c r="K38" s="37" t="s">
        <v>219</v>
      </c>
    </row>
  </sheetData>
  <mergeCells count="9">
    <mergeCell ref="A23:D23"/>
    <mergeCell ref="F3:I3"/>
    <mergeCell ref="F9:I9"/>
    <mergeCell ref="F14:I14"/>
    <mergeCell ref="K2:M2"/>
    <mergeCell ref="K9:M9"/>
    <mergeCell ref="A3:D3"/>
    <mergeCell ref="A9:D9"/>
    <mergeCell ref="A16:D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Perhitungan GAP fix</vt:lpstr>
      <vt:lpstr>Perhitungan Manual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Alfinnub_</dc:creator>
  <cp:lastModifiedBy>Alfinnub_</cp:lastModifiedBy>
  <dcterms:created xsi:type="dcterms:W3CDTF">2020-11-22T12:09:32Z</dcterms:created>
  <dcterms:modified xsi:type="dcterms:W3CDTF">2021-03-21T19:18:18Z</dcterms:modified>
</cp:coreProperties>
</file>