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llege\SEMESTER 3\Statistik Sosial I\"/>
    </mc:Choice>
  </mc:AlternateContent>
  <bookViews>
    <workbookView xWindow="0" yWindow="0" windowWidth="9555" windowHeight="651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20" i="1"/>
  <c r="K13" i="1"/>
  <c r="C13" i="1"/>
  <c r="E2" i="1"/>
  <c r="C15" i="1" l="1"/>
  <c r="N10" i="1"/>
  <c r="M2" i="1"/>
  <c r="F10" i="1"/>
  <c r="F9" i="1"/>
  <c r="F8" i="1"/>
  <c r="F7" i="1"/>
  <c r="F6" i="1"/>
  <c r="F5" i="1"/>
  <c r="F3" i="1"/>
  <c r="F4" i="1"/>
  <c r="F2" i="1"/>
  <c r="K18" i="1"/>
  <c r="K15" i="1"/>
  <c r="F11" i="1" l="1"/>
  <c r="K16" i="1"/>
  <c r="M15" i="1"/>
  <c r="N11" i="1"/>
  <c r="N9" i="1"/>
  <c r="N8" i="1"/>
  <c r="N7" i="1"/>
  <c r="N6" i="1"/>
  <c r="N5" i="1"/>
  <c r="N4" i="1"/>
  <c r="N3" i="1"/>
  <c r="O10" i="1"/>
  <c r="O9" i="1"/>
  <c r="O8" i="1"/>
  <c r="O7" i="1"/>
  <c r="O6" i="1"/>
  <c r="O5" i="1"/>
  <c r="O4" i="1"/>
  <c r="O3" i="1"/>
  <c r="O2" i="1"/>
  <c r="N2" i="1"/>
  <c r="E11" i="2" l="1"/>
  <c r="E10" i="2"/>
  <c r="E9" i="2"/>
  <c r="E8" i="2"/>
  <c r="E7" i="2"/>
  <c r="E6" i="2"/>
  <c r="E5" i="2"/>
  <c r="E3" i="2"/>
  <c r="E4" i="2"/>
  <c r="E2" i="2"/>
  <c r="E12" i="2" s="1"/>
  <c r="C12" i="2"/>
  <c r="B12" i="2"/>
  <c r="M11" i="1"/>
  <c r="M10" i="1"/>
  <c r="M9" i="1"/>
  <c r="M8" i="1"/>
  <c r="M7" i="1"/>
  <c r="M6" i="1"/>
  <c r="M5" i="1"/>
  <c r="M4" i="1"/>
  <c r="M3" i="1"/>
  <c r="G10" i="1"/>
  <c r="G9" i="1"/>
  <c r="G8" i="1"/>
  <c r="G7" i="1"/>
  <c r="G6" i="1"/>
  <c r="G5" i="1"/>
  <c r="G4" i="1"/>
  <c r="G3" i="1"/>
  <c r="G2" i="1"/>
  <c r="E3" i="1"/>
  <c r="E4" i="1"/>
  <c r="E5" i="1"/>
  <c r="E6" i="1"/>
  <c r="E7" i="1"/>
  <c r="E8" i="1"/>
  <c r="E9" i="1"/>
  <c r="E10" i="1"/>
  <c r="E11" i="1" l="1"/>
  <c r="C24" i="1" l="1"/>
  <c r="E15" i="1"/>
  <c r="C16" i="1" s="1"/>
  <c r="C21" i="1" s="1"/>
  <c r="C25" i="1" l="1"/>
  <c r="C26" i="1" s="1"/>
  <c r="B34" i="1" s="1"/>
</calcChain>
</file>

<file path=xl/sharedStrings.xml><?xml version="1.0" encoding="utf-8"?>
<sst xmlns="http://schemas.openxmlformats.org/spreadsheetml/2006/main" count="53" uniqueCount="39">
  <si>
    <t>Nilai</t>
  </si>
  <si>
    <t>f</t>
  </si>
  <si>
    <t>fx</t>
  </si>
  <si>
    <t>16-20</t>
  </si>
  <si>
    <t>21-25</t>
  </si>
  <si>
    <t>26-30</t>
  </si>
  <si>
    <t>31-35</t>
  </si>
  <si>
    <t>36-40</t>
  </si>
  <si>
    <t>41-45</t>
  </si>
  <si>
    <t>46-50</t>
  </si>
  <si>
    <t>51-55</t>
  </si>
  <si>
    <t>Total</t>
  </si>
  <si>
    <t>Titik Tengah</t>
  </si>
  <si>
    <t xml:space="preserve">MEAN </t>
  </si>
  <si>
    <r>
      <t>f(x)</t>
    </r>
    <r>
      <rPr>
        <sz val="11"/>
        <color theme="1"/>
        <rFont val="Calibri"/>
        <family val="2"/>
      </rPr>
      <t>²</t>
    </r>
  </si>
  <si>
    <r>
      <t>x</t>
    </r>
    <r>
      <rPr>
        <sz val="11"/>
        <color theme="1"/>
        <rFont val="Calibri"/>
        <family val="2"/>
      </rPr>
      <t>²</t>
    </r>
  </si>
  <si>
    <r>
      <t>SD1</t>
    </r>
    <r>
      <rPr>
        <sz val="11"/>
        <color theme="1"/>
        <rFont val="Calibri"/>
        <family val="2"/>
      </rPr>
      <t>²</t>
    </r>
  </si>
  <si>
    <r>
      <t>(f(x)</t>
    </r>
    <r>
      <rPr>
        <sz val="11"/>
        <color theme="1"/>
        <rFont val="Calibri"/>
        <family val="2"/>
      </rPr>
      <t>²</t>
    </r>
    <r>
      <rPr>
        <sz val="11"/>
        <color theme="1"/>
        <rFont val="Calibri"/>
        <family val="2"/>
        <scheme val="minor"/>
      </rPr>
      <t>/n1)-(fx/n1)</t>
    </r>
    <r>
      <rPr>
        <sz val="11"/>
        <color theme="1"/>
        <rFont val="Calibri"/>
        <family val="2"/>
      </rPr>
      <t>²</t>
    </r>
  </si>
  <si>
    <t>-</t>
  </si>
  <si>
    <r>
      <t>SDm1</t>
    </r>
    <r>
      <rPr>
        <sz val="11"/>
        <color theme="1"/>
        <rFont val="Calibri"/>
        <family val="2"/>
      </rPr>
      <t>²</t>
    </r>
  </si>
  <si>
    <r>
      <t>SD</t>
    </r>
    <r>
      <rPr>
        <sz val="8"/>
        <color theme="1"/>
        <rFont val="Calibri"/>
        <family val="2"/>
        <scheme val="minor"/>
      </rPr>
      <t>bm</t>
    </r>
  </si>
  <si>
    <t>fy</t>
  </si>
  <si>
    <r>
      <t>f(y)</t>
    </r>
    <r>
      <rPr>
        <sz val="11"/>
        <color theme="1"/>
        <rFont val="Calibri"/>
        <family val="2"/>
      </rPr>
      <t>²</t>
    </r>
  </si>
  <si>
    <r>
      <t>y</t>
    </r>
    <r>
      <rPr>
        <sz val="11"/>
        <color theme="1"/>
        <rFont val="Calibri"/>
        <family val="2"/>
      </rPr>
      <t>²</t>
    </r>
  </si>
  <si>
    <t>sebelum</t>
  </si>
  <si>
    <t>sesudah</t>
  </si>
  <si>
    <r>
      <t>b</t>
    </r>
    <r>
      <rPr>
        <sz val="11"/>
        <color theme="1"/>
        <rFont val="Calibri"/>
        <family val="2"/>
      </rPr>
      <t xml:space="preserve">² = </t>
    </r>
  </si>
  <si>
    <t>b</t>
  </si>
  <si>
    <t>b2</t>
  </si>
  <si>
    <t>t</t>
  </si>
  <si>
    <t>mean1-mean2/SDbm</t>
  </si>
  <si>
    <t xml:space="preserve">t tabel </t>
  </si>
  <si>
    <t>alpha</t>
  </si>
  <si>
    <t>db</t>
  </si>
  <si>
    <t>11 smpi 15</t>
  </si>
  <si>
    <t>Keputusan :</t>
  </si>
  <si>
    <t>t analisis</t>
  </si>
  <si>
    <t>t tabel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</si>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</sst>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"/>
  <sheetViews>
    <sheetView tabSelected="1" topLeftCell="A14" zoomScale="110" zoomScaleNormal="110" workbookViewId="0">
      <selection activeCell="C24" sqref="C24"/>
    </sheetView>
  </sheetViews>
  <sheetFormatPr defaultRowHeight="15" x14ac:dyDescent="0.25"/>
  <cols>
    <col min="2" max="2" width="10.5703125" customWidth="1"/>
    <col min="3" max="3" width="19.7109375" customWidth="1"/>
    <col min="4" max="4" width="11.42578125" customWidth="1"/>
    <col min="5" max="5" width="11.85546875" customWidth="1"/>
    <col min="6" max="6" width="12.140625" customWidth="1"/>
    <col min="10" max="10" width="11.42578125" customWidth="1"/>
    <col min="11" max="11" width="12.7109375" customWidth="1"/>
    <col min="14" max="14" width="12" customWidth="1"/>
  </cols>
  <sheetData>
    <row r="1" spans="2:15" x14ac:dyDescent="0.25">
      <c r="B1" s="4" t="s">
        <v>0</v>
      </c>
      <c r="C1" s="4" t="s">
        <v>12</v>
      </c>
      <c r="D1" s="5" t="s">
        <v>1</v>
      </c>
      <c r="E1" s="5" t="s">
        <v>2</v>
      </c>
      <c r="F1" s="5" t="s">
        <v>14</v>
      </c>
      <c r="G1" s="5" t="s">
        <v>15</v>
      </c>
      <c r="H1" s="2"/>
      <c r="J1" s="5" t="s">
        <v>0</v>
      </c>
      <c r="K1" s="5" t="s">
        <v>12</v>
      </c>
      <c r="L1" s="5" t="s">
        <v>1</v>
      </c>
      <c r="M1" s="5" t="s">
        <v>21</v>
      </c>
      <c r="N1" s="5" t="s">
        <v>22</v>
      </c>
      <c r="O1" s="5" t="s">
        <v>23</v>
      </c>
    </row>
    <row r="2" spans="2:15" x14ac:dyDescent="0.25">
      <c r="B2" s="6" t="s">
        <v>34</v>
      </c>
      <c r="C2" s="7">
        <v>13</v>
      </c>
      <c r="D2" s="7">
        <v>6</v>
      </c>
      <c r="E2" s="7">
        <f t="shared" ref="E2:E10" si="0">C2*D2</f>
        <v>78</v>
      </c>
      <c r="F2" s="7">
        <f t="shared" ref="F2:F10" si="1">D2*G2</f>
        <v>1014</v>
      </c>
      <c r="G2" s="7">
        <f t="shared" ref="G2:G10" si="2">C2^2</f>
        <v>169</v>
      </c>
      <c r="H2" s="2"/>
      <c r="J2" s="6" t="s">
        <v>34</v>
      </c>
      <c r="K2" s="7">
        <v>13</v>
      </c>
      <c r="L2" s="3">
        <v>2</v>
      </c>
      <c r="M2" s="3">
        <f>L2*K2</f>
        <v>26</v>
      </c>
      <c r="N2" s="3">
        <f>M2*K2</f>
        <v>338</v>
      </c>
      <c r="O2" s="3">
        <f t="shared" ref="O2:O10" si="3">K2^2</f>
        <v>169</v>
      </c>
    </row>
    <row r="3" spans="2:15" x14ac:dyDescent="0.25">
      <c r="B3" s="7" t="s">
        <v>3</v>
      </c>
      <c r="C3" s="7">
        <v>18</v>
      </c>
      <c r="D3" s="7">
        <v>2</v>
      </c>
      <c r="E3" s="7">
        <f t="shared" si="0"/>
        <v>36</v>
      </c>
      <c r="F3" s="7">
        <f t="shared" si="1"/>
        <v>648</v>
      </c>
      <c r="G3" s="7">
        <f t="shared" si="2"/>
        <v>324</v>
      </c>
      <c r="H3" s="2"/>
      <c r="J3" s="7" t="s">
        <v>3</v>
      </c>
      <c r="K3" s="7">
        <v>18</v>
      </c>
      <c r="L3" s="3">
        <v>10</v>
      </c>
      <c r="M3" s="3">
        <f t="shared" ref="M3:M10" si="4">L3*K3</f>
        <v>180</v>
      </c>
      <c r="N3" s="3">
        <f t="shared" ref="N3:N9" si="5">L3*O3</f>
        <v>3240</v>
      </c>
      <c r="O3" s="3">
        <f t="shared" si="3"/>
        <v>324</v>
      </c>
    </row>
    <row r="4" spans="2:15" x14ac:dyDescent="0.25">
      <c r="B4" s="7" t="s">
        <v>4</v>
      </c>
      <c r="C4" s="7">
        <v>23</v>
      </c>
      <c r="D4" s="7">
        <v>6</v>
      </c>
      <c r="E4" s="7">
        <f t="shared" si="0"/>
        <v>138</v>
      </c>
      <c r="F4" s="7">
        <f t="shared" si="1"/>
        <v>3174</v>
      </c>
      <c r="G4" s="7">
        <f t="shared" si="2"/>
        <v>529</v>
      </c>
      <c r="H4" s="2"/>
      <c r="J4" s="7" t="s">
        <v>4</v>
      </c>
      <c r="K4" s="7">
        <v>23</v>
      </c>
      <c r="L4" s="3">
        <v>10</v>
      </c>
      <c r="M4" s="3">
        <f t="shared" si="4"/>
        <v>230</v>
      </c>
      <c r="N4" s="3">
        <f t="shared" si="5"/>
        <v>5290</v>
      </c>
      <c r="O4" s="3">
        <f t="shared" si="3"/>
        <v>529</v>
      </c>
    </row>
    <row r="5" spans="2:15" x14ac:dyDescent="0.25">
      <c r="B5" s="7" t="s">
        <v>5</v>
      </c>
      <c r="C5" s="7">
        <v>28</v>
      </c>
      <c r="D5" s="7">
        <v>9</v>
      </c>
      <c r="E5" s="7">
        <f t="shared" si="0"/>
        <v>252</v>
      </c>
      <c r="F5" s="7">
        <f t="shared" si="1"/>
        <v>7056</v>
      </c>
      <c r="G5" s="7">
        <f t="shared" si="2"/>
        <v>784</v>
      </c>
      <c r="H5" s="2"/>
      <c r="J5" s="7" t="s">
        <v>5</v>
      </c>
      <c r="K5" s="7">
        <v>28</v>
      </c>
      <c r="L5" s="3">
        <v>14</v>
      </c>
      <c r="M5" s="3">
        <f t="shared" si="4"/>
        <v>392</v>
      </c>
      <c r="N5" s="3">
        <f t="shared" si="5"/>
        <v>10976</v>
      </c>
      <c r="O5" s="3">
        <f t="shared" si="3"/>
        <v>784</v>
      </c>
    </row>
    <row r="6" spans="2:15" x14ac:dyDescent="0.25">
      <c r="B6" s="7" t="s">
        <v>6</v>
      </c>
      <c r="C6" s="7">
        <v>33</v>
      </c>
      <c r="D6" s="7">
        <v>15</v>
      </c>
      <c r="E6" s="7">
        <f t="shared" si="0"/>
        <v>495</v>
      </c>
      <c r="F6" s="7">
        <f t="shared" si="1"/>
        <v>16335</v>
      </c>
      <c r="G6" s="7">
        <f t="shared" si="2"/>
        <v>1089</v>
      </c>
      <c r="H6" s="2"/>
      <c r="J6" s="7" t="s">
        <v>6</v>
      </c>
      <c r="K6" s="7">
        <v>33</v>
      </c>
      <c r="L6" s="3">
        <v>19</v>
      </c>
      <c r="M6" s="3">
        <f t="shared" si="4"/>
        <v>627</v>
      </c>
      <c r="N6" s="3">
        <f t="shared" si="5"/>
        <v>20691</v>
      </c>
      <c r="O6" s="3">
        <f t="shared" si="3"/>
        <v>1089</v>
      </c>
    </row>
    <row r="7" spans="2:15" x14ac:dyDescent="0.25">
      <c r="B7" s="7" t="s">
        <v>7</v>
      </c>
      <c r="C7" s="7">
        <v>38</v>
      </c>
      <c r="D7" s="7">
        <v>17</v>
      </c>
      <c r="E7" s="7">
        <f t="shared" si="0"/>
        <v>646</v>
      </c>
      <c r="F7" s="7">
        <f t="shared" si="1"/>
        <v>24548</v>
      </c>
      <c r="G7" s="7">
        <f t="shared" si="2"/>
        <v>1444</v>
      </c>
      <c r="H7" s="2"/>
      <c r="J7" s="7" t="s">
        <v>7</v>
      </c>
      <c r="K7" s="7">
        <v>38</v>
      </c>
      <c r="L7" s="3">
        <v>7</v>
      </c>
      <c r="M7" s="3">
        <f t="shared" si="4"/>
        <v>266</v>
      </c>
      <c r="N7" s="3">
        <f t="shared" si="5"/>
        <v>10108</v>
      </c>
      <c r="O7" s="3">
        <f t="shared" si="3"/>
        <v>1444</v>
      </c>
    </row>
    <row r="8" spans="2:15" x14ac:dyDescent="0.25">
      <c r="B8" s="7" t="s">
        <v>8</v>
      </c>
      <c r="C8" s="7">
        <v>43</v>
      </c>
      <c r="D8" s="7">
        <v>2</v>
      </c>
      <c r="E8" s="7">
        <f t="shared" si="0"/>
        <v>86</v>
      </c>
      <c r="F8" s="7">
        <f t="shared" si="1"/>
        <v>3698</v>
      </c>
      <c r="G8" s="7">
        <f t="shared" si="2"/>
        <v>1849</v>
      </c>
      <c r="H8" s="2"/>
      <c r="J8" s="7" t="s">
        <v>8</v>
      </c>
      <c r="K8" s="7">
        <v>43</v>
      </c>
      <c r="L8" s="3">
        <v>6</v>
      </c>
      <c r="M8" s="3">
        <f t="shared" si="4"/>
        <v>258</v>
      </c>
      <c r="N8" s="3">
        <f t="shared" si="5"/>
        <v>11094</v>
      </c>
      <c r="O8" s="3">
        <f t="shared" si="3"/>
        <v>1849</v>
      </c>
    </row>
    <row r="9" spans="2:15" x14ac:dyDescent="0.25">
      <c r="B9" s="7" t="s">
        <v>9</v>
      </c>
      <c r="C9" s="7">
        <v>48</v>
      </c>
      <c r="D9" s="7">
        <v>12</v>
      </c>
      <c r="E9" s="7">
        <f t="shared" si="0"/>
        <v>576</v>
      </c>
      <c r="F9" s="7">
        <f t="shared" si="1"/>
        <v>27648</v>
      </c>
      <c r="G9" s="7">
        <f t="shared" si="2"/>
        <v>2304</v>
      </c>
      <c r="H9" s="2"/>
      <c r="J9" s="7" t="s">
        <v>9</v>
      </c>
      <c r="K9" s="7">
        <v>48</v>
      </c>
      <c r="L9" s="3">
        <v>3</v>
      </c>
      <c r="M9" s="3">
        <f t="shared" si="4"/>
        <v>144</v>
      </c>
      <c r="N9" s="3">
        <f t="shared" si="5"/>
        <v>6912</v>
      </c>
      <c r="O9" s="3">
        <f t="shared" si="3"/>
        <v>2304</v>
      </c>
    </row>
    <row r="10" spans="2:15" x14ac:dyDescent="0.25">
      <c r="B10" s="7" t="s">
        <v>10</v>
      </c>
      <c r="C10" s="7">
        <v>53</v>
      </c>
      <c r="D10" s="7">
        <v>7</v>
      </c>
      <c r="E10" s="7">
        <f t="shared" si="0"/>
        <v>371</v>
      </c>
      <c r="F10" s="7">
        <f t="shared" si="1"/>
        <v>19663</v>
      </c>
      <c r="G10" s="7">
        <f t="shared" si="2"/>
        <v>2809</v>
      </c>
      <c r="H10" s="2"/>
      <c r="J10" s="7" t="s">
        <v>10</v>
      </c>
      <c r="K10" s="7">
        <v>53</v>
      </c>
      <c r="L10" s="3">
        <v>5</v>
      </c>
      <c r="M10" s="3">
        <f t="shared" si="4"/>
        <v>265</v>
      </c>
      <c r="N10" s="3">
        <f>L10*O10</f>
        <v>14045</v>
      </c>
      <c r="O10" s="3">
        <f t="shared" si="3"/>
        <v>2809</v>
      </c>
    </row>
    <row r="11" spans="2:15" x14ac:dyDescent="0.25">
      <c r="B11" s="1" t="s">
        <v>11</v>
      </c>
      <c r="C11" s="1"/>
      <c r="D11" s="8">
        <v>76</v>
      </c>
      <c r="E11" s="8">
        <f>SUM(E2:E10)</f>
        <v>2678</v>
      </c>
      <c r="F11" s="8">
        <f>SUM(F2:F10)</f>
        <v>103784</v>
      </c>
      <c r="G11" s="12"/>
      <c r="H11" s="2"/>
      <c r="J11" s="1" t="s">
        <v>11</v>
      </c>
      <c r="K11" s="1"/>
      <c r="L11" s="8">
        <v>76</v>
      </c>
      <c r="M11" s="13">
        <f>SUM(M2:M10)</f>
        <v>2388</v>
      </c>
      <c r="N11" s="13">
        <f>SUM(N2:N10)</f>
        <v>82694</v>
      </c>
    </row>
    <row r="12" spans="2:15" x14ac:dyDescent="0.25">
      <c r="H12" s="2"/>
    </row>
    <row r="13" spans="2:15" x14ac:dyDescent="0.25">
      <c r="B13" t="s">
        <v>13</v>
      </c>
      <c r="C13" s="11">
        <f>E11/D11</f>
        <v>35.236842105263158</v>
      </c>
      <c r="H13" s="2"/>
      <c r="K13">
        <f>M11/L11</f>
        <v>31.421052631578949</v>
      </c>
    </row>
    <row r="14" spans="2:15" x14ac:dyDescent="0.25">
      <c r="B14" t="s">
        <v>16</v>
      </c>
      <c r="C14" t="s">
        <v>17</v>
      </c>
      <c r="H14" s="2"/>
    </row>
    <row r="15" spans="2:15" x14ac:dyDescent="0.25">
      <c r="C15">
        <f>F11/D11</f>
        <v>1365.578947368421</v>
      </c>
      <c r="D15" t="s">
        <v>18</v>
      </c>
      <c r="E15" s="10">
        <f>(E11/D11)^2</f>
        <v>1241.6350415512466</v>
      </c>
      <c r="H15" s="2"/>
      <c r="K15">
        <f>N11/L11</f>
        <v>1088.078947368421</v>
      </c>
      <c r="L15" t="s">
        <v>18</v>
      </c>
      <c r="M15">
        <f>M11/L11</f>
        <v>31.421052631578949</v>
      </c>
    </row>
    <row r="16" spans="2:15" x14ac:dyDescent="0.25">
      <c r="C16">
        <f>C15-E15</f>
        <v>123.94390581717448</v>
      </c>
      <c r="H16" s="2"/>
      <c r="K16">
        <f>K15-M15</f>
        <v>1056.6578947368421</v>
      </c>
    </row>
    <row r="17" spans="2:11" x14ac:dyDescent="0.25">
      <c r="H17" s="2"/>
    </row>
    <row r="18" spans="2:11" x14ac:dyDescent="0.25">
      <c r="B18" t="s">
        <v>19</v>
      </c>
      <c r="C18" s="10">
        <f>C16/151</f>
        <v>0.82082056832565886</v>
      </c>
      <c r="D18" s="9"/>
      <c r="H18" s="2"/>
      <c r="K18" s="10">
        <f>K16/151</f>
        <v>6.9977344022307424</v>
      </c>
    </row>
    <row r="19" spans="2:11" x14ac:dyDescent="0.25">
      <c r="H19" s="2"/>
    </row>
    <row r="20" spans="2:11" x14ac:dyDescent="0.25">
      <c r="B20" t="s">
        <v>20</v>
      </c>
      <c r="C20">
        <f>C18+K18</f>
        <v>7.8185549705564013</v>
      </c>
      <c r="H20" s="2"/>
    </row>
    <row r="21" spans="2:11" x14ac:dyDescent="0.25">
      <c r="C21" s="10">
        <f>SQRT(C20)</f>
        <v>2.7961679081479356</v>
      </c>
      <c r="H21" s="2"/>
    </row>
    <row r="22" spans="2:11" x14ac:dyDescent="0.25">
      <c r="H22" s="2"/>
    </row>
    <row r="23" spans="2:11" x14ac:dyDescent="0.25">
      <c r="B23" t="s">
        <v>29</v>
      </c>
      <c r="C23" t="s">
        <v>30</v>
      </c>
      <c r="H23" s="2"/>
    </row>
    <row r="24" spans="2:11" x14ac:dyDescent="0.25">
      <c r="C24">
        <f>C13-K13</f>
        <v>3.8157894736842088</v>
      </c>
      <c r="H24" s="2"/>
    </row>
    <row r="25" spans="2:11" x14ac:dyDescent="0.25">
      <c r="C25">
        <f>C21</f>
        <v>2.7961679081479356</v>
      </c>
      <c r="H25" s="2"/>
    </row>
    <row r="26" spans="2:11" x14ac:dyDescent="0.25">
      <c r="C26" s="10">
        <f>C24-C25</f>
        <v>1.0196215655362733</v>
      </c>
      <c r="H26" s="2"/>
    </row>
    <row r="27" spans="2:11" x14ac:dyDescent="0.25">
      <c r="H27" s="2"/>
    </row>
    <row r="28" spans="2:11" x14ac:dyDescent="0.25">
      <c r="B28" s="10" t="s">
        <v>31</v>
      </c>
      <c r="C28" s="10">
        <v>1.9759100000000001</v>
      </c>
      <c r="H28" s="2"/>
    </row>
    <row r="29" spans="2:11" x14ac:dyDescent="0.25">
      <c r="B29" t="s">
        <v>32</v>
      </c>
      <c r="C29">
        <v>0.05</v>
      </c>
      <c r="H29" s="2"/>
    </row>
    <row r="30" spans="2:11" x14ac:dyDescent="0.25">
      <c r="B30" t="s">
        <v>33</v>
      </c>
      <c r="C30">
        <v>150</v>
      </c>
      <c r="H30" s="2"/>
    </row>
    <row r="32" spans="2:11" x14ac:dyDescent="0.25">
      <c r="B32" s="1" t="s">
        <v>35</v>
      </c>
    </row>
    <row r="33" spans="2:4" x14ac:dyDescent="0.25">
      <c r="B33" t="s">
        <v>36</v>
      </c>
      <c r="D33" t="s">
        <v>37</v>
      </c>
    </row>
    <row r="34" spans="2:4" x14ac:dyDescent="0.25">
      <c r="B34">
        <f>C26</f>
        <v>1.0196215655362733</v>
      </c>
      <c r="C34" s="5" t="s">
        <v>38</v>
      </c>
      <c r="D34">
        <v>1.9759100000000001</v>
      </c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workbookViewId="0">
      <selection activeCell="E12" sqref="E12"/>
    </sheetView>
  </sheetViews>
  <sheetFormatPr defaultRowHeight="15" x14ac:dyDescent="0.25"/>
  <sheetData>
    <row r="1" spans="2:7" x14ac:dyDescent="0.25">
      <c r="B1" t="s">
        <v>24</v>
      </c>
      <c r="C1" t="s">
        <v>25</v>
      </c>
      <c r="F1" t="s">
        <v>27</v>
      </c>
      <c r="G1" t="s">
        <v>28</v>
      </c>
    </row>
    <row r="2" spans="2:7" x14ac:dyDescent="0.25">
      <c r="B2">
        <v>15</v>
      </c>
      <c r="C2">
        <v>16</v>
      </c>
      <c r="E2">
        <f t="shared" ref="E2:E11" si="0">B2-C2</f>
        <v>-1</v>
      </c>
    </row>
    <row r="3" spans="2:7" x14ac:dyDescent="0.25">
      <c r="B3">
        <v>18</v>
      </c>
      <c r="C3">
        <v>18</v>
      </c>
      <c r="E3">
        <f t="shared" si="0"/>
        <v>0</v>
      </c>
    </row>
    <row r="4" spans="2:7" x14ac:dyDescent="0.25">
      <c r="B4">
        <v>16</v>
      </c>
      <c r="C4">
        <v>18</v>
      </c>
      <c r="E4">
        <f t="shared" si="0"/>
        <v>-2</v>
      </c>
    </row>
    <row r="5" spans="2:7" x14ac:dyDescent="0.25">
      <c r="B5">
        <v>15</v>
      </c>
      <c r="C5">
        <v>14</v>
      </c>
      <c r="E5">
        <f t="shared" si="0"/>
        <v>1</v>
      </c>
    </row>
    <row r="6" spans="2:7" x14ac:dyDescent="0.25">
      <c r="B6">
        <v>14</v>
      </c>
      <c r="C6">
        <v>16</v>
      </c>
      <c r="E6">
        <f t="shared" si="0"/>
        <v>-2</v>
      </c>
    </row>
    <row r="7" spans="2:7" x14ac:dyDescent="0.25">
      <c r="B7">
        <v>16</v>
      </c>
      <c r="C7">
        <v>16</v>
      </c>
      <c r="E7">
        <f t="shared" si="0"/>
        <v>0</v>
      </c>
    </row>
    <row r="8" spans="2:7" x14ac:dyDescent="0.25">
      <c r="B8">
        <v>17</v>
      </c>
      <c r="C8">
        <v>19</v>
      </c>
      <c r="E8">
        <f t="shared" si="0"/>
        <v>-2</v>
      </c>
    </row>
    <row r="9" spans="2:7" x14ac:dyDescent="0.25">
      <c r="B9">
        <v>13</v>
      </c>
      <c r="C9">
        <v>15</v>
      </c>
      <c r="E9">
        <f t="shared" si="0"/>
        <v>-2</v>
      </c>
    </row>
    <row r="10" spans="2:7" x14ac:dyDescent="0.25">
      <c r="B10">
        <v>18</v>
      </c>
      <c r="C10">
        <v>19</v>
      </c>
      <c r="E10">
        <f t="shared" si="0"/>
        <v>-1</v>
      </c>
    </row>
    <row r="11" spans="2:7" x14ac:dyDescent="0.25">
      <c r="B11">
        <v>17</v>
      </c>
      <c r="C11">
        <v>19</v>
      </c>
      <c r="E11">
        <f t="shared" si="0"/>
        <v>-2</v>
      </c>
    </row>
    <row r="12" spans="2:7" x14ac:dyDescent="0.25">
      <c r="B12" s="1">
        <f>AVERAGE(B2:B11)</f>
        <v>15.9</v>
      </c>
      <c r="C12" s="1">
        <f>AVERAGE(C2:C11)</f>
        <v>17</v>
      </c>
      <c r="E12" s="1">
        <f>AVERAGE(E2:E11)</f>
        <v>-1.1000000000000001</v>
      </c>
    </row>
    <row r="13" spans="2:7" x14ac:dyDescent="0.25">
      <c r="B1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Win~X</dc:creator>
  <cp:lastModifiedBy>Win~X</cp:lastModifiedBy>
  <dcterms:created xsi:type="dcterms:W3CDTF">2020-10-06T05:56:16Z</dcterms:created>
  <dcterms:modified xsi:type="dcterms:W3CDTF">2020-10-06T15:33:58Z</dcterms:modified>
</cp:coreProperties>
</file>