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mec\Downloads\"/>
    </mc:Choice>
  </mc:AlternateContent>
  <xr:revisionPtr revIDLastSave="0" documentId="13_ncr:1_{302489C3-5579-4A7C-A8E9-6630355BD2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  <sheet name="List2" sheetId="2" r:id="rId2"/>
    <sheet name="Lis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" l="1"/>
  <c r="AD20" i="1"/>
  <c r="AD21" i="1"/>
  <c r="AD22" i="1"/>
  <c r="AD23" i="1"/>
  <c r="AD24" i="1"/>
  <c r="AD25" i="1"/>
  <c r="AD26" i="1"/>
  <c r="AD27" i="1"/>
  <c r="AD28" i="1"/>
  <c r="AD29" i="1"/>
  <c r="AD30" i="1"/>
  <c r="AD19" i="1"/>
  <c r="AC17" i="1"/>
  <c r="AC24" i="1"/>
  <c r="AC25" i="1"/>
  <c r="AC26" i="1"/>
  <c r="AC27" i="1"/>
  <c r="AC28" i="1"/>
  <c r="AC29" i="1"/>
  <c r="AC30" i="1"/>
  <c r="AC19" i="1"/>
  <c r="AB3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J6" i="1"/>
  <c r="AJ14" i="1"/>
  <c r="AJ13" i="1"/>
  <c r="AJ12" i="1"/>
  <c r="AJ11" i="1"/>
  <c r="AJ10" i="1"/>
  <c r="AJ9" i="1"/>
  <c r="AJ8" i="1"/>
  <c r="AJ7" i="1"/>
  <c r="AJ5" i="1"/>
  <c r="AJ4" i="1"/>
  <c r="AJ3" i="1"/>
  <c r="AI4" i="1"/>
  <c r="AI5" i="1"/>
  <c r="AI6" i="1"/>
  <c r="AI7" i="1"/>
  <c r="AI8" i="1"/>
  <c r="AI9" i="1"/>
  <c r="AI10" i="1"/>
  <c r="AI11" i="1"/>
  <c r="AI12" i="1"/>
  <c r="AI13" i="1"/>
  <c r="AI14" i="1"/>
  <c r="AA14" i="1"/>
  <c r="AA13" i="1"/>
  <c r="AA12" i="1"/>
  <c r="AA11" i="1"/>
  <c r="AA10" i="1"/>
  <c r="AA9" i="1"/>
  <c r="AA8" i="1"/>
  <c r="AA7" i="1"/>
  <c r="AA6" i="1"/>
  <c r="AA5" i="1"/>
  <c r="AA4" i="1"/>
  <c r="AA3" i="1"/>
  <c r="I49" i="1"/>
  <c r="Y49" i="1" s="1"/>
  <c r="AO14" i="1" s="1"/>
  <c r="H49" i="1"/>
  <c r="X49" i="1" s="1"/>
  <c r="AN14" i="1" s="1"/>
  <c r="G49" i="1"/>
  <c r="O14" i="1" s="1"/>
  <c r="I45" i="1"/>
  <c r="Y45" i="1" s="1"/>
  <c r="AO13" i="1" s="1"/>
  <c r="H45" i="1"/>
  <c r="X45" i="1" s="1"/>
  <c r="AN13" i="1" s="1"/>
  <c r="G45" i="1"/>
  <c r="O13" i="1" s="1"/>
  <c r="I41" i="1"/>
  <c r="Y41" i="1" s="1"/>
  <c r="AO12" i="1" s="1"/>
  <c r="H41" i="1"/>
  <c r="X41" i="1" s="1"/>
  <c r="AN12" i="1" s="1"/>
  <c r="G41" i="1"/>
  <c r="O12" i="1" s="1"/>
  <c r="I37" i="1"/>
  <c r="Y37" i="1" s="1"/>
  <c r="AO11" i="1" s="1"/>
  <c r="H37" i="1"/>
  <c r="X37" i="1" s="1"/>
  <c r="AN11" i="1" s="1"/>
  <c r="G37" i="1"/>
  <c r="O11" i="1" s="1"/>
  <c r="I33" i="1"/>
  <c r="Y33" i="1" s="1"/>
  <c r="AO10" i="1" s="1"/>
  <c r="H33" i="1"/>
  <c r="X33" i="1" s="1"/>
  <c r="AN10" i="1" s="1"/>
  <c r="G33" i="1"/>
  <c r="O10" i="1" s="1"/>
  <c r="I29" i="1"/>
  <c r="Y29" i="1" s="1"/>
  <c r="AO9" i="1" s="1"/>
  <c r="H29" i="1"/>
  <c r="X29" i="1" s="1"/>
  <c r="AN9" i="1" s="1"/>
  <c r="G29" i="1"/>
  <c r="O9" i="1" s="1"/>
  <c r="I25" i="1"/>
  <c r="Y25" i="1" s="1"/>
  <c r="AO8" i="1" s="1"/>
  <c r="H25" i="1"/>
  <c r="X25" i="1" s="1"/>
  <c r="AN8" i="1" s="1"/>
  <c r="G25" i="1"/>
  <c r="O8" i="1" s="1"/>
  <c r="I21" i="1"/>
  <c r="Y21" i="1" s="1"/>
  <c r="AO7" i="1" s="1"/>
  <c r="H21" i="1"/>
  <c r="X21" i="1" s="1"/>
  <c r="AN7" i="1" s="1"/>
  <c r="G21" i="1"/>
  <c r="O7" i="1" s="1"/>
  <c r="I17" i="1"/>
  <c r="Y17" i="1" s="1"/>
  <c r="AO6" i="1" s="1"/>
  <c r="H17" i="1"/>
  <c r="X17" i="1" s="1"/>
  <c r="AN6" i="1" s="1"/>
  <c r="G17" i="1"/>
  <c r="O6" i="1" s="1"/>
  <c r="I13" i="1"/>
  <c r="Y13" i="1" s="1"/>
  <c r="AO5" i="1" s="1"/>
  <c r="H13" i="1"/>
  <c r="X13" i="1" s="1"/>
  <c r="AN5" i="1" s="1"/>
  <c r="G13" i="1"/>
  <c r="O5" i="1" s="1"/>
  <c r="I9" i="1"/>
  <c r="Y9" i="1" s="1"/>
  <c r="AO4" i="1" s="1"/>
  <c r="H9" i="1"/>
  <c r="X9" i="1" s="1"/>
  <c r="AN4" i="1" s="1"/>
  <c r="G9" i="1"/>
  <c r="O4" i="1" s="1"/>
  <c r="H5" i="1"/>
  <c r="X5" i="1" s="1"/>
  <c r="AN3" i="1" s="1"/>
  <c r="I5" i="1"/>
  <c r="Y5" i="1" s="1"/>
  <c r="AO3" i="1" s="1"/>
  <c r="G5" i="1"/>
  <c r="O3" i="1" s="1"/>
  <c r="E49" i="1"/>
  <c r="U49" i="1" s="1"/>
  <c r="AG14" i="1" s="1"/>
  <c r="D49" i="1"/>
  <c r="T49" i="1" s="1"/>
  <c r="AF14" i="1" s="1"/>
  <c r="C49" i="1"/>
  <c r="L14" i="1" s="1"/>
  <c r="E45" i="1"/>
  <c r="U45" i="1" s="1"/>
  <c r="AG13" i="1" s="1"/>
  <c r="D45" i="1"/>
  <c r="T45" i="1" s="1"/>
  <c r="AF13" i="1" s="1"/>
  <c r="C45" i="1"/>
  <c r="L13" i="1" s="1"/>
  <c r="E41" i="1"/>
  <c r="U41" i="1" s="1"/>
  <c r="AG12" i="1" s="1"/>
  <c r="D41" i="1"/>
  <c r="T41" i="1" s="1"/>
  <c r="AF12" i="1" s="1"/>
  <c r="C41" i="1"/>
  <c r="L12" i="1" s="1"/>
  <c r="E37" i="1"/>
  <c r="U37" i="1" s="1"/>
  <c r="AG11" i="1" s="1"/>
  <c r="D37" i="1"/>
  <c r="T37" i="1" s="1"/>
  <c r="AF11" i="1" s="1"/>
  <c r="C37" i="1"/>
  <c r="L11" i="1" s="1"/>
  <c r="E33" i="1"/>
  <c r="U33" i="1" s="1"/>
  <c r="AG10" i="1" s="1"/>
  <c r="D33" i="1"/>
  <c r="T33" i="1" s="1"/>
  <c r="AF10" i="1" s="1"/>
  <c r="C33" i="1"/>
  <c r="L10" i="1" s="1"/>
  <c r="E29" i="1"/>
  <c r="U29" i="1" s="1"/>
  <c r="AG9" i="1" s="1"/>
  <c r="D29" i="1"/>
  <c r="T29" i="1" s="1"/>
  <c r="AF9" i="1" s="1"/>
  <c r="C29" i="1"/>
  <c r="L9" i="1" s="1"/>
  <c r="E25" i="1"/>
  <c r="U25" i="1" s="1"/>
  <c r="AG8" i="1" s="1"/>
  <c r="D25" i="1"/>
  <c r="T25" i="1" s="1"/>
  <c r="AF8" i="1" s="1"/>
  <c r="C25" i="1"/>
  <c r="L8" i="1" s="1"/>
  <c r="E21" i="1"/>
  <c r="U21" i="1" s="1"/>
  <c r="AG7" i="1" s="1"/>
  <c r="D21" i="1"/>
  <c r="T21" i="1" s="1"/>
  <c r="AF7" i="1" s="1"/>
  <c r="C21" i="1"/>
  <c r="L7" i="1" s="1"/>
  <c r="E17" i="1"/>
  <c r="U17" i="1" s="1"/>
  <c r="AG6" i="1" s="1"/>
  <c r="D17" i="1"/>
  <c r="T17" i="1" s="1"/>
  <c r="AF6" i="1" s="1"/>
  <c r="C17" i="1"/>
  <c r="L6" i="1" s="1"/>
  <c r="E13" i="1"/>
  <c r="U13" i="1" s="1"/>
  <c r="AG5" i="1" s="1"/>
  <c r="D13" i="1"/>
  <c r="T13" i="1" s="1"/>
  <c r="AF5" i="1" s="1"/>
  <c r="C13" i="1"/>
  <c r="L5" i="1" s="1"/>
  <c r="E9" i="1"/>
  <c r="U9" i="1" s="1"/>
  <c r="AG4" i="1" s="1"/>
  <c r="D9" i="1"/>
  <c r="T9" i="1" s="1"/>
  <c r="AF4" i="1" s="1"/>
  <c r="C9" i="1"/>
  <c r="L4" i="1" s="1"/>
  <c r="E5" i="1"/>
  <c r="U5" i="1" s="1"/>
  <c r="AG3" i="1" s="1"/>
  <c r="D5" i="1"/>
  <c r="T5" i="1" s="1"/>
  <c r="AF3" i="1" s="1"/>
  <c r="C5" i="1"/>
  <c r="L3" i="1" s="1"/>
  <c r="AC23" i="1" l="1"/>
  <c r="AC22" i="1"/>
  <c r="AC21" i="1"/>
  <c r="AC20" i="1"/>
  <c r="AB8" i="1"/>
  <c r="AB9" i="1"/>
  <c r="AC14" i="1"/>
  <c r="AB7" i="1"/>
  <c r="AC9" i="1"/>
  <c r="AD8" i="1"/>
  <c r="S33" i="1"/>
  <c r="AE10" i="1" s="1"/>
  <c r="AB11" i="1"/>
  <c r="AD10" i="1"/>
  <c r="AC8" i="1"/>
  <c r="AD9" i="1"/>
  <c r="AD5" i="1"/>
  <c r="W49" i="1"/>
  <c r="AM14" i="1" s="1"/>
  <c r="AD4" i="1"/>
  <c r="AB10" i="1"/>
  <c r="AC10" i="1"/>
  <c r="AC3" i="1"/>
  <c r="AB12" i="1"/>
  <c r="AB13" i="1"/>
  <c r="AD7" i="1"/>
  <c r="AB14" i="1"/>
  <c r="AC7" i="1"/>
  <c r="AD14" i="1"/>
  <c r="AD6" i="1"/>
  <c r="AC6" i="1"/>
  <c r="AD13" i="1"/>
  <c r="AC13" i="1"/>
  <c r="AC5" i="1"/>
  <c r="AB4" i="1"/>
  <c r="AC12" i="1"/>
  <c r="AC4" i="1"/>
  <c r="AD12" i="1"/>
  <c r="AB5" i="1"/>
  <c r="AD11" i="1"/>
  <c r="AD3" i="1"/>
  <c r="AB6" i="1"/>
  <c r="AC11" i="1"/>
  <c r="S25" i="1"/>
  <c r="AE8" i="1" s="1"/>
  <c r="W21" i="1"/>
  <c r="AM7" i="1" s="1"/>
  <c r="W41" i="1"/>
  <c r="AM12" i="1" s="1"/>
  <c r="W13" i="1"/>
  <c r="AM5" i="1" s="1"/>
  <c r="W29" i="1"/>
  <c r="AM9" i="1" s="1"/>
  <c r="S49" i="1"/>
  <c r="AE14" i="1" s="1"/>
  <c r="S13" i="1"/>
  <c r="AE5" i="1" s="1"/>
  <c r="S9" i="1"/>
  <c r="AE4" i="1" s="1"/>
  <c r="W25" i="1"/>
  <c r="AM8" i="1" s="1"/>
  <c r="W5" i="1"/>
  <c r="AM3" i="1" s="1"/>
  <c r="S37" i="1"/>
  <c r="AE11" i="1" s="1"/>
  <c r="S17" i="1"/>
  <c r="AE6" i="1" s="1"/>
  <c r="W33" i="1"/>
  <c r="AM10" i="1" s="1"/>
  <c r="S41" i="1"/>
  <c r="AE12" i="1" s="1"/>
  <c r="S21" i="1"/>
  <c r="AE7" i="1" s="1"/>
  <c r="W37" i="1"/>
  <c r="AM11" i="1" s="1"/>
  <c r="W17" i="1"/>
  <c r="AM6" i="1" s="1"/>
  <c r="W9" i="1"/>
  <c r="AM4" i="1" s="1"/>
  <c r="S45" i="1"/>
  <c r="AE13" i="1" s="1"/>
  <c r="S5" i="1"/>
  <c r="AE3" i="1" s="1"/>
  <c r="S29" i="1"/>
  <c r="AE9" i="1" s="1"/>
  <c r="W45" i="1"/>
  <c r="AM13" i="1" s="1"/>
</calcChain>
</file>

<file path=xl/sharedStrings.xml><?xml version="1.0" encoding="utf-8"?>
<sst xmlns="http://schemas.openxmlformats.org/spreadsheetml/2006/main" count="36" uniqueCount="27">
  <si>
    <t>l = 120 cm</t>
  </si>
  <si>
    <t>delka</t>
  </si>
  <si>
    <t>napeti</t>
  </si>
  <si>
    <t>F</t>
  </si>
  <si>
    <t>l</t>
  </si>
  <si>
    <t>struna 1</t>
  </si>
  <si>
    <t>struna 2</t>
  </si>
  <si>
    <t>l1= 115 cm</t>
  </si>
  <si>
    <t>l2 = 113 cm</t>
  </si>
  <si>
    <t>základní frekvence</t>
  </si>
  <si>
    <t xml:space="preserve">d = 0,5 mm </t>
  </si>
  <si>
    <t>ro = 7850 kg/m^3</t>
  </si>
  <si>
    <t>phi = (28,7 +-2,5) %</t>
  </si>
  <si>
    <t>t = (23,4 +- 0,4) °C</t>
  </si>
  <si>
    <t>p = (999 +-2) hPa</t>
  </si>
  <si>
    <t>odchylky delka</t>
  </si>
  <si>
    <t>odchylky napeti</t>
  </si>
  <si>
    <t>f1</t>
  </si>
  <si>
    <t>f2</t>
  </si>
  <si>
    <t>f3</t>
  </si>
  <si>
    <t>delta f1</t>
  </si>
  <si>
    <t>delta f2</t>
  </si>
  <si>
    <t>delta f3</t>
  </si>
  <si>
    <t>síla</t>
  </si>
  <si>
    <t>napětí</t>
  </si>
  <si>
    <t>d / m =</t>
  </si>
  <si>
    <t>chyba napětí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</si>
</sst>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List1!$L$2</c:f>
              <c:strCache>
                <c:ptCount val="1"/>
                <c:pt idx="0">
                  <c:v>základní frekvence</c:v>
                </c:pt>
              </c:strCache>
            </c:strRef>
          </c:tx>
          <c:spPr>
            <a:ln w="28575">
              <a:noFill/>
            </a:ln>
          </c:spPr>
          <c:xVal>
            <c:numRef>
              <c:f>List1!$K$3:$K$14</c:f>
              <c:numCache>
                <c:formatCode>General</c:formatCode>
                <c:ptCount val="12"/>
                <c:pt idx="0">
                  <c:v>80</c:v>
                </c:pt>
                <c:pt idx="1">
                  <c:v>75</c:v>
                </c:pt>
                <c:pt idx="2">
                  <c:v>70</c:v>
                </c:pt>
                <c:pt idx="3">
                  <c:v>65</c:v>
                </c:pt>
                <c:pt idx="4">
                  <c:v>60</c:v>
                </c:pt>
                <c:pt idx="5">
                  <c:v>55</c:v>
                </c:pt>
                <c:pt idx="6">
                  <c:v>50</c:v>
                </c:pt>
                <c:pt idx="7">
                  <c:v>45</c:v>
                </c:pt>
                <c:pt idx="8">
                  <c:v>40</c:v>
                </c:pt>
                <c:pt idx="9">
                  <c:v>35</c:v>
                </c:pt>
                <c:pt idx="10">
                  <c:v>30</c:v>
                </c:pt>
                <c:pt idx="11">
                  <c:v>25</c:v>
                </c:pt>
              </c:numCache>
            </c:numRef>
          </c:xVal>
          <c:yVal>
            <c:numRef>
              <c:f>List1!$L$3:$L$14</c:f>
              <c:numCache>
                <c:formatCode>General</c:formatCode>
                <c:ptCount val="12"/>
                <c:pt idx="0">
                  <c:v>96.089999999999989</c:v>
                </c:pt>
                <c:pt idx="1">
                  <c:v>92.546666666666667</c:v>
                </c:pt>
                <c:pt idx="2">
                  <c:v>89.316666666666663</c:v>
                </c:pt>
                <c:pt idx="3">
                  <c:v>86.410000000000011</c:v>
                </c:pt>
                <c:pt idx="4">
                  <c:v>83.04</c:v>
                </c:pt>
                <c:pt idx="5">
                  <c:v>79.486666666666665</c:v>
                </c:pt>
                <c:pt idx="6">
                  <c:v>75.783333333333317</c:v>
                </c:pt>
                <c:pt idx="7">
                  <c:v>72.193333333333328</c:v>
                </c:pt>
                <c:pt idx="8">
                  <c:v>68.156666666666666</c:v>
                </c:pt>
                <c:pt idx="9">
                  <c:v>64.266666666666666</c:v>
                </c:pt>
                <c:pt idx="10">
                  <c:v>59.78</c:v>
                </c:pt>
                <c:pt idx="11">
                  <c:v>54.886666666666677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0-447B-9175-486E32ADB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86400"/>
        <c:axId val="148484864"/>
      </c:scatterChart>
      <c:valAx>
        <c:axId val="1484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484864"/>
        <c:crosses val="autoZero"/>
        <c:crossBetween val="midCat"/>
      </c:valAx>
      <c:valAx>
        <c:axId val="1484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486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848840769903761"/>
          <c:y val="0.15776647710702829"/>
          <c:w val="0.574761811023622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List1!$O$2</c:f>
              <c:strCache>
                <c:ptCount val="1"/>
                <c:pt idx="0">
                  <c:v>základní frekvence</c:v>
                </c:pt>
              </c:strCache>
            </c:strRef>
          </c:tx>
          <c:spPr>
            <a:ln w="28575">
              <a:noFill/>
            </a:ln>
          </c:spPr>
          <c:xVal>
            <c:numRef>
              <c:f>List1!$N$3:$N$14</c:f>
              <c:numCache>
                <c:formatCode>General</c:formatCode>
                <c:ptCount val="12"/>
                <c:pt idx="0">
                  <c:v>120</c:v>
                </c:pt>
                <c:pt idx="1">
                  <c:v>110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10</c:v>
                </c:pt>
              </c:numCache>
            </c:numRef>
          </c:xVal>
          <c:yVal>
            <c:numRef>
              <c:f>List1!$O$3:$O$14</c:f>
              <c:numCache>
                <c:formatCode>General</c:formatCode>
                <c:ptCount val="12"/>
                <c:pt idx="0">
                  <c:v>140.79666666666665</c:v>
                </c:pt>
                <c:pt idx="1">
                  <c:v>155.47666666666669</c:v>
                </c:pt>
                <c:pt idx="2">
                  <c:v>169.95666666666668</c:v>
                </c:pt>
                <c:pt idx="3">
                  <c:v>187.41</c:v>
                </c:pt>
                <c:pt idx="4">
                  <c:v>212.34666666666666</c:v>
                </c:pt>
                <c:pt idx="5">
                  <c:v>242.92666666666665</c:v>
                </c:pt>
                <c:pt idx="6">
                  <c:v>282.93666666666667</c:v>
                </c:pt>
                <c:pt idx="7">
                  <c:v>341.31666666666666</c:v>
                </c:pt>
                <c:pt idx="8">
                  <c:v>425.71000000000004</c:v>
                </c:pt>
                <c:pt idx="9">
                  <c:v>568.19999999999993</c:v>
                </c:pt>
                <c:pt idx="10">
                  <c:v>861.06000000000006</c:v>
                </c:pt>
                <c:pt idx="11">
                  <c:v>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B-4C87-BC43-BAEFBD053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7232"/>
        <c:axId val="18845696"/>
      </c:scatterChart>
      <c:valAx>
        <c:axId val="1884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45696"/>
        <c:crosses val="autoZero"/>
        <c:crossBetween val="midCat"/>
      </c:valAx>
      <c:valAx>
        <c:axId val="1884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47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27</xdr:row>
      <xdr:rowOff>19050</xdr:rowOff>
    </xdr:from>
    <xdr:to>
      <xdr:col>16</xdr:col>
      <xdr:colOff>133350</xdr:colOff>
      <xdr:row>39</xdr:row>
      <xdr:rowOff>95250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14</xdr:row>
      <xdr:rowOff>95250</xdr:rowOff>
    </xdr:from>
    <xdr:to>
      <xdr:col>16</xdr:col>
      <xdr:colOff>190500</xdr:colOff>
      <xdr:row>26</xdr:row>
      <xdr:rowOff>19050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O50"/>
  <sheetViews>
    <sheetView tabSelected="1" topLeftCell="N4" zoomScaleNormal="100" workbookViewId="0">
      <selection activeCell="AJ22" sqref="AJ22"/>
    </sheetView>
  </sheetViews>
  <sheetFormatPr defaultRowHeight="14.4" x14ac:dyDescent="0.3"/>
  <cols>
    <col min="12" max="12" width="10.44140625" bestFit="1" customWidth="1"/>
    <col min="29" max="30" width="12" bestFit="1" customWidth="1"/>
  </cols>
  <sheetData>
    <row r="1" spans="2:41" x14ac:dyDescent="0.3">
      <c r="B1" t="s">
        <v>2</v>
      </c>
      <c r="C1">
        <v>1</v>
      </c>
      <c r="D1">
        <v>2</v>
      </c>
      <c r="E1">
        <v>3</v>
      </c>
      <c r="F1" t="s">
        <v>1</v>
      </c>
      <c r="G1">
        <v>1</v>
      </c>
      <c r="H1">
        <v>2</v>
      </c>
      <c r="I1">
        <v>3</v>
      </c>
    </row>
    <row r="2" spans="2:41" x14ac:dyDescent="0.3">
      <c r="B2">
        <v>80</v>
      </c>
      <c r="C2">
        <v>96</v>
      </c>
      <c r="D2">
        <v>192.09</v>
      </c>
      <c r="E2">
        <v>288.2</v>
      </c>
      <c r="F2">
        <v>120</v>
      </c>
      <c r="G2">
        <v>140.74</v>
      </c>
      <c r="H2">
        <v>281.43</v>
      </c>
      <c r="I2">
        <v>422.12</v>
      </c>
      <c r="K2" t="s">
        <v>3</v>
      </c>
      <c r="L2" t="s">
        <v>9</v>
      </c>
      <c r="N2" t="s">
        <v>4</v>
      </c>
      <c r="O2" t="s">
        <v>9</v>
      </c>
      <c r="S2" t="s">
        <v>16</v>
      </c>
      <c r="W2" t="s">
        <v>15</v>
      </c>
      <c r="AA2" t="s">
        <v>2</v>
      </c>
      <c r="AB2" t="s">
        <v>17</v>
      </c>
      <c r="AC2" t="s">
        <v>18</v>
      </c>
      <c r="AD2" t="s">
        <v>19</v>
      </c>
      <c r="AE2" t="s">
        <v>20</v>
      </c>
      <c r="AF2" t="s">
        <v>21</v>
      </c>
      <c r="AG2" t="s">
        <v>22</v>
      </c>
      <c r="AI2" t="s">
        <v>1</v>
      </c>
      <c r="AJ2" t="s">
        <v>17</v>
      </c>
      <c r="AK2" t="s">
        <v>18</v>
      </c>
      <c r="AL2" t="s">
        <v>19</v>
      </c>
      <c r="AM2" t="s">
        <v>20</v>
      </c>
      <c r="AN2" t="s">
        <v>21</v>
      </c>
      <c r="AO2" t="s">
        <v>22</v>
      </c>
    </row>
    <row r="3" spans="2:41" x14ac:dyDescent="0.3">
      <c r="C3">
        <v>96.26</v>
      </c>
      <c r="D3">
        <v>192.36</v>
      </c>
      <c r="E3">
        <v>288.02999999999997</v>
      </c>
      <c r="G3">
        <v>140.52000000000001</v>
      </c>
      <c r="H3">
        <v>281.62</v>
      </c>
      <c r="I3">
        <v>422.72</v>
      </c>
      <c r="K3">
        <v>80</v>
      </c>
      <c r="L3">
        <f>C5</f>
        <v>96.089999999999989</v>
      </c>
      <c r="N3">
        <v>120</v>
      </c>
      <c r="O3">
        <f>G5</f>
        <v>140.79666666666665</v>
      </c>
      <c r="AA3">
        <f>R5</f>
        <v>80</v>
      </c>
      <c r="AB3">
        <f>C5</f>
        <v>96.089999999999989</v>
      </c>
      <c r="AC3">
        <f>D5</f>
        <v>192.12666666666669</v>
      </c>
      <c r="AD3">
        <f>E5</f>
        <v>288.23</v>
      </c>
      <c r="AE3">
        <f>S5</f>
        <v>0.14730919862656391</v>
      </c>
      <c r="AF3">
        <f>T5</f>
        <v>0.21733231083604446</v>
      </c>
      <c r="AG3">
        <f>U5</f>
        <v>0.21656407827707969</v>
      </c>
      <c r="AI3">
        <f>V5</f>
        <v>120</v>
      </c>
      <c r="AJ3">
        <f>G5</f>
        <v>140.79666666666665</v>
      </c>
      <c r="AK3">
        <f>H5</f>
        <v>281.55666666666667</v>
      </c>
      <c r="AL3">
        <f>I5</f>
        <v>422.52</v>
      </c>
      <c r="AM3">
        <f>W5</f>
        <v>0.30892285984259643</v>
      </c>
      <c r="AN3">
        <f>X5</f>
        <v>0.10969655114602757</v>
      </c>
      <c r="AO3">
        <f>Y5</f>
        <v>0.34641016151378862</v>
      </c>
    </row>
    <row r="4" spans="2:41" x14ac:dyDescent="0.3">
      <c r="C4">
        <v>96.01</v>
      </c>
      <c r="D4">
        <v>191.93</v>
      </c>
      <c r="E4">
        <v>288.45999999999998</v>
      </c>
      <c r="G4">
        <v>141.13</v>
      </c>
      <c r="H4">
        <v>281.62</v>
      </c>
      <c r="I4">
        <v>422.72</v>
      </c>
      <c r="K4">
        <v>75</v>
      </c>
      <c r="L4">
        <f>C9</f>
        <v>92.546666666666667</v>
      </c>
      <c r="N4">
        <v>110</v>
      </c>
      <c r="O4">
        <f>G9</f>
        <v>155.47666666666669</v>
      </c>
      <c r="AA4">
        <f>R9</f>
        <v>75</v>
      </c>
      <c r="AB4">
        <f>C9</f>
        <v>92.546666666666667</v>
      </c>
      <c r="AC4">
        <f>D9</f>
        <v>184.34</v>
      </c>
      <c r="AD4">
        <f>E9</f>
        <v>276.67666666666668</v>
      </c>
      <c r="AE4">
        <f>S9</f>
        <v>4.6188021535169078E-2</v>
      </c>
      <c r="AF4">
        <f>T9</f>
        <v>0.25980762113534145</v>
      </c>
      <c r="AG4">
        <f>U9</f>
        <v>0.31754264805430077</v>
      </c>
      <c r="AI4">
        <f>V9</f>
        <v>110</v>
      </c>
      <c r="AJ4">
        <f>G9</f>
        <v>155.47666666666669</v>
      </c>
      <c r="AK4">
        <f>H9</f>
        <v>310.73</v>
      </c>
      <c r="AL4">
        <f>I9</f>
        <v>466.40666666666669</v>
      </c>
      <c r="AM4">
        <f>W9</f>
        <v>0.10503967504392855</v>
      </c>
      <c r="AN4">
        <f>X9</f>
        <v>0.37643060449436488</v>
      </c>
      <c r="AO4">
        <f>Y9</f>
        <v>5.7735026919238253E-3</v>
      </c>
    </row>
    <row r="5" spans="2:41" x14ac:dyDescent="0.3">
      <c r="C5">
        <f>AVERAGE(C2:C4)</f>
        <v>96.089999999999989</v>
      </c>
      <c r="D5">
        <f>AVERAGE(D2:D4)</f>
        <v>192.12666666666669</v>
      </c>
      <c r="E5">
        <f>AVERAGE(E2:E4)</f>
        <v>288.23</v>
      </c>
      <c r="G5">
        <f>AVERAGE(G2:G4)</f>
        <v>140.79666666666665</v>
      </c>
      <c r="H5">
        <f t="shared" ref="H5:I5" si="0">AVERAGE(H2:H4)</f>
        <v>281.55666666666667</v>
      </c>
      <c r="I5">
        <f t="shared" si="0"/>
        <v>422.52</v>
      </c>
      <c r="K5">
        <v>70</v>
      </c>
      <c r="L5">
        <f>C13</f>
        <v>89.316666666666663</v>
      </c>
      <c r="N5">
        <v>100</v>
      </c>
      <c r="O5">
        <f>G13</f>
        <v>169.95666666666668</v>
      </c>
      <c r="R5">
        <v>80</v>
      </c>
      <c r="S5">
        <f>(SUMSQ(C2-C5,C3-C5,C4-C5)/2)^0.5</f>
        <v>0.14730919862656391</v>
      </c>
      <c r="T5">
        <f>(SUMSQ(D2-D5,D3-D5,D4-D5)/2)^0.5</f>
        <v>0.21733231083604446</v>
      </c>
      <c r="U5">
        <f>(SUMSQ(E2-E5,E3-E5,E4-E5)/2)^0.5</f>
        <v>0.21656407827707969</v>
      </c>
      <c r="V5">
        <v>120</v>
      </c>
      <c r="W5">
        <f>(SUMSQ(G2-G5,G3-G5,G4-G5)/2)^0.5</f>
        <v>0.30892285984259643</v>
      </c>
      <c r="X5">
        <f>(SUMSQ(H2-H5,H3-H5,H4-H5)/2)^0.5</f>
        <v>0.10969655114602757</v>
      </c>
      <c r="Y5">
        <f>(SUMSQ(I2-I5,I3-I5,I4-I5)/2)^0.5</f>
        <v>0.34641016151378862</v>
      </c>
      <c r="AA5">
        <f>R13</f>
        <v>70</v>
      </c>
      <c r="AB5">
        <f>C13</f>
        <v>89.316666666666663</v>
      </c>
      <c r="AC5">
        <f>D13</f>
        <v>178.57000000000002</v>
      </c>
      <c r="AD5">
        <f>E13</f>
        <v>267.56666666666666</v>
      </c>
      <c r="AE5">
        <f>S13</f>
        <v>5.773502691891007E-3</v>
      </c>
      <c r="AF5">
        <f>T13</f>
        <v>3.4809342861069267E-14</v>
      </c>
      <c r="AG5">
        <f>U13</f>
        <v>0.21939310229205514</v>
      </c>
      <c r="AI5">
        <f>V13</f>
        <v>100</v>
      </c>
      <c r="AJ5">
        <f>G13</f>
        <v>169.95666666666668</v>
      </c>
      <c r="AK5">
        <f>H13</f>
        <v>339.80666666666667</v>
      </c>
      <c r="AL5">
        <f>I13</f>
        <v>510.60666666666663</v>
      </c>
      <c r="AM5">
        <f>W13</f>
        <v>0.16921386861995269</v>
      </c>
      <c r="AN5">
        <f>X13</f>
        <v>0.39576929306519198</v>
      </c>
      <c r="AO5">
        <f>Y13</f>
        <v>0.52728866224615267</v>
      </c>
    </row>
    <row r="6" spans="2:41" x14ac:dyDescent="0.3">
      <c r="B6">
        <v>75</v>
      </c>
      <c r="C6">
        <v>92.6</v>
      </c>
      <c r="D6">
        <v>184.04</v>
      </c>
      <c r="E6">
        <v>276.31</v>
      </c>
      <c r="F6">
        <v>110</v>
      </c>
      <c r="G6">
        <v>155.37</v>
      </c>
      <c r="H6">
        <v>310.89</v>
      </c>
      <c r="I6">
        <v>466.4</v>
      </c>
      <c r="K6">
        <v>65</v>
      </c>
      <c r="L6">
        <f>C17</f>
        <v>86.410000000000011</v>
      </c>
      <c r="N6">
        <v>90</v>
      </c>
      <c r="O6">
        <f>G17</f>
        <v>187.41</v>
      </c>
      <c r="AA6">
        <f>R17</f>
        <v>65</v>
      </c>
      <c r="AB6">
        <f>C17</f>
        <v>86.410000000000011</v>
      </c>
      <c r="AC6">
        <f>D17</f>
        <v>172.59333333333333</v>
      </c>
      <c r="AD6">
        <f>E17</f>
        <v>258.90333333333336</v>
      </c>
      <c r="AE6">
        <f>S17</f>
        <v>5.196152422706829E-2</v>
      </c>
      <c r="AF6">
        <f>T17</f>
        <v>5.7735026918959292E-2</v>
      </c>
      <c r="AG6">
        <f>U17</f>
        <v>0.19857828011474613</v>
      </c>
      <c r="AI6">
        <f>V17</f>
        <v>90</v>
      </c>
      <c r="AJ6">
        <f>G17</f>
        <v>187.41</v>
      </c>
      <c r="AK6">
        <f>H17</f>
        <v>377.29666666666662</v>
      </c>
      <c r="AL6">
        <f>I17</f>
        <v>566.07666666666671</v>
      </c>
      <c r="AM6">
        <f>W17</f>
        <v>8.6602540378430737E-2</v>
      </c>
      <c r="AN6">
        <f>X17</f>
        <v>0.58243740722358439</v>
      </c>
      <c r="AO6">
        <f>Y17</f>
        <v>0.22810816147899771</v>
      </c>
    </row>
    <row r="7" spans="2:41" x14ac:dyDescent="0.3">
      <c r="C7">
        <v>92.52</v>
      </c>
      <c r="D7">
        <v>184.49</v>
      </c>
      <c r="E7">
        <v>276.86</v>
      </c>
      <c r="G7">
        <v>155.58000000000001</v>
      </c>
      <c r="H7">
        <v>311</v>
      </c>
      <c r="I7">
        <v>466.41</v>
      </c>
      <c r="K7">
        <v>60</v>
      </c>
      <c r="L7">
        <f>C21</f>
        <v>83.04</v>
      </c>
      <c r="N7">
        <v>80</v>
      </c>
      <c r="O7">
        <f>G21</f>
        <v>212.34666666666666</v>
      </c>
      <c r="AA7">
        <f>R21</f>
        <v>60</v>
      </c>
      <c r="AB7">
        <f>C21</f>
        <v>83.04</v>
      </c>
      <c r="AC7">
        <f>D21</f>
        <v>165.87</v>
      </c>
      <c r="AD7">
        <f>E21</f>
        <v>248.84666666666666</v>
      </c>
      <c r="AE7">
        <f>S21</f>
        <v>0.22538855339168903</v>
      </c>
      <c r="AF7">
        <f>T21</f>
        <v>0.21000000000000796</v>
      </c>
      <c r="AG7">
        <f>U21</f>
        <v>0.22854612955230674</v>
      </c>
      <c r="AI7">
        <f>V21</f>
        <v>80</v>
      </c>
      <c r="AJ7">
        <f>G21</f>
        <v>212.34666666666666</v>
      </c>
      <c r="AK7">
        <f>H21</f>
        <v>424.36333333333329</v>
      </c>
      <c r="AL7">
        <f>I21</f>
        <v>636.76333333333332</v>
      </c>
      <c r="AM7">
        <f>W21</f>
        <v>0.44015148907317292</v>
      </c>
      <c r="AN7">
        <f>X21</f>
        <v>3.2145502536634576E-2</v>
      </c>
      <c r="AO7">
        <f>Y21</f>
        <v>0.77397243706306551</v>
      </c>
    </row>
    <row r="8" spans="2:41" x14ac:dyDescent="0.3">
      <c r="C8">
        <v>92.52</v>
      </c>
      <c r="D8">
        <v>184.49</v>
      </c>
      <c r="E8">
        <v>276.86</v>
      </c>
      <c r="G8">
        <v>155.47999999999999</v>
      </c>
      <c r="H8">
        <v>310.3</v>
      </c>
      <c r="I8">
        <v>466.41</v>
      </c>
      <c r="K8">
        <v>55</v>
      </c>
      <c r="L8">
        <f>C25</f>
        <v>79.486666666666665</v>
      </c>
      <c r="N8">
        <v>70</v>
      </c>
      <c r="O8">
        <f>G25</f>
        <v>242.92666666666665</v>
      </c>
      <c r="AA8">
        <f>R25</f>
        <v>55</v>
      </c>
      <c r="AB8">
        <f>C25</f>
        <v>79.486666666666665</v>
      </c>
      <c r="AC8">
        <f>D25</f>
        <v>158.91999999999999</v>
      </c>
      <c r="AD8">
        <f>E25</f>
        <v>238.6933333333333</v>
      </c>
      <c r="AE8">
        <f>S25</f>
        <v>0.15567059238447634</v>
      </c>
      <c r="AF8">
        <f>T25</f>
        <v>0.38105117766515101</v>
      </c>
      <c r="AG8">
        <f>U25</f>
        <v>0.2345918441321635</v>
      </c>
      <c r="AI8">
        <f>V25</f>
        <v>70</v>
      </c>
      <c r="AJ8">
        <f>G25</f>
        <v>242.92666666666665</v>
      </c>
      <c r="AK8">
        <f>H25</f>
        <v>486.82333333333332</v>
      </c>
      <c r="AL8">
        <f>I25</f>
        <v>728.29</v>
      </c>
      <c r="AM8">
        <f>W25</f>
        <v>0.48809152147249352</v>
      </c>
      <c r="AN8">
        <f>X25</f>
        <v>0.91555083601806131</v>
      </c>
      <c r="AO8">
        <f>Y25</f>
        <v>0.19052558883253448</v>
      </c>
    </row>
    <row r="9" spans="2:41" x14ac:dyDescent="0.3">
      <c r="C9">
        <f>AVERAGE(C6:C8)</f>
        <v>92.546666666666667</v>
      </c>
      <c r="D9">
        <f>AVERAGE(D6:D8)</f>
        <v>184.34</v>
      </c>
      <c r="E9">
        <f>AVERAGE(E6:E8)</f>
        <v>276.67666666666668</v>
      </c>
      <c r="G9">
        <f>AVERAGE(G6:G8)</f>
        <v>155.47666666666669</v>
      </c>
      <c r="H9">
        <f t="shared" ref="H9" si="1">AVERAGE(H6:H8)</f>
        <v>310.73</v>
      </c>
      <c r="I9">
        <f t="shared" ref="I9" si="2">AVERAGE(I6:I8)</f>
        <v>466.40666666666669</v>
      </c>
      <c r="K9">
        <v>50</v>
      </c>
      <c r="L9">
        <f>C29</f>
        <v>75.783333333333317</v>
      </c>
      <c r="N9">
        <v>60</v>
      </c>
      <c r="O9">
        <f>G29</f>
        <v>282.93666666666667</v>
      </c>
      <c r="R9">
        <v>75</v>
      </c>
      <c r="S9">
        <f>(SUMSQ(C6-C9,C7-C9,C8-C9)/2)^0.5</f>
        <v>4.6188021535169078E-2</v>
      </c>
      <c r="T9">
        <f>(SUMSQ(D6-D9,D7-D9,D8-D9)/2)^0.5</f>
        <v>0.25980762113534145</v>
      </c>
      <c r="U9">
        <f>(SUMSQ(E6-E9,E7-E9,E8-E9)/2)^0.5</f>
        <v>0.31754264805430077</v>
      </c>
      <c r="V9">
        <v>110</v>
      </c>
      <c r="W9">
        <f>(SUMSQ(G6-G9,G7-G9,G8-G9)/2)^0.5</f>
        <v>0.10503967504392855</v>
      </c>
      <c r="X9">
        <f>(SUMSQ(H6-H9,H7-H9,H8-H9)/2)^0.5</f>
        <v>0.37643060449436488</v>
      </c>
      <c r="Y9">
        <f>(SUMSQ(I6-I9,I7-I9,I8-I9)/2)^0.5</f>
        <v>5.7735026919238253E-3</v>
      </c>
      <c r="AA9">
        <f>R29</f>
        <v>50</v>
      </c>
      <c r="AB9">
        <f>C29</f>
        <v>75.783333333333317</v>
      </c>
      <c r="AC9">
        <f>D29</f>
        <v>151.07333333333335</v>
      </c>
      <c r="AD9">
        <f>E29</f>
        <v>226.97666666666666</v>
      </c>
      <c r="AE9">
        <f>S29</f>
        <v>0.22030282189145015</v>
      </c>
      <c r="AF9">
        <f>T29</f>
        <v>0.28571547618799248</v>
      </c>
      <c r="AG9">
        <f>U29</f>
        <v>0.30005555041247223</v>
      </c>
      <c r="AI9">
        <f>V29</f>
        <v>60</v>
      </c>
      <c r="AJ9">
        <f>G29</f>
        <v>282.93666666666667</v>
      </c>
      <c r="AK9">
        <f>H29</f>
        <v>565.16</v>
      </c>
      <c r="AL9">
        <f>I29</f>
        <v>847.82999999999993</v>
      </c>
      <c r="AM9">
        <f>W29</f>
        <v>0.75804573300912859</v>
      </c>
      <c r="AN9">
        <f>X29</f>
        <v>0.95645177609743559</v>
      </c>
      <c r="AO9">
        <f>Y29</f>
        <v>0.72691127381543474</v>
      </c>
    </row>
    <row r="10" spans="2:41" x14ac:dyDescent="0.3">
      <c r="B10">
        <v>70</v>
      </c>
      <c r="C10">
        <v>89.32</v>
      </c>
      <c r="D10">
        <v>178.57</v>
      </c>
      <c r="E10">
        <v>267.82</v>
      </c>
      <c r="F10">
        <v>100</v>
      </c>
      <c r="G10">
        <v>169.77</v>
      </c>
      <c r="H10">
        <v>340.02</v>
      </c>
      <c r="I10">
        <v>511.01</v>
      </c>
      <c r="K10">
        <v>45</v>
      </c>
      <c r="L10">
        <f>C33</f>
        <v>72.193333333333328</v>
      </c>
      <c r="N10">
        <v>50</v>
      </c>
      <c r="O10">
        <f>G33</f>
        <v>341.31666666666666</v>
      </c>
      <c r="AA10">
        <f>R33</f>
        <v>45</v>
      </c>
      <c r="AB10">
        <f>C33</f>
        <v>72.193333333333328</v>
      </c>
      <c r="AC10">
        <f>D33</f>
        <v>144.46333333333334</v>
      </c>
      <c r="AD10">
        <f>E33</f>
        <v>216.69333333333336</v>
      </c>
      <c r="AE10">
        <f>S33</f>
        <v>0.11547005383792679</v>
      </c>
      <c r="AF10">
        <f>T33</f>
        <v>4.618802153517728E-2</v>
      </c>
      <c r="AG10">
        <f>U33</f>
        <v>0.37634204300520629</v>
      </c>
      <c r="AI10">
        <f>V33</f>
        <v>50</v>
      </c>
      <c r="AJ10">
        <f>G33</f>
        <v>341.31666666666666</v>
      </c>
      <c r="AK10">
        <f>H33</f>
        <v>680.85666666666668</v>
      </c>
      <c r="AL10">
        <f>I33</f>
        <v>1021.3333333333334</v>
      </c>
      <c r="AM10">
        <f>W33</f>
        <v>0.11547005383791858</v>
      </c>
      <c r="AN10">
        <f>X33</f>
        <v>0.86639098179360086</v>
      </c>
      <c r="AO10">
        <f>Y33</f>
        <v>5.7735026918975703E-2</v>
      </c>
    </row>
    <row r="11" spans="2:41" x14ac:dyDescent="0.3">
      <c r="C11">
        <v>89.31</v>
      </c>
      <c r="D11">
        <v>178.57</v>
      </c>
      <c r="E11">
        <v>267.44</v>
      </c>
      <c r="G11">
        <v>170</v>
      </c>
      <c r="H11">
        <v>340.05</v>
      </c>
      <c r="I11">
        <v>510.8</v>
      </c>
      <c r="K11">
        <v>40</v>
      </c>
      <c r="L11">
        <f>C37</f>
        <v>68.156666666666666</v>
      </c>
      <c r="N11">
        <v>40</v>
      </c>
      <c r="O11">
        <f>G37</f>
        <v>425.71000000000004</v>
      </c>
      <c r="AA11">
        <f>R37</f>
        <v>40</v>
      </c>
      <c r="AB11">
        <f>C37</f>
        <v>68.156666666666666</v>
      </c>
      <c r="AC11">
        <f>D37</f>
        <v>136.42333333333332</v>
      </c>
      <c r="AD11">
        <f>E37</f>
        <v>204.74333333333334</v>
      </c>
      <c r="AE11">
        <f>S37</f>
        <v>0.31501322723551134</v>
      </c>
      <c r="AF11">
        <f>T37</f>
        <v>0.44523402086243069</v>
      </c>
      <c r="AG11">
        <f>U37</f>
        <v>0.31501322723551134</v>
      </c>
      <c r="AI11">
        <f>V37</f>
        <v>40</v>
      </c>
      <c r="AJ11">
        <f>G37</f>
        <v>425.71000000000004</v>
      </c>
      <c r="AK11">
        <f>H37</f>
        <v>852</v>
      </c>
      <c r="AL11">
        <f>I37</f>
        <v>1278.8699999999999</v>
      </c>
      <c r="AM11">
        <f>W37</f>
        <v>2.3906275326784141</v>
      </c>
      <c r="AN11">
        <f>X37</f>
        <v>1.7176437348879761</v>
      </c>
      <c r="AO11">
        <f>Y37</f>
        <v>1.504892022704621</v>
      </c>
    </row>
    <row r="12" spans="2:41" x14ac:dyDescent="0.3">
      <c r="C12">
        <v>89.32</v>
      </c>
      <c r="D12">
        <v>178.57</v>
      </c>
      <c r="E12">
        <v>267.44</v>
      </c>
      <c r="G12">
        <v>170.1</v>
      </c>
      <c r="H12">
        <v>339.35</v>
      </c>
      <c r="I12">
        <v>510.01</v>
      </c>
      <c r="K12">
        <v>35</v>
      </c>
      <c r="L12">
        <f>C41</f>
        <v>64.266666666666666</v>
      </c>
      <c r="N12">
        <v>30</v>
      </c>
      <c r="O12">
        <f>G41</f>
        <v>568.19999999999993</v>
      </c>
      <c r="AA12">
        <f>R41</f>
        <v>35</v>
      </c>
      <c r="AB12">
        <f>C41</f>
        <v>64.266666666666666</v>
      </c>
      <c r="AC12">
        <f>D41</f>
        <v>128.29999999999998</v>
      </c>
      <c r="AD12">
        <f>E41</f>
        <v>192.65333333333334</v>
      </c>
      <c r="AE12">
        <f>S41</f>
        <v>0.17897858344878528</v>
      </c>
      <c r="AF12">
        <f>T41</f>
        <v>0.18193405398660109</v>
      </c>
      <c r="AG12">
        <f>U41</f>
        <v>0.18475208614067631</v>
      </c>
      <c r="AI12">
        <f>V41</f>
        <v>30</v>
      </c>
      <c r="AJ12">
        <f>G41</f>
        <v>568.19999999999993</v>
      </c>
      <c r="AK12">
        <f>H41</f>
        <v>1140.9066666666668</v>
      </c>
      <c r="AL12">
        <f>I41</f>
        <v>1712.8666666666668</v>
      </c>
      <c r="AM12">
        <f>W41</f>
        <v>0.94026591983333263</v>
      </c>
      <c r="AN12">
        <f>X41</f>
        <v>2.1081113190088874</v>
      </c>
      <c r="AO12">
        <f>Y41</f>
        <v>3.9703064533274319</v>
      </c>
    </row>
    <row r="13" spans="2:41" x14ac:dyDescent="0.3">
      <c r="C13">
        <f>AVERAGE(C10:C12)</f>
        <v>89.316666666666663</v>
      </c>
      <c r="D13">
        <f>AVERAGE(D10:D12)</f>
        <v>178.57000000000002</v>
      </c>
      <c r="E13">
        <f>AVERAGE(E10:E12)</f>
        <v>267.56666666666666</v>
      </c>
      <c r="G13">
        <f>AVERAGE(G10:G12)</f>
        <v>169.95666666666668</v>
      </c>
      <c r="H13">
        <f t="shared" ref="H13" si="3">AVERAGE(H10:H12)</f>
        <v>339.80666666666667</v>
      </c>
      <c r="I13">
        <f t="shared" ref="I13" si="4">AVERAGE(I10:I12)</f>
        <v>510.60666666666663</v>
      </c>
      <c r="K13">
        <v>30</v>
      </c>
      <c r="L13">
        <f>C45</f>
        <v>59.78</v>
      </c>
      <c r="N13">
        <v>20</v>
      </c>
      <c r="O13">
        <f>G45</f>
        <v>861.06000000000006</v>
      </c>
      <c r="R13">
        <v>70</v>
      </c>
      <c r="S13">
        <f>(SUMSQ(C10-C13,C11-C13,C12-C13)/2)^0.5</f>
        <v>5.773502691891007E-3</v>
      </c>
      <c r="T13">
        <f>(SUMSQ(D10-D13,D11-D13,D12-D13)/2)^0.5</f>
        <v>3.4809342861069267E-14</v>
      </c>
      <c r="U13">
        <f>(SUMSQ(E10-E13,E11-E13,E12-E13)/2)^0.5</f>
        <v>0.21939310229205514</v>
      </c>
      <c r="V13">
        <v>100</v>
      </c>
      <c r="W13">
        <f>(SUMSQ(G10-G13,G11-G13,G12-G13)/2)^0.5</f>
        <v>0.16921386861995269</v>
      </c>
      <c r="X13">
        <f>(SUMSQ(H10-H13,H11-H13,H12-H13)/2)^0.5</f>
        <v>0.39576929306519198</v>
      </c>
      <c r="Y13">
        <f>(SUMSQ(I10-I13,I11-I13,I12-I13)/2)^0.5</f>
        <v>0.52728866224615267</v>
      </c>
      <c r="AA13">
        <f>R45</f>
        <v>30</v>
      </c>
      <c r="AB13">
        <f>C45</f>
        <v>59.78</v>
      </c>
      <c r="AC13">
        <f>D45</f>
        <v>119.41333333333334</v>
      </c>
      <c r="AD13">
        <f>E45</f>
        <v>179.0566666666667</v>
      </c>
      <c r="AE13">
        <f>S45</f>
        <v>0.1212435565298219</v>
      </c>
      <c r="AF13">
        <f>T45</f>
        <v>0.20984120980716447</v>
      </c>
      <c r="AG13">
        <f>U45</f>
        <v>0.45720163312627826</v>
      </c>
      <c r="AI13">
        <f>V45</f>
        <v>20</v>
      </c>
      <c r="AJ13">
        <f>G45</f>
        <v>861.06000000000006</v>
      </c>
      <c r="AK13">
        <f>H45</f>
        <v>1724.1000000000001</v>
      </c>
      <c r="AL13">
        <f>I45</f>
        <v>2588.7333333333336</v>
      </c>
      <c r="AM13">
        <f>W45</f>
        <v>3.4960978247182695</v>
      </c>
      <c r="AN13">
        <f>X45</f>
        <v>5.6665686266028583</v>
      </c>
      <c r="AO13">
        <f>Y45</f>
        <v>7.9147541549521234</v>
      </c>
    </row>
    <row r="14" spans="2:41" x14ac:dyDescent="0.3">
      <c r="B14">
        <v>65</v>
      </c>
      <c r="C14">
        <v>86.47</v>
      </c>
      <c r="D14">
        <v>172.66</v>
      </c>
      <c r="E14">
        <v>258.86</v>
      </c>
      <c r="F14">
        <v>90</v>
      </c>
      <c r="G14">
        <v>187.51</v>
      </c>
      <c r="H14">
        <v>377.78</v>
      </c>
      <c r="I14">
        <v>566.34</v>
      </c>
      <c r="K14">
        <v>25</v>
      </c>
      <c r="L14">
        <f>C49</f>
        <v>54.886666666666677</v>
      </c>
      <c r="N14">
        <v>10</v>
      </c>
      <c r="O14">
        <f>G49</f>
        <v>1763</v>
      </c>
      <c r="AA14">
        <f>R49</f>
        <v>25</v>
      </c>
      <c r="AB14">
        <f>C49</f>
        <v>54.886666666666677</v>
      </c>
      <c r="AC14">
        <f>D49</f>
        <v>109.99666666666667</v>
      </c>
      <c r="AD14">
        <f>E49</f>
        <v>164.89000000000001</v>
      </c>
      <c r="AE14">
        <f>S49</f>
        <v>0.13316656236958696</v>
      </c>
      <c r="AF14">
        <f>T49</f>
        <v>0.16289055630493851</v>
      </c>
      <c r="AG14">
        <f>U49</f>
        <v>0.28687976575562413</v>
      </c>
      <c r="AI14">
        <f>V49</f>
        <v>10</v>
      </c>
      <c r="AJ14">
        <f>G49</f>
        <v>1763</v>
      </c>
      <c r="AK14">
        <f>H49</f>
        <v>3544</v>
      </c>
      <c r="AL14">
        <f>I49</f>
        <v>5404.333333333333</v>
      </c>
      <c r="AM14">
        <f>W49</f>
        <v>7.9372539331937721</v>
      </c>
      <c r="AN14">
        <f>X49</f>
        <v>27.404379212089442</v>
      </c>
      <c r="AO14">
        <f>Y49</f>
        <v>6.0277137733417074</v>
      </c>
    </row>
    <row r="15" spans="2:41" x14ac:dyDescent="0.3">
      <c r="C15">
        <v>86.38</v>
      </c>
      <c r="D15">
        <v>172.56</v>
      </c>
      <c r="E15">
        <v>259.12</v>
      </c>
      <c r="G15">
        <v>187.36</v>
      </c>
      <c r="H15">
        <v>376.65</v>
      </c>
      <c r="I15">
        <v>565.94000000000005</v>
      </c>
    </row>
    <row r="16" spans="2:41" x14ac:dyDescent="0.3">
      <c r="C16">
        <v>86.38</v>
      </c>
      <c r="D16">
        <v>172.56</v>
      </c>
      <c r="E16">
        <v>258.73</v>
      </c>
      <c r="G16">
        <v>187.36</v>
      </c>
      <c r="H16">
        <v>377.46</v>
      </c>
      <c r="I16">
        <v>565.95000000000005</v>
      </c>
    </row>
    <row r="17" spans="2:30" x14ac:dyDescent="0.3">
      <c r="C17">
        <f>AVERAGE(C14:C16)</f>
        <v>86.410000000000011</v>
      </c>
      <c r="D17">
        <f>AVERAGE(D14:D16)</f>
        <v>172.59333333333333</v>
      </c>
      <c r="E17">
        <f>AVERAGE(E14:E16)</f>
        <v>258.90333333333336</v>
      </c>
      <c r="G17">
        <f>AVERAGE(G14:G16)</f>
        <v>187.41</v>
      </c>
      <c r="H17">
        <f t="shared" ref="H17" si="5">AVERAGE(H14:H16)</f>
        <v>377.29666666666662</v>
      </c>
      <c r="I17">
        <f t="shared" ref="I17" si="6">AVERAGE(I14:I16)</f>
        <v>566.07666666666671</v>
      </c>
      <c r="R17">
        <v>65</v>
      </c>
      <c r="S17">
        <f>(SUMSQ(C14-C17,C15-C17,C16-C17)/2)^0.5</f>
        <v>5.196152422706829E-2</v>
      </c>
      <c r="T17">
        <f>(SUMSQ(D14-D17,D15-D17,D16-D17)/2)^0.5</f>
        <v>5.7735026918959292E-2</v>
      </c>
      <c r="U17">
        <f>(SUMSQ(E14-E17,E15-E17,E16-E17)/2)^0.5</f>
        <v>0.19857828011474613</v>
      </c>
      <c r="V17">
        <v>90</v>
      </c>
      <c r="W17">
        <f>(SUMSQ(G14-G17,G15-G17,G16-G17)/2)^0.5</f>
        <v>8.6602540378430737E-2</v>
      </c>
      <c r="X17">
        <f>(SUMSQ(H14-H17,H15-H17,H16-H17)/2)^0.5</f>
        <v>0.58243740722358439</v>
      </c>
      <c r="Y17">
        <f>(SUMSQ(I14-I17,I15-I17,I16-I17)/2)^0.5</f>
        <v>0.22810816147899771</v>
      </c>
      <c r="AB17" t="s">
        <v>25</v>
      </c>
      <c r="AC17">
        <f>5*10^(-4)</f>
        <v>5.0000000000000001E-4</v>
      </c>
    </row>
    <row r="18" spans="2:30" x14ac:dyDescent="0.3">
      <c r="B18">
        <v>60</v>
      </c>
      <c r="C18">
        <v>82.92</v>
      </c>
      <c r="D18">
        <v>165.63</v>
      </c>
      <c r="E18">
        <v>248.73</v>
      </c>
      <c r="F18">
        <v>80</v>
      </c>
      <c r="G18">
        <v>212.78</v>
      </c>
      <c r="H18">
        <v>424.35</v>
      </c>
      <c r="I18">
        <v>636.96</v>
      </c>
      <c r="AB18" t="s">
        <v>23</v>
      </c>
      <c r="AC18" t="s">
        <v>24</v>
      </c>
      <c r="AD18" t="s">
        <v>26</v>
      </c>
    </row>
    <row r="19" spans="2:30" x14ac:dyDescent="0.3">
      <c r="C19">
        <v>83.3</v>
      </c>
      <c r="D19">
        <v>166.02</v>
      </c>
      <c r="E19">
        <v>249.11</v>
      </c>
      <c r="G19">
        <v>212.36</v>
      </c>
      <c r="H19">
        <v>424.4</v>
      </c>
      <c r="I19">
        <v>637.41999999999996</v>
      </c>
      <c r="AB19">
        <v>25</v>
      </c>
      <c r="AC19" s="2">
        <f>4*AB19/(3.1415926536*$AC$17^2)</f>
        <v>127323954.4731026</v>
      </c>
      <c r="AD19" s="1">
        <f>4/3.1415926536*(0.1^2/$AC$17^4+4*AB19^2/$AC$17^6*0.000005^2)^0.5</f>
        <v>2596909.3136245986</v>
      </c>
    </row>
    <row r="20" spans="2:30" x14ac:dyDescent="0.3">
      <c r="C20">
        <v>82.9</v>
      </c>
      <c r="D20">
        <v>165.96</v>
      </c>
      <c r="E20">
        <v>248.7</v>
      </c>
      <c r="G20">
        <v>211.9</v>
      </c>
      <c r="H20">
        <v>424.34</v>
      </c>
      <c r="I20">
        <v>635.91</v>
      </c>
      <c r="AB20">
        <v>30</v>
      </c>
      <c r="AC20" s="2">
        <f t="shared" ref="AC20:AC30" si="7">4*AB20/(3.1415926536*$AC$17^2)</f>
        <v>152788745.36772311</v>
      </c>
      <c r="AD20" s="1">
        <f t="shared" ref="AD20:AD30" si="8">4/3.1415926536*(0.1^2/$AC$17^4+4*AB20^2/$AC$17^6*0.000005^2)^0.5</f>
        <v>3097925.5179135399</v>
      </c>
    </row>
    <row r="21" spans="2:30" x14ac:dyDescent="0.3">
      <c r="C21">
        <f>AVERAGE(C18:C20)</f>
        <v>83.04</v>
      </c>
      <c r="D21">
        <f>AVERAGE(D18:D20)</f>
        <v>165.87</v>
      </c>
      <c r="E21">
        <f>AVERAGE(E18:E20)</f>
        <v>248.84666666666666</v>
      </c>
      <c r="G21">
        <f>AVERAGE(G18:G20)</f>
        <v>212.34666666666666</v>
      </c>
      <c r="H21">
        <f t="shared" ref="H21" si="9">AVERAGE(H18:H20)</f>
        <v>424.36333333333329</v>
      </c>
      <c r="I21">
        <f t="shared" ref="I21" si="10">AVERAGE(I18:I20)</f>
        <v>636.76333333333332</v>
      </c>
      <c r="R21">
        <v>60</v>
      </c>
      <c r="S21">
        <f>(SUMSQ(C18-C21,C19-C21,C20-C21)/2)^0.5</f>
        <v>0.22538855339168903</v>
      </c>
      <c r="T21">
        <f>(SUMSQ(D18-D21,D19-D21,D20-D21)/2)^0.5</f>
        <v>0.21000000000000796</v>
      </c>
      <c r="U21">
        <f>(SUMSQ(E18-E21,E19-E21,E20-E21)/2)^0.5</f>
        <v>0.22854612955230674</v>
      </c>
      <c r="V21">
        <v>80</v>
      </c>
      <c r="W21">
        <f>(SUMSQ(G18-G21,G19-G21,G20-G21)/2)^0.5</f>
        <v>0.44015148907317292</v>
      </c>
      <c r="X21">
        <f>(SUMSQ(H18-H21,H19-H21,H20-H21)/2)^0.5</f>
        <v>3.2145502536634576E-2</v>
      </c>
      <c r="Y21">
        <f>(SUMSQ(I18-I21,I19-I21,I20-I21)/2)^0.5</f>
        <v>0.77397243706306551</v>
      </c>
      <c r="AB21">
        <v>35</v>
      </c>
      <c r="AC21" s="2">
        <f t="shared" si="7"/>
        <v>178253536.26234365</v>
      </c>
      <c r="AD21" s="1">
        <f t="shared" si="8"/>
        <v>3601265.2646167246</v>
      </c>
    </row>
    <row r="22" spans="2:30" x14ac:dyDescent="0.3">
      <c r="B22">
        <v>55</v>
      </c>
      <c r="C22">
        <v>79.47</v>
      </c>
      <c r="D22">
        <v>158.47999999999999</v>
      </c>
      <c r="E22">
        <v>238.49</v>
      </c>
      <c r="F22">
        <v>70</v>
      </c>
      <c r="G22">
        <v>242.99</v>
      </c>
      <c r="H22">
        <v>487.72</v>
      </c>
      <c r="I22">
        <v>728.07</v>
      </c>
      <c r="AB22">
        <v>40</v>
      </c>
      <c r="AC22" s="2">
        <f t="shared" si="7"/>
        <v>203718327.15696415</v>
      </c>
      <c r="AD22" s="1">
        <f t="shared" si="8"/>
        <v>4106074.1539791338</v>
      </c>
    </row>
    <row r="23" spans="2:30" x14ac:dyDescent="0.3">
      <c r="C23">
        <v>79.650000000000006</v>
      </c>
      <c r="D23">
        <v>159.13999999999999</v>
      </c>
      <c r="E23">
        <v>238.64</v>
      </c>
      <c r="G23">
        <v>243.38</v>
      </c>
      <c r="H23">
        <v>485.89</v>
      </c>
      <c r="I23">
        <v>728.4</v>
      </c>
      <c r="AB23">
        <v>45</v>
      </c>
      <c r="AC23" s="2">
        <f t="shared" si="7"/>
        <v>229183118.05158469</v>
      </c>
      <c r="AD23" s="1">
        <f t="shared" si="8"/>
        <v>4611869.7802584749</v>
      </c>
    </row>
    <row r="24" spans="2:30" x14ac:dyDescent="0.3">
      <c r="C24">
        <v>79.34</v>
      </c>
      <c r="D24">
        <v>159.13999999999999</v>
      </c>
      <c r="E24">
        <v>238.95</v>
      </c>
      <c r="G24">
        <v>242.41</v>
      </c>
      <c r="H24">
        <v>486.86</v>
      </c>
      <c r="I24">
        <v>728.4</v>
      </c>
      <c r="AB24">
        <v>50</v>
      </c>
      <c r="AC24" s="2">
        <f t="shared" si="7"/>
        <v>254647908.9462052</v>
      </c>
      <c r="AD24" s="1">
        <f t="shared" si="8"/>
        <v>5118359.6241757609</v>
      </c>
    </row>
    <row r="25" spans="2:30" x14ac:dyDescent="0.3">
      <c r="C25">
        <f>AVERAGE(C22:C24)</f>
        <v>79.486666666666665</v>
      </c>
      <c r="D25">
        <f>AVERAGE(D22:D24)</f>
        <v>158.91999999999999</v>
      </c>
      <c r="E25">
        <f>AVERAGE(E22:E24)</f>
        <v>238.6933333333333</v>
      </c>
      <c r="G25">
        <f>AVERAGE(G22:G24)</f>
        <v>242.92666666666665</v>
      </c>
      <c r="H25">
        <f t="shared" ref="H25" si="11">AVERAGE(H22:H24)</f>
        <v>486.82333333333332</v>
      </c>
      <c r="I25">
        <f t="shared" ref="I25" si="12">AVERAGE(I22:I24)</f>
        <v>728.29</v>
      </c>
      <c r="R25">
        <v>55</v>
      </c>
      <c r="S25">
        <f>(SUMSQ(C22-C25,C23-C25,C24-C25)/2)^0.5</f>
        <v>0.15567059238447634</v>
      </c>
      <c r="T25">
        <f>(SUMSQ(D22-D25,D23-D25,D24-D25)/2)^0.5</f>
        <v>0.38105117766515101</v>
      </c>
      <c r="U25">
        <f>(SUMSQ(E22-E25,E23-E25,E24-E25)/2)^0.5</f>
        <v>0.2345918441321635</v>
      </c>
      <c r="V25">
        <v>70</v>
      </c>
      <c r="W25">
        <f>(SUMSQ(G22-G25,G23-G25,G24-G25)/2)^0.5</f>
        <v>0.48809152147249352</v>
      </c>
      <c r="X25">
        <f>(SUMSQ(H22-H25,H23-H25,H24-H25)/2)^0.5</f>
        <v>0.91555083601806131</v>
      </c>
      <c r="Y25">
        <f>(SUMSQ(I22-I25,I23-I25,I24-I25)/2)^0.5</f>
        <v>0.19052558883253448</v>
      </c>
      <c r="AB25">
        <v>55</v>
      </c>
      <c r="AC25" s="2">
        <f t="shared" si="7"/>
        <v>280112699.84082574</v>
      </c>
      <c r="AD25" s="1">
        <f t="shared" si="8"/>
        <v>5625356.1731653325</v>
      </c>
    </row>
    <row r="26" spans="2:30" x14ac:dyDescent="0.3">
      <c r="B26">
        <v>50</v>
      </c>
      <c r="C26">
        <v>75.569999999999993</v>
      </c>
      <c r="D26">
        <v>150.80000000000001</v>
      </c>
      <c r="E26">
        <v>226.68</v>
      </c>
      <c r="F26">
        <v>60</v>
      </c>
      <c r="G26">
        <v>282.63</v>
      </c>
      <c r="H26">
        <v>565.9</v>
      </c>
      <c r="I26">
        <v>847.65</v>
      </c>
      <c r="AB26">
        <v>60</v>
      </c>
      <c r="AC26" s="2">
        <f t="shared" si="7"/>
        <v>305577490.73544621</v>
      </c>
      <c r="AD26" s="1">
        <f t="shared" si="8"/>
        <v>6132733.7597348383</v>
      </c>
    </row>
    <row r="27" spans="2:30" x14ac:dyDescent="0.3">
      <c r="C27">
        <v>75.77</v>
      </c>
      <c r="D27">
        <v>151.05000000000001</v>
      </c>
      <c r="E27">
        <v>226.97</v>
      </c>
      <c r="G27">
        <v>282.38</v>
      </c>
      <c r="H27">
        <v>564.08000000000004</v>
      </c>
      <c r="I27">
        <v>848.63</v>
      </c>
      <c r="AB27">
        <v>65</v>
      </c>
      <c r="AC27" s="2">
        <f t="shared" si="7"/>
        <v>331042281.63006675</v>
      </c>
      <c r="AD27" s="1">
        <f t="shared" si="8"/>
        <v>6640405.0419277055</v>
      </c>
    </row>
    <row r="28" spans="2:30" x14ac:dyDescent="0.3">
      <c r="C28">
        <v>76.010000000000005</v>
      </c>
      <c r="D28">
        <v>151.37</v>
      </c>
      <c r="E28">
        <v>227.28</v>
      </c>
      <c r="G28">
        <v>283.8</v>
      </c>
      <c r="H28">
        <v>565.5</v>
      </c>
      <c r="I28">
        <v>847.21</v>
      </c>
      <c r="AB28">
        <v>70</v>
      </c>
      <c r="AC28" s="2">
        <f t="shared" si="7"/>
        <v>356507072.52468729</v>
      </c>
      <c r="AD28" s="1">
        <f t="shared" si="8"/>
        <v>7148307.4454147387</v>
      </c>
    </row>
    <row r="29" spans="2:30" x14ac:dyDescent="0.3">
      <c r="C29">
        <f>AVERAGE(C26:C28)</f>
        <v>75.783333333333317</v>
      </c>
      <c r="D29">
        <f>AVERAGE(D26:D28)</f>
        <v>151.07333333333335</v>
      </c>
      <c r="E29">
        <f>AVERAGE(E26:E28)</f>
        <v>226.97666666666666</v>
      </c>
      <c r="G29">
        <f>AVERAGE(G26:G28)</f>
        <v>282.93666666666667</v>
      </c>
      <c r="H29">
        <f t="shared" ref="H29" si="13">AVERAGE(H26:H28)</f>
        <v>565.16</v>
      </c>
      <c r="I29">
        <f t="shared" ref="I29" si="14">AVERAGE(I26:I28)</f>
        <v>847.82999999999993</v>
      </c>
      <c r="R29">
        <v>50</v>
      </c>
      <c r="S29">
        <f>(SUMSQ(C26-C29,C27-C29,C28-C29)/2)^0.5</f>
        <v>0.22030282189145015</v>
      </c>
      <c r="T29">
        <f>(SUMSQ(D26-D29,D27-D29,D28-D29)/2)^0.5</f>
        <v>0.28571547618799248</v>
      </c>
      <c r="U29">
        <f>(SUMSQ(E26-E29,E27-E29,E28-E29)/2)^0.5</f>
        <v>0.30005555041247223</v>
      </c>
      <c r="V29">
        <v>60</v>
      </c>
      <c r="W29">
        <f>(SUMSQ(G26-G29,G27-G29,G28-G29)/2)^0.5</f>
        <v>0.75804573300912859</v>
      </c>
      <c r="X29">
        <f>(SUMSQ(H26-H29,H27-H29,H28-H29)/2)^0.5</f>
        <v>0.95645177609743559</v>
      </c>
      <c r="Y29">
        <f>(SUMSQ(I26-I29,I27-I29,I28-I29)/2)^0.5</f>
        <v>0.72691127381543474</v>
      </c>
      <c r="AB29">
        <v>75</v>
      </c>
      <c r="AC29" s="2">
        <f t="shared" si="7"/>
        <v>381971863.41930783</v>
      </c>
      <c r="AD29" s="1">
        <f t="shared" si="8"/>
        <v>7656394.9746424425</v>
      </c>
    </row>
    <row r="30" spans="2:30" x14ac:dyDescent="0.3">
      <c r="B30">
        <v>45</v>
      </c>
      <c r="C30">
        <v>72.06</v>
      </c>
      <c r="D30">
        <v>144.41</v>
      </c>
      <c r="E30">
        <v>216.3</v>
      </c>
      <c r="F30">
        <v>50</v>
      </c>
      <c r="G30">
        <v>341.45</v>
      </c>
      <c r="H30">
        <v>681.43</v>
      </c>
      <c r="I30">
        <v>1021.4</v>
      </c>
      <c r="AB30">
        <v>80</v>
      </c>
      <c r="AC30" s="2">
        <f t="shared" si="7"/>
        <v>407436654.31392831</v>
      </c>
      <c r="AD30" s="1">
        <f t="shared" si="8"/>
        <v>8164633.0683952812</v>
      </c>
    </row>
    <row r="31" spans="2:30" x14ac:dyDescent="0.3">
      <c r="C31">
        <v>72.260000000000005</v>
      </c>
      <c r="D31">
        <v>144.49</v>
      </c>
      <c r="E31">
        <v>217.05</v>
      </c>
      <c r="G31">
        <v>341.25</v>
      </c>
      <c r="H31">
        <v>681.28</v>
      </c>
      <c r="I31">
        <v>1021.3</v>
      </c>
    </row>
    <row r="32" spans="2:30" x14ac:dyDescent="0.3">
      <c r="C32">
        <v>72.260000000000005</v>
      </c>
      <c r="D32">
        <v>144.49</v>
      </c>
      <c r="E32">
        <v>216.73</v>
      </c>
      <c r="G32">
        <v>341.25</v>
      </c>
      <c r="H32">
        <v>679.86</v>
      </c>
      <c r="I32">
        <v>1021.3</v>
      </c>
    </row>
    <row r="33" spans="2:25" x14ac:dyDescent="0.3">
      <c r="C33">
        <f>AVERAGE(C30:C32)</f>
        <v>72.193333333333328</v>
      </c>
      <c r="D33">
        <f>AVERAGE(D30:D32)</f>
        <v>144.46333333333334</v>
      </c>
      <c r="E33">
        <f>AVERAGE(E30:E32)</f>
        <v>216.69333333333336</v>
      </c>
      <c r="G33">
        <f>AVERAGE(G30:G32)</f>
        <v>341.31666666666666</v>
      </c>
      <c r="H33">
        <f t="shared" ref="H33" si="15">AVERAGE(H30:H32)</f>
        <v>680.85666666666668</v>
      </c>
      <c r="I33">
        <f t="shared" ref="I33" si="16">AVERAGE(I30:I32)</f>
        <v>1021.3333333333334</v>
      </c>
      <c r="R33">
        <v>45</v>
      </c>
      <c r="S33">
        <f>(SUMSQ(C30-C33,C31-C33,C32-C33)/2)^0.5</f>
        <v>0.11547005383792679</v>
      </c>
      <c r="T33">
        <f>(SUMSQ(D30-D33,D31-D33,D32-D33)/2)^0.5</f>
        <v>4.618802153517728E-2</v>
      </c>
      <c r="U33">
        <f>(SUMSQ(E30-E33,E31-E33,E32-E33)/2)^0.5</f>
        <v>0.37634204300520629</v>
      </c>
      <c r="V33">
        <v>50</v>
      </c>
      <c r="W33">
        <f>(SUMSQ(G30-G33,G31-G33,G32-G33)/2)^0.5</f>
        <v>0.11547005383791858</v>
      </c>
      <c r="X33">
        <f>(SUMSQ(H30-H33,H31-H33,H32-H33)/2)^0.5</f>
        <v>0.86639098179360086</v>
      </c>
      <c r="Y33">
        <f>(SUMSQ(I30-I33,I31-I33,I32-I33)/2)^0.5</f>
        <v>5.7735026918975703E-2</v>
      </c>
    </row>
    <row r="34" spans="2:25" x14ac:dyDescent="0.3">
      <c r="B34">
        <v>40</v>
      </c>
      <c r="C34">
        <v>67.84</v>
      </c>
      <c r="D34">
        <v>136.29</v>
      </c>
      <c r="E34">
        <v>204.43</v>
      </c>
      <c r="F34">
        <v>40</v>
      </c>
      <c r="G34">
        <v>423.9</v>
      </c>
      <c r="H34">
        <v>852.11</v>
      </c>
      <c r="I34">
        <v>1280.3</v>
      </c>
    </row>
    <row r="35" spans="2:25" x14ac:dyDescent="0.3">
      <c r="C35">
        <v>68.16</v>
      </c>
      <c r="D35">
        <v>136.91999999999999</v>
      </c>
      <c r="E35">
        <v>204.74</v>
      </c>
      <c r="G35">
        <v>424.81</v>
      </c>
      <c r="H35">
        <v>853.66</v>
      </c>
      <c r="I35">
        <v>1277.3</v>
      </c>
    </row>
    <row r="36" spans="2:25" x14ac:dyDescent="0.3">
      <c r="C36">
        <v>68.47</v>
      </c>
      <c r="D36">
        <v>136.06</v>
      </c>
      <c r="E36">
        <v>205.06</v>
      </c>
      <c r="G36">
        <v>428.42</v>
      </c>
      <c r="H36">
        <v>850.23</v>
      </c>
      <c r="I36">
        <v>1279.01</v>
      </c>
    </row>
    <row r="37" spans="2:25" x14ac:dyDescent="0.3">
      <c r="C37">
        <f>AVERAGE(C34:C36)</f>
        <v>68.156666666666666</v>
      </c>
      <c r="D37">
        <f>AVERAGE(D34:D36)</f>
        <v>136.42333333333332</v>
      </c>
      <c r="E37">
        <f>AVERAGE(E34:E36)</f>
        <v>204.74333333333334</v>
      </c>
      <c r="G37">
        <f>AVERAGE(G34:G36)</f>
        <v>425.71000000000004</v>
      </c>
      <c r="H37">
        <f t="shared" ref="H37" si="17">AVERAGE(H34:H36)</f>
        <v>852</v>
      </c>
      <c r="I37">
        <f t="shared" ref="I37" si="18">AVERAGE(I34:I36)</f>
        <v>1278.8699999999999</v>
      </c>
      <c r="R37">
        <v>40</v>
      </c>
      <c r="S37">
        <f>(SUMSQ(C34-C37,C35-C37,C36-C37)/2)^0.5</f>
        <v>0.31501322723551134</v>
      </c>
      <c r="T37">
        <f>(SUMSQ(D34-D37,D35-D37,D36-D37)/2)^0.5</f>
        <v>0.44523402086243069</v>
      </c>
      <c r="U37">
        <f>(SUMSQ(E34-E37,E35-E37,E36-E37)/2)^0.5</f>
        <v>0.31501322723551134</v>
      </c>
      <c r="V37">
        <v>40</v>
      </c>
      <c r="W37">
        <f>(SUMSQ(G34-G37,G35-G37,G36-G37)/2)^0.5</f>
        <v>2.3906275326784141</v>
      </c>
      <c r="X37">
        <f>(SUMSQ(H34-H37,H35-H37,H36-H37)/2)^0.5</f>
        <v>1.7176437348879761</v>
      </c>
      <c r="Y37">
        <f>(SUMSQ(I34-I37,I35-I37,I36-I37)/2)^0.5</f>
        <v>1.504892022704621</v>
      </c>
    </row>
    <row r="38" spans="2:25" x14ac:dyDescent="0.3">
      <c r="B38">
        <v>35</v>
      </c>
      <c r="C38">
        <v>64.06</v>
      </c>
      <c r="D38">
        <v>128.09</v>
      </c>
      <c r="E38">
        <v>192.44</v>
      </c>
      <c r="F38">
        <v>30</v>
      </c>
      <c r="G38">
        <v>568.04</v>
      </c>
      <c r="H38">
        <v>1142.9000000000001</v>
      </c>
      <c r="I38">
        <v>1715.5</v>
      </c>
    </row>
    <row r="39" spans="2:25" x14ac:dyDescent="0.3">
      <c r="C39">
        <v>64.37</v>
      </c>
      <c r="D39">
        <v>128.4</v>
      </c>
      <c r="E39">
        <v>192.76</v>
      </c>
      <c r="G39">
        <v>569.21</v>
      </c>
      <c r="H39">
        <v>1138.7</v>
      </c>
      <c r="I39">
        <v>1708.3</v>
      </c>
    </row>
    <row r="40" spans="2:25" x14ac:dyDescent="0.3">
      <c r="C40">
        <v>64.37</v>
      </c>
      <c r="D40">
        <v>128.41</v>
      </c>
      <c r="E40">
        <v>192.76</v>
      </c>
      <c r="G40">
        <v>567.35</v>
      </c>
      <c r="H40">
        <v>1141.1199999999999</v>
      </c>
      <c r="I40">
        <v>1714.8</v>
      </c>
    </row>
    <row r="41" spans="2:25" x14ac:dyDescent="0.3">
      <c r="C41">
        <f>AVERAGE(C38:C40)</f>
        <v>64.266666666666666</v>
      </c>
      <c r="D41">
        <f>AVERAGE(D38:D40)</f>
        <v>128.29999999999998</v>
      </c>
      <c r="E41">
        <f>AVERAGE(E38:E40)</f>
        <v>192.65333333333334</v>
      </c>
      <c r="G41">
        <f>AVERAGE(G38:G40)</f>
        <v>568.19999999999993</v>
      </c>
      <c r="H41">
        <f t="shared" ref="H41" si="19">AVERAGE(H38:H40)</f>
        <v>1140.9066666666668</v>
      </c>
      <c r="I41">
        <f t="shared" ref="I41" si="20">AVERAGE(I38:I40)</f>
        <v>1712.8666666666668</v>
      </c>
      <c r="R41">
        <v>35</v>
      </c>
      <c r="S41">
        <f>(SUMSQ(C38-C41,C39-C41,C40-C41)/2)^0.5</f>
        <v>0.17897858344878528</v>
      </c>
      <c r="T41">
        <f>(SUMSQ(D38-D41,D39-D41,D40-D41)/2)^0.5</f>
        <v>0.18193405398660109</v>
      </c>
      <c r="U41">
        <f>(SUMSQ(E38-E41,E39-E41,E40-E41)/2)^0.5</f>
        <v>0.18475208614067631</v>
      </c>
      <c r="V41">
        <v>30</v>
      </c>
      <c r="W41">
        <f>(SUMSQ(G38-G41,G39-G41,G40-G41)/2)^0.5</f>
        <v>0.94026591983333263</v>
      </c>
      <c r="X41">
        <f>(SUMSQ(H38-H41,H39-H41,H40-H41)/2)^0.5</f>
        <v>2.1081113190088874</v>
      </c>
      <c r="Y41">
        <f>(SUMSQ(I38-I41,I39-I41,I40-I41)/2)^0.5</f>
        <v>3.9703064533274319</v>
      </c>
    </row>
    <row r="42" spans="2:25" x14ac:dyDescent="0.3">
      <c r="B42">
        <v>30</v>
      </c>
      <c r="C42">
        <v>59.64</v>
      </c>
      <c r="D42">
        <v>119.25</v>
      </c>
      <c r="E42">
        <v>178.56</v>
      </c>
      <c r="F42">
        <v>20</v>
      </c>
      <c r="G42">
        <v>863.99</v>
      </c>
      <c r="H42">
        <v>1730</v>
      </c>
      <c r="I42">
        <v>2596</v>
      </c>
      <c r="K42" t="s">
        <v>11</v>
      </c>
      <c r="O42" t="s">
        <v>14</v>
      </c>
    </row>
    <row r="43" spans="2:25" x14ac:dyDescent="0.3">
      <c r="C43">
        <v>59.85</v>
      </c>
      <c r="D43">
        <v>119.34</v>
      </c>
      <c r="E43">
        <v>179.15</v>
      </c>
      <c r="G43">
        <v>862</v>
      </c>
      <c r="H43">
        <v>1723.6</v>
      </c>
      <c r="I43">
        <v>2580.3000000000002</v>
      </c>
      <c r="K43" t="s">
        <v>10</v>
      </c>
      <c r="O43" t="s">
        <v>13</v>
      </c>
    </row>
    <row r="44" spans="2:25" x14ac:dyDescent="0.3">
      <c r="C44">
        <v>59.85</v>
      </c>
      <c r="D44">
        <v>119.65</v>
      </c>
      <c r="E44">
        <v>179.46</v>
      </c>
      <c r="G44">
        <v>857.19</v>
      </c>
      <c r="H44">
        <v>1718.7</v>
      </c>
      <c r="I44">
        <v>2589.9</v>
      </c>
      <c r="K44" t="s">
        <v>0</v>
      </c>
      <c r="O44" t="s">
        <v>12</v>
      </c>
    </row>
    <row r="45" spans="2:25" x14ac:dyDescent="0.3">
      <c r="C45">
        <f>AVERAGE(C42:C44)</f>
        <v>59.78</v>
      </c>
      <c r="D45">
        <f>AVERAGE(D42:D44)</f>
        <v>119.41333333333334</v>
      </c>
      <c r="E45">
        <f>AVERAGE(E42:E44)</f>
        <v>179.0566666666667</v>
      </c>
      <c r="G45">
        <f>AVERAGE(G42:G44)</f>
        <v>861.06000000000006</v>
      </c>
      <c r="H45">
        <f t="shared" ref="H45" si="21">AVERAGE(H42:H44)</f>
        <v>1724.1000000000001</v>
      </c>
      <c r="I45">
        <f t="shared" ref="I45" si="22">AVERAGE(I42:I44)</f>
        <v>2588.7333333333336</v>
      </c>
      <c r="R45">
        <v>30</v>
      </c>
      <c r="S45">
        <f>(SUMSQ(C42-C45,C43-C45,C44-C45)/2)^0.5</f>
        <v>0.1212435565298219</v>
      </c>
      <c r="T45">
        <f>(SUMSQ(D42-D45,D43-D45,D44-D45)/2)^0.5</f>
        <v>0.20984120980716447</v>
      </c>
      <c r="U45">
        <f>(SUMSQ(E42-E45,E43-E45,E44-E45)/2)^0.5</f>
        <v>0.45720163312627826</v>
      </c>
      <c r="V45">
        <v>20</v>
      </c>
      <c r="W45">
        <f>(SUMSQ(G42-G45,G43-G45,G44-G45)/2)^0.5</f>
        <v>3.4960978247182695</v>
      </c>
      <c r="X45">
        <f>(SUMSQ(H42-H45,H43-H45,H44-H45)/2)^0.5</f>
        <v>5.6665686266028583</v>
      </c>
      <c r="Y45">
        <f>(SUMSQ(I42-I45,I43-I45,I44-I45)/2)^0.5</f>
        <v>7.9147541549521234</v>
      </c>
    </row>
    <row r="46" spans="2:25" x14ac:dyDescent="0.3">
      <c r="B46">
        <v>25</v>
      </c>
      <c r="C46">
        <v>54.74</v>
      </c>
      <c r="D46">
        <v>110.07</v>
      </c>
      <c r="E46">
        <v>164.75</v>
      </c>
      <c r="F46">
        <v>10</v>
      </c>
      <c r="G46">
        <v>1757</v>
      </c>
      <c r="H46">
        <v>3575</v>
      </c>
      <c r="I46">
        <v>5405</v>
      </c>
      <c r="K46" t="s">
        <v>5</v>
      </c>
      <c r="L46">
        <v>141.32</v>
      </c>
      <c r="M46">
        <v>282.64999999999998</v>
      </c>
      <c r="N46">
        <v>422.05</v>
      </c>
    </row>
    <row r="47" spans="2:25" x14ac:dyDescent="0.3">
      <c r="C47">
        <v>55</v>
      </c>
      <c r="D47">
        <v>110.11</v>
      </c>
      <c r="E47">
        <v>165.22</v>
      </c>
      <c r="G47">
        <v>1760</v>
      </c>
      <c r="H47">
        <v>3523</v>
      </c>
      <c r="I47">
        <v>5398</v>
      </c>
      <c r="K47" t="s">
        <v>6</v>
      </c>
      <c r="L47">
        <v>141.32</v>
      </c>
      <c r="M47">
        <v>282.64999999999998</v>
      </c>
      <c r="N47">
        <v>425.92</v>
      </c>
    </row>
    <row r="48" spans="2:25" x14ac:dyDescent="0.3">
      <c r="C48">
        <v>54.92</v>
      </c>
      <c r="D48">
        <v>109.81</v>
      </c>
      <c r="E48">
        <v>164.7</v>
      </c>
      <c r="G48">
        <v>1772</v>
      </c>
      <c r="H48">
        <v>3534</v>
      </c>
      <c r="I48">
        <v>5410</v>
      </c>
    </row>
    <row r="49" spans="3:25" x14ac:dyDescent="0.3">
      <c r="C49">
        <f>AVERAGE(C46:C48)</f>
        <v>54.886666666666677</v>
      </c>
      <c r="D49">
        <f>AVERAGE(D46:D48)</f>
        <v>109.99666666666667</v>
      </c>
      <c r="E49">
        <f>AVERAGE(E46:E48)</f>
        <v>164.89000000000001</v>
      </c>
      <c r="G49">
        <f>AVERAGE(G46:G48)</f>
        <v>1763</v>
      </c>
      <c r="H49">
        <f t="shared" ref="H49" si="23">AVERAGE(H46:H48)</f>
        <v>3544</v>
      </c>
      <c r="I49">
        <f t="shared" ref="I49" si="24">AVERAGE(I46:I48)</f>
        <v>5404.333333333333</v>
      </c>
      <c r="K49" t="s">
        <v>7</v>
      </c>
      <c r="L49">
        <v>146.87</v>
      </c>
      <c r="M49">
        <v>294.97000000000003</v>
      </c>
      <c r="N49">
        <v>442.19</v>
      </c>
      <c r="R49">
        <v>25</v>
      </c>
      <c r="S49">
        <f>(SUMSQ(C46-C49,C47-C49,C48-C49)/2)^0.5</f>
        <v>0.13316656236958696</v>
      </c>
      <c r="T49">
        <f>(SUMSQ(D46-D49,D47-D49,D48-D49)/2)^0.5</f>
        <v>0.16289055630493851</v>
      </c>
      <c r="U49">
        <f>(SUMSQ(E46-E49,E47-E49,E48-E49)/2)^0.5</f>
        <v>0.28687976575562413</v>
      </c>
      <c r="V49">
        <v>10</v>
      </c>
      <c r="W49">
        <f>(SUMSQ(G46-G49,G47-G49,G48-G49)/2)^0.5</f>
        <v>7.9372539331937721</v>
      </c>
      <c r="X49">
        <f>(SUMSQ(H46-H49,H47-H49,H48-H49)/2)^0.5</f>
        <v>27.404379212089442</v>
      </c>
      <c r="Y49">
        <f>(SUMSQ(I46-I49,I47-I49,I48-I49)/2)^0.5</f>
        <v>6.0277137733417074</v>
      </c>
    </row>
    <row r="50" spans="3:25" x14ac:dyDescent="0.3">
      <c r="K50" t="s">
        <v>8</v>
      </c>
      <c r="L50">
        <v>151.58000000000001</v>
      </c>
      <c r="M50">
        <v>302.37</v>
      </c>
      <c r="N50">
        <v>456.11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David Němec</cp:lastModifiedBy>
  <dcterms:created xsi:type="dcterms:W3CDTF">2025-03-03T13:25:18Z</dcterms:created>
  <dcterms:modified xsi:type="dcterms:W3CDTF">2025-03-10T00:46:48Z</dcterms:modified>
</cp:coreProperties>
</file>