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imm\Dropbox\PhD\7  Systematic Literature Review Project\Writeup\Final Version - NEUROSCIENCE &amp; BIOBEHAVIORAL REVIEWS\Reviewers Round 1\Reviewers Round 1 Changes to Manuscript\"/>
    </mc:Choice>
  </mc:AlternateContent>
  <bookViews>
    <workbookView xWindow="0" yWindow="0" windowWidth="23040" windowHeight="9192" activeTab="4"/>
  </bookViews>
  <sheets>
    <sheet name="Correlational Designs" sheetId="2" r:id="rId1"/>
    <sheet name="Interventional Designs" sheetId="4" r:id="rId2"/>
    <sheet name="Anticipation" sheetId="5" r:id="rId3"/>
    <sheet name="Reactivity" sheetId="6" r:id="rId4"/>
    <sheet name="Recovery" sheetId="7" r:id="rId5"/>
  </sheets>
  <definedNames>
    <definedName name="Anticipation" localSheetId="2">Anticipation!$A$1:$P$7</definedName>
    <definedName name="Reactivity" localSheetId="3">Reactivity!$A$1:$P$29</definedName>
    <definedName name="Recovery" localSheetId="4">Recovery!$A$1:$P$25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" i="4" l="1"/>
  <c r="AQ4" i="4"/>
  <c r="AQ3" i="4"/>
  <c r="AQ6" i="4"/>
  <c r="AQ7" i="4"/>
  <c r="AP4" i="4"/>
  <c r="AP5" i="4"/>
  <c r="AP6" i="4"/>
  <c r="AP7" i="4"/>
  <c r="AP3" i="4"/>
  <c r="AO4" i="4"/>
  <c r="AO5" i="4"/>
  <c r="AO6" i="4"/>
  <c r="AO7" i="4"/>
  <c r="AN4" i="4"/>
  <c r="AN5" i="4"/>
  <c r="AN6" i="4"/>
  <c r="AN7" i="4"/>
  <c r="AN3" i="4"/>
  <c r="AK3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E4" i="2"/>
  <c r="AH4" i="2" s="1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3" i="2"/>
  <c r="S3" i="2" l="1"/>
  <c r="R3" i="2"/>
  <c r="AM3" i="2"/>
  <c r="AL3" i="2"/>
  <c r="AF3" i="2"/>
  <c r="AE3" i="2"/>
  <c r="P3" i="2"/>
  <c r="AR7" i="4" l="1"/>
  <c r="AR5" i="4"/>
  <c r="AO3" i="4"/>
  <c r="AR4" i="4" l="1"/>
  <c r="AR6" i="4"/>
  <c r="AR3" i="4"/>
  <c r="T3" i="2"/>
  <c r="AI3" i="2" l="1"/>
  <c r="P19" i="2"/>
  <c r="P12" i="2"/>
  <c r="P14" i="2"/>
  <c r="P6" i="2"/>
  <c r="P16" i="2"/>
  <c r="P25" i="2"/>
  <c r="P17" i="2"/>
  <c r="P9" i="2"/>
  <c r="P26" i="2"/>
  <c r="P18" i="2"/>
  <c r="P27" i="2"/>
  <c r="P22" i="2"/>
  <c r="P7" i="2"/>
  <c r="P20" i="2"/>
  <c r="P13" i="2"/>
  <c r="P10" i="2"/>
  <c r="P28" i="2"/>
  <c r="P4" i="2"/>
  <c r="P11" i="2"/>
  <c r="P24" i="2"/>
  <c r="P8" i="2"/>
  <c r="P21" i="2"/>
  <c r="P5" i="2"/>
  <c r="P23" i="2"/>
  <c r="P15" i="2"/>
  <c r="AI12" i="2" l="1"/>
  <c r="AI4" i="2"/>
  <c r="AI28" i="2"/>
  <c r="AI20" i="2"/>
  <c r="AI27" i="2"/>
  <c r="AI19" i="2"/>
  <c r="AI21" i="2"/>
  <c r="AI13" i="2"/>
  <c r="AI5" i="2"/>
  <c r="AI11" i="2"/>
  <c r="AI26" i="2"/>
  <c r="AI18" i="2"/>
  <c r="AI10" i="2"/>
  <c r="AI25" i="2"/>
  <c r="AI17" i="2"/>
  <c r="AI9" i="2"/>
  <c r="AI24" i="2"/>
  <c r="AI16" i="2"/>
  <c r="AI8" i="2"/>
  <c r="AI23" i="2"/>
  <c r="AI15" i="2"/>
  <c r="AI7" i="2"/>
  <c r="AI22" i="2"/>
  <c r="AI14" i="2"/>
  <c r="AI6" i="2"/>
</calcChain>
</file>

<file path=xl/connections.xml><?xml version="1.0" encoding="utf-8"?>
<connections xmlns="http://schemas.openxmlformats.org/spreadsheetml/2006/main">
  <connection id="1" name="Anticipation" type="6" refreshedVersion="6" background="1" saveData="1">
    <textPr codePage="850" sourceFile="C:\Users\grimm\Documents\1. Work\Research\2. Meta-Analysis\4. Writeup\5. FINAL SUBMISSION\Final Version - NEUROSCIENCE &amp; BIOBEHAVIORAL REVIEWS\Round of Reviews 1\Final version 10.09.2021\Anticipation.csv" decimal="," thousands=".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activity" type="6" refreshedVersion="6" background="1" saveData="1">
    <textPr codePage="850" sourceFile="C:\Users\grimm\Documents\1. Work\Research\2. Meta-Analysis\4. Writeup\5. FINAL SUBMISSION\Final Version - NEUROSCIENCE &amp; BIOBEHAVIORAL REVIEWS\Round of Reviews 1\Final version 10.09.2021\Reactivity.csv" decimal="," thousands=".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covery" type="6" refreshedVersion="6" background="1" saveData="1">
    <textPr codePage="850" sourceFile="C:\Users\grimm\Documents\1. Work\Research\2. Meta-Analysis\4. Writeup\5. FINAL SUBMISSION\Final Version - NEUROSCIENCE &amp; BIOBEHAVIORAL REVIEWS\Round of Reviews 1\Final version 10.09.2021\Recovery.csv" decimal="," thousands=".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<sst xmlns="http://schemas.openxmlformats.org/spreadsheetml/2006/main" count="1352" uniqueCount="216">
  <si>
    <t>Low</t>
  </si>
  <si>
    <t>N/A</t>
  </si>
  <si>
    <t>High</t>
  </si>
  <si>
    <t>Yes</t>
  </si>
  <si>
    <t>No</t>
  </si>
  <si>
    <t>NR</t>
  </si>
  <si>
    <t>Almela et al., (2014)</t>
  </si>
  <si>
    <t>Almeida (2017)</t>
  </si>
  <si>
    <t>Becker &amp; Rohleder (2019)</t>
  </si>
  <si>
    <t>Becker &amp; Rohleder (2020)</t>
  </si>
  <si>
    <t>Fidler (2006)</t>
  </si>
  <si>
    <t>Fiocco et al., (2007)</t>
  </si>
  <si>
    <t>Fox et al., (2010)</t>
  </si>
  <si>
    <t>Goldarb et al., (2017)</t>
  </si>
  <si>
    <t>Guevara &amp; Murdock (2019)</t>
  </si>
  <si>
    <t>Hendrawan et al., (2012)</t>
  </si>
  <si>
    <t>Ijima et al., (2018)</t>
  </si>
  <si>
    <t>LeMoult et al., (2019)</t>
  </si>
  <si>
    <t>Lin et al., (2020)</t>
  </si>
  <si>
    <t>McHugh et al., (2010)</t>
  </si>
  <si>
    <t>Mehta (2012)</t>
  </si>
  <si>
    <t>Morrison (2014)</t>
  </si>
  <si>
    <t>Otto et al., (2013)</t>
  </si>
  <si>
    <t>Panganiban (2013)</t>
  </si>
  <si>
    <t>Pilgrim et al., (2010)</t>
  </si>
  <si>
    <t>Quinn et al., (2019)</t>
  </si>
  <si>
    <t>Quaedflieg et al., (2019)</t>
  </si>
  <si>
    <t>Roelofs et al., (2007)</t>
  </si>
  <si>
    <t>Roos et al., (2017)</t>
  </si>
  <si>
    <t>Sanchez et al., (2017)</t>
  </si>
  <si>
    <t>Schwerdtfeger &amp; Derakshan (2010)</t>
  </si>
  <si>
    <t>Xin et al., (2019)</t>
  </si>
  <si>
    <t>Baert et al., (2012)</t>
  </si>
  <si>
    <t>Higgins &amp; Hughes (2012)</t>
  </si>
  <si>
    <t>Pilgrim et al., (2014)</t>
  </si>
  <si>
    <t>Pilgrim et al., (2017)</t>
  </si>
  <si>
    <t>Quinn et al., (2014)</t>
  </si>
  <si>
    <t>1.1</t>
  </si>
  <si>
    <t>1.2</t>
  </si>
  <si>
    <t>1.3</t>
  </si>
  <si>
    <t>2.1</t>
  </si>
  <si>
    <t>2.2</t>
  </si>
  <si>
    <t>2.3</t>
  </si>
  <si>
    <t>2.4</t>
  </si>
  <si>
    <t>2.5</t>
  </si>
  <si>
    <t>2.6</t>
  </si>
  <si>
    <t>2.7</t>
  </si>
  <si>
    <t>3.1</t>
  </si>
  <si>
    <t>4.1</t>
  </si>
  <si>
    <t>4.2</t>
  </si>
  <si>
    <t>4.3</t>
  </si>
  <si>
    <t>4.4</t>
  </si>
  <si>
    <t>5.1</t>
  </si>
  <si>
    <t>5.2</t>
  </si>
  <si>
    <t>5.3</t>
  </si>
  <si>
    <t>4.5</t>
  </si>
  <si>
    <t>3.2</t>
  </si>
  <si>
    <t>3.3</t>
  </si>
  <si>
    <t>3.4</t>
  </si>
  <si>
    <t>Total</t>
  </si>
  <si>
    <t>Score</t>
  </si>
  <si>
    <t>Poor</t>
  </si>
  <si>
    <t>Good</t>
  </si>
  <si>
    <t>Fair</t>
  </si>
  <si>
    <t>Category</t>
  </si>
  <si>
    <t>1.</t>
  </si>
  <si>
    <t>Was the research question or objective in this paper clearly stated?</t>
  </si>
  <si>
    <t>Was the study population clearly specified and defined?</t>
  </si>
  <si>
    <t>2.</t>
  </si>
  <si>
    <t>Was the participation rate of eligible persons at least 50%?</t>
  </si>
  <si>
    <t>Were inclusion and exclusion criteria for being in the study prespecified and applied uniformly to all participants?</t>
  </si>
  <si>
    <t>3.</t>
  </si>
  <si>
    <t>4.</t>
  </si>
  <si>
    <t>Was a sample size justification, power description, or variance and effect estimates provided?</t>
  </si>
  <si>
    <t>For the analyses in this paper, were the exposure(s) of interest measured prior to the outcome(s) being measured?</t>
  </si>
  <si>
    <t>Were the exposure measures (independent variables) clearly defined, valid, reliable, and implemented consistently across all study participants?</t>
  </si>
  <si>
    <t>5.</t>
  </si>
  <si>
    <t>6.</t>
  </si>
  <si>
    <t>7.</t>
  </si>
  <si>
    <t>Were the outcome measures (dependent variables) clearly defined, valid, reliable, and implemented consistently across all study participants?</t>
  </si>
  <si>
    <t>8.</t>
  </si>
  <si>
    <t>[For studies with several sessions only] 9. Was loss to follow-up after baseline 20% or less?</t>
  </si>
  <si>
    <t>9.</t>
  </si>
  <si>
    <t>Were key potential confounding variables measured and adjusted statistically for their impact on the relationship between exposure(s) and outcome(s)?</t>
  </si>
  <si>
    <t>10.</t>
  </si>
  <si>
    <t>Were the measurement methods described? (assay methods, preservation and storage, detailed protocol, including specific reagents or kits used)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</si>
  <si>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</si>
  <si>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</si>
  <si>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</si>
  <si>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</si>
  <si>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</si>
  <si>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</si>
  <si>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</si>
  <si>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</si>
  <si>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</si>
  <si>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Were the reproducibility assessments performed for evaluating biomarker stability?</t>
  </si>
  <si>
    <t>Were the quantitation methods well described?</t>
  </si>
  <si>
    <t>Was the laboratory/place of measurement mentioned?</t>
  </si>
  <si>
    <t>Were any quality control procedures and results reported (e.g., reported coefficient of variation?</t>
  </si>
  <si>
    <t>Were the analyses blinded for laboratory staff?</t>
  </si>
  <si>
    <t>Was the distribution of biomarker data reported (if non-normal how it was standardized)?</t>
  </si>
  <si>
    <t>Did the authors report on methods or outlier detection and handling?</t>
  </si>
  <si>
    <t>Were any possible errors resulting from measurement inaccuracies discussed?</t>
  </si>
  <si>
    <t>Was the allocation sequence random?</t>
  </si>
  <si>
    <t>Was the allocation sequence concealed under participants were enrolled and assigned to intervention?</t>
  </si>
  <si>
    <t>Did baseline differences between intervention groups suggest a problem with the randomization process?</t>
  </si>
  <si>
    <t>Were participants aware of their assigned intervention during the trial?</t>
  </si>
  <si>
    <t>Were carers and people delivering the interventions aware of participants' assigned intervention during the trial?</t>
  </si>
  <si>
    <t>If Y/PY/NI to 2.1 or 2.2: Were there deviations from the intended intervention that arose because of the trail context?</t>
  </si>
  <si>
    <t>If Y/PY to 2.3: Were these deviations likely to have affected the outcome?</t>
  </si>
  <si>
    <t>If Y/PY/NI to 2.4: Were these deviations from intended intervention baanced between groups?</t>
  </si>
  <si>
    <t>Was an appropriate analysis used to estimate the effect of assignment to intervention?</t>
  </si>
  <si>
    <t>If N/PN/NI to 2.6: Was there potential for a substantial impact (on the result) of the failure to analyse participants in the group to which they were randomized?</t>
  </si>
  <si>
    <t>Were data for this outcome available for all, or nearly all, participants randomized?</t>
  </si>
  <si>
    <t>If N/PN/NI to 3.1: Is there evidence that the result was not biased by missing outcome data?</t>
  </si>
  <si>
    <t>If N/PN to 3.2: Could missingness in the outcome depend on its true value?</t>
  </si>
  <si>
    <t>If Y/PY/NI to 3.3: Is it likely that missingness in the outcome depended on its true value?</t>
  </si>
  <si>
    <t>Was the method of measuring the outcome inappropriate?</t>
  </si>
  <si>
    <t>If Y/PY/NI to 4.4: Is it likely that assessment of the outcome was influenced by knowledge of intervention received?</t>
  </si>
  <si>
    <t>If Y/PY/NI to 4.3: Could assessment of the outcome have been influenced by knowledge of intervention received?</t>
  </si>
  <si>
    <t>If N/PN/NI to 4.1 and 4.2: Were outcome assessors aware of the intervention received by study participants?</t>
  </si>
  <si>
    <t>Could measurement or ascertainment of the outcome have differed between intervention groups?</t>
  </si>
  <si>
    <t>Were the data that produced this result analysed in accordance with a pre-specified analysis plan that was finalized before unblinded outcome data were available for analysis?</t>
  </si>
  <si>
    <t>Is the numerical result being assessed likely to have been selected, on the basis of the results, from multiple eligible outcome measurements (e.g. scales, definitions, time points) within the outcome domain?</t>
  </si>
  <si>
    <t>Is the numerical result being assessed likely to have been selected, on the basis of the results, from multiple eligible analyses of the data?</t>
  </si>
  <si>
    <t>Overall</t>
  </si>
  <si>
    <t>Some concerns</t>
  </si>
  <si>
    <t xml:space="preserve"> </t>
  </si>
  <si>
    <t>RoB Questions</t>
  </si>
  <si>
    <t>BIOCROSS Questions</t>
  </si>
  <si>
    <t>Article Author and Date</t>
  </si>
  <si>
    <t>PN</t>
  </si>
  <si>
    <t>NI</t>
  </si>
  <si>
    <r>
      <rPr>
        <b/>
        <i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Please see the RoB 2.0 guidance sheet for the suggested algorithms followed</t>
    </r>
  </si>
  <si>
    <t>PY</t>
  </si>
  <si>
    <t>Randomization</t>
  </si>
  <si>
    <t>Deviations from Intended Interventions</t>
  </si>
  <si>
    <t>Missing Outcome Data</t>
  </si>
  <si>
    <t>Outcome Measurement</t>
  </si>
  <si>
    <t>Selection of Reported Results</t>
  </si>
  <si>
    <r>
      <t xml:space="preserve">Note: </t>
    </r>
    <r>
      <rPr>
        <i/>
        <sz val="11"/>
        <color theme="1"/>
        <rFont val="Calibri"/>
        <family val="2"/>
        <scheme val="minor"/>
      </rPr>
      <t>NR</t>
    </r>
    <r>
      <rPr>
        <sz val="11"/>
        <color theme="1"/>
        <rFont val="Calibri"/>
        <family val="2"/>
        <scheme val="minor"/>
      </rPr>
      <t xml:space="preserve">= Not reported. </t>
    </r>
    <r>
      <rPr>
        <i/>
        <sz val="11"/>
        <color theme="1"/>
        <rFont val="Calibri"/>
        <family val="2"/>
        <scheme val="minor"/>
      </rPr>
      <t>N/A</t>
    </r>
    <r>
      <rPr>
        <sz val="11"/>
        <color theme="1"/>
        <rFont val="Calibri"/>
        <family val="2"/>
        <scheme val="minor"/>
      </rPr>
      <t>= Not applicable.</t>
    </r>
  </si>
  <si>
    <t>Risk of Bias (RoB) v2</t>
  </si>
  <si>
    <t>Quality Assessment Tool for Observational Cohort and Cross-Sectional Studies (BIOCROSS)</t>
  </si>
  <si>
    <t>Quality Assessment Tool for Observational Cohort and Cross-Sectional Studies by the National Institute of Health</t>
  </si>
  <si>
    <r>
      <rPr>
        <b/>
        <i/>
        <sz val="11"/>
        <color theme="1"/>
        <rFont val="Calibri"/>
        <family val="2"/>
        <scheme val="minor"/>
      </rPr>
      <t xml:space="preserve">Note: </t>
    </r>
    <r>
      <rPr>
        <i/>
        <sz val="11"/>
        <color theme="1"/>
        <rFont val="Calibri"/>
        <family val="2"/>
        <scheme val="minor"/>
      </rPr>
      <t xml:space="preserve">NI = </t>
    </r>
    <r>
      <rPr>
        <sz val="11"/>
        <color theme="1"/>
        <rFont val="Calibri"/>
        <family val="2"/>
        <scheme val="minor"/>
      </rPr>
      <t xml:space="preserve">No Information; </t>
    </r>
    <r>
      <rPr>
        <i/>
        <sz val="11"/>
        <color theme="1"/>
        <rFont val="Calibri"/>
        <family val="2"/>
        <scheme val="minor"/>
      </rPr>
      <t>PY</t>
    </r>
    <r>
      <rPr>
        <sz val="11"/>
        <color theme="1"/>
        <rFont val="Calibri"/>
        <family val="2"/>
        <scheme val="minor"/>
      </rPr>
      <t xml:space="preserve"> = Probably Yes; </t>
    </r>
    <r>
      <rPr>
        <i/>
        <sz val="11"/>
        <color theme="1"/>
        <rFont val="Calibri"/>
        <family val="2"/>
        <scheme val="minor"/>
      </rPr>
      <t>PN</t>
    </r>
    <r>
      <rPr>
        <sz val="11"/>
        <color theme="1"/>
        <rFont val="Calibri"/>
        <family val="2"/>
        <scheme val="minor"/>
      </rPr>
      <t xml:space="preserve"> = Probably No.</t>
    </r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</si>
  <si>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NR</t>
    </r>
    <r>
      <rPr>
        <sz val="11"/>
        <color theme="1"/>
        <rFont val="Calibri"/>
        <family val="2"/>
        <scheme val="minor"/>
      </rPr>
      <t xml:space="preserve">= Not reported. </t>
    </r>
    <r>
      <rPr>
        <i/>
        <sz val="11"/>
        <color theme="1"/>
        <rFont val="Calibri"/>
        <family val="2"/>
        <scheme val="minor"/>
      </rPr>
      <t>N/A</t>
    </r>
    <r>
      <rPr>
        <sz val="11"/>
        <color theme="1"/>
        <rFont val="Calibri"/>
        <family val="2"/>
        <scheme val="minor"/>
      </rPr>
      <t>= Not applicable.</t>
    </r>
  </si>
  <si>
    <t>author</t>
  </si>
  <si>
    <t>r</t>
  </si>
  <si>
    <t>n</t>
  </si>
  <si>
    <t>ef</t>
  </si>
  <si>
    <t>es</t>
  </si>
  <si>
    <t>ef.measure</t>
  </si>
  <si>
    <t>stress.measure</t>
  </si>
  <si>
    <t>emotional.task</t>
  </si>
  <si>
    <t>age</t>
  </si>
  <si>
    <t>gender</t>
  </si>
  <si>
    <t>medication</t>
  </si>
  <si>
    <t>smoking</t>
  </si>
  <si>
    <t>stress.type</t>
  </si>
  <si>
    <t>stress.severity</t>
  </si>
  <si>
    <t>time.day</t>
  </si>
  <si>
    <t>year</t>
  </si>
  <si>
    <t>Fiocco 2007</t>
  </si>
  <si>
    <t>Flexibility</t>
  </si>
  <si>
    <t>Phonetic Fluency (Performance-based) | Cortisol</t>
  </si>
  <si>
    <t>performance</t>
  </si>
  <si>
    <t>cortisol</t>
  </si>
  <si>
    <t>non-emotional</t>
  </si>
  <si>
    <t>Category Fluency (Performance-based) | Cortisol</t>
  </si>
  <si>
    <t>WM</t>
  </si>
  <si>
    <t>Forward Digit Span (Performance-based) | Cortisol</t>
  </si>
  <si>
    <t>Backward Digit Span (Performance-based) | Cortisol</t>
  </si>
  <si>
    <t>Roos 2017</t>
  </si>
  <si>
    <t>Inhibition</t>
  </si>
  <si>
    <t>Inhibition (Time-based) | Heart Rate</t>
  </si>
  <si>
    <t>time</t>
  </si>
  <si>
    <t>SNS</t>
  </si>
  <si>
    <t>NA</t>
  </si>
  <si>
    <t>Inhibition (Time-based) | HF-HRV</t>
  </si>
  <si>
    <t>Becker 2019</t>
  </si>
  <si>
    <t>Word List (Performance-based) | Cortisol</t>
  </si>
  <si>
    <t>Word List (Performance-based) | SNS</t>
  </si>
  <si>
    <t>Word List (Performance-based) | Perceived Stress</t>
  </si>
  <si>
    <t>subjective</t>
  </si>
  <si>
    <t>Becker 2020</t>
  </si>
  <si>
    <t>Color-Word Stroop (Time-based) | Cortisol</t>
  </si>
  <si>
    <t>Color-Word Stroop (Performance-based) | Cortisol</t>
  </si>
  <si>
    <t>Color-Word Stroop (Time-based) | SNS</t>
  </si>
  <si>
    <t>Color-Word Stroop (Performance-based) | SNS</t>
  </si>
  <si>
    <t>Color-Word Stroop (Time-based) | Perceived Stress</t>
  </si>
  <si>
    <t>Color-Word Stroop (Performance-based) | Perceived Stress</t>
  </si>
  <si>
    <t>Goldfarb 2017</t>
  </si>
  <si>
    <t>LSPAN (Performance-based) | Cortisol</t>
  </si>
  <si>
    <t>Guevara 2019</t>
  </si>
  <si>
    <t>Color-Word Stroop (Time and performance-based) | Cortisol</t>
  </si>
  <si>
    <t>time and performance</t>
  </si>
  <si>
    <t>Wisconsin Card Sorting Test (Performance-based) | Cortisol</t>
  </si>
  <si>
    <t>LeMoult 2019</t>
  </si>
  <si>
    <t>Negative RSPAN (Performance-based) | Cortisol</t>
  </si>
  <si>
    <t>emotional</t>
  </si>
  <si>
    <t>Neutral RSPAN (Performance-based) | Cortisol</t>
  </si>
  <si>
    <t>Otto 2013</t>
  </si>
  <si>
    <t>Operation Span (Performance-based) | Cortisol</t>
  </si>
  <si>
    <t>Quaedflieg 2019</t>
  </si>
  <si>
    <t>Foward Digit Span (Performance-based) | Cortisol</t>
  </si>
  <si>
    <t>Stop-Signal (Time-based) | SNS</t>
  </si>
  <si>
    <t>Xin 2019</t>
  </si>
  <si>
    <t>Go/No-Go (Performance-based) | Cortisol</t>
  </si>
  <si>
    <t>Go/No-Go (Performance-based) | SNS</t>
  </si>
  <si>
    <t>Word List (Performance-based) | Alpha-Amylase</t>
  </si>
  <si>
    <t>Color-Word Stroop (Time-based) | Alpha-Amylase</t>
  </si>
  <si>
    <t>Color-Word Stroop (Performance-based) | Alpha-Amylase</t>
  </si>
  <si>
    <t>Go/No-Go (Performance-based) | Heart Rate</t>
  </si>
  <si>
    <t>Go/No-Go (Performance-based) | RMSSD</t>
  </si>
  <si>
    <t>Go/No-Go (Performance-based) | HF-HRV</t>
  </si>
  <si>
    <t>NHLBI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</si>
</sst>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 tint="-0.49998474074526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1" fillId="0" borderId="0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5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4" xfId="0" applyFont="1" applyBorder="1"/>
    <xf numFmtId="0" fontId="1" fillId="0" borderId="3" xfId="0" applyFont="1" applyBorder="1"/>
    <xf numFmtId="0" fontId="2" fillId="2" borderId="6" xfId="1" applyBorder="1"/>
    <xf numFmtId="0" fontId="2" fillId="2" borderId="0" xfId="1" applyBorder="1"/>
    <xf numFmtId="0" fontId="2" fillId="2" borderId="8" xfId="1" applyBorder="1"/>
    <xf numFmtId="0" fontId="2" fillId="2" borderId="9" xfId="1" applyBorder="1"/>
    <xf numFmtId="0" fontId="0" fillId="5" borderId="15" xfId="0" applyFill="1" applyBorder="1"/>
    <xf numFmtId="0" fontId="0" fillId="5" borderId="5" xfId="0" applyFill="1" applyBorder="1"/>
    <xf numFmtId="0" fontId="0" fillId="0" borderId="6" xfId="0" applyBorder="1" applyAlignment="1">
      <alignment horizontal="right" wrapText="1"/>
    </xf>
    <xf numFmtId="0" fontId="0" fillId="0" borderId="8" xfId="0" applyBorder="1" applyAlignment="1">
      <alignment horizontal="right" wrapText="1"/>
    </xf>
    <xf numFmtId="0" fontId="0" fillId="0" borderId="6" xfId="0" applyFont="1" applyFill="1" applyBorder="1" applyAlignment="1">
      <alignment horizontal="right" vertical="top"/>
    </xf>
    <xf numFmtId="0" fontId="0" fillId="0" borderId="0" xfId="0" applyBorder="1" applyAlignment="1"/>
    <xf numFmtId="0" fontId="0" fillId="0" borderId="0" xfId="0" applyBorder="1" applyAlignment="1">
      <alignment vertical="top"/>
    </xf>
    <xf numFmtId="0" fontId="1" fillId="0" borderId="15" xfId="0" applyFont="1" applyBorder="1"/>
    <xf numFmtId="0" fontId="1" fillId="0" borderId="5" xfId="0" applyFont="1" applyBorder="1"/>
    <xf numFmtId="0" fontId="3" fillId="3" borderId="6" xfId="2" applyBorder="1"/>
    <xf numFmtId="0" fontId="4" fillId="4" borderId="0" xfId="3" applyBorder="1"/>
    <xf numFmtId="0" fontId="3" fillId="3" borderId="0" xfId="2" applyBorder="1"/>
    <xf numFmtId="0" fontId="4" fillId="4" borderId="9" xfId="3" applyBorder="1"/>
    <xf numFmtId="0" fontId="3" fillId="3" borderId="9" xfId="2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2" borderId="16" xfId="1" applyFont="1" applyBorder="1" applyAlignment="1">
      <alignment horizontal="center"/>
    </xf>
    <xf numFmtId="0" fontId="6" fillId="2" borderId="17" xfId="1" applyFont="1" applyBorder="1" applyAlignment="1">
      <alignment horizontal="center"/>
    </xf>
    <xf numFmtId="0" fontId="6" fillId="2" borderId="18" xfId="1" applyFont="1" applyBorder="1" applyAlignment="1">
      <alignment horizontal="center"/>
    </xf>
    <xf numFmtId="0" fontId="6" fillId="2" borderId="19" xfId="1" applyFont="1" applyBorder="1" applyAlignment="1">
      <alignment horizontal="center"/>
    </xf>
    <xf numFmtId="0" fontId="6" fillId="2" borderId="20" xfId="1" applyFont="1" applyBorder="1" applyAlignment="1">
      <alignment horizontal="center"/>
    </xf>
    <xf numFmtId="0" fontId="6" fillId="2" borderId="21" xfId="1" applyFont="1" applyBorder="1" applyAlignment="1">
      <alignment horizontal="center"/>
    </xf>
    <xf numFmtId="0" fontId="6" fillId="2" borderId="22" xfId="1" applyFont="1" applyBorder="1" applyAlignment="1">
      <alignment horizontal="center"/>
    </xf>
    <xf numFmtId="0" fontId="6" fillId="2" borderId="23" xfId="1" applyFont="1" applyBorder="1" applyAlignment="1">
      <alignment horizontal="center"/>
    </xf>
    <xf numFmtId="0" fontId="6" fillId="2" borderId="24" xfId="1" applyFont="1" applyBorder="1" applyAlignment="1">
      <alignment horizontal="center"/>
    </xf>
    <xf numFmtId="0" fontId="2" fillId="2" borderId="25" xfId="1" applyBorder="1" applyAlignment="1">
      <alignment horizontal="center"/>
    </xf>
    <xf numFmtId="0" fontId="6" fillId="2" borderId="26" xfId="1" applyFont="1" applyBorder="1" applyAlignment="1">
      <alignment horizontal="center"/>
    </xf>
    <xf numFmtId="0" fontId="2" fillId="2" borderId="26" xfId="1" applyBorder="1" applyAlignment="1">
      <alignment horizontal="center"/>
    </xf>
    <xf numFmtId="0" fontId="2" fillId="2" borderId="27" xfId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7" xfId="0" applyFont="1" applyBorder="1"/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vertical="top" wrapText="1"/>
    </xf>
    <xf numFmtId="0" fontId="1" fillId="0" borderId="8" xfId="0" applyFont="1" applyBorder="1" applyAlignment="1">
      <alignment wrapText="1"/>
    </xf>
    <xf numFmtId="0" fontId="0" fillId="0" borderId="14" xfId="0" applyBorder="1"/>
    <xf numFmtId="0" fontId="1" fillId="5" borderId="15" xfId="0" applyFont="1" applyFill="1" applyBorder="1"/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Border="1" applyAlignment="1">
      <alignment horizontal="left" wrapText="1"/>
    </xf>
    <xf numFmtId="0" fontId="0" fillId="0" borderId="7" xfId="0" applyBorder="1" applyAlignment="1">
      <alignment horizontal="left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Anticipation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activity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covery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"/>
  <sheetViews>
    <sheetView zoomScaleNormal="100" workbookViewId="0">
      <pane xSplit="1" ySplit="2" topLeftCell="O3" activePane="bottomRight" state="frozen"/>
      <selection pane="topRight" activeCell="B1" sqref="B1"/>
      <selection pane="bottomLeft" activeCell="A2" sqref="A2"/>
      <selection pane="bottomRight" activeCell="AK2" sqref="AK2:AM28"/>
    </sheetView>
  </sheetViews>
  <sheetFormatPr defaultRowHeight="14.4" x14ac:dyDescent="0.3"/>
  <cols>
    <col min="1" max="1" width="31.88671875" style="6" customWidth="1"/>
    <col min="2" max="2" width="9.88671875" customWidth="1"/>
    <col min="3" max="16" width="8.88671875" customWidth="1"/>
    <col min="18" max="35" width="8.88671875" customWidth="1"/>
    <col min="37" max="39" width="8.88671875" customWidth="1"/>
  </cols>
  <sheetData>
    <row r="1" spans="1:39" ht="15" thickBot="1" x14ac:dyDescent="0.35">
      <c r="A1" s="68" t="s">
        <v>130</v>
      </c>
      <c r="B1" s="65" t="s">
        <v>143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  <c r="U1" s="60"/>
      <c r="V1" s="72" t="s">
        <v>142</v>
      </c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4"/>
    </row>
    <row r="2" spans="1:39" s="1" customFormat="1" ht="15" thickBot="1" x14ac:dyDescent="0.35">
      <c r="A2" s="69"/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 t="s">
        <v>3</v>
      </c>
      <c r="M2" s="5" t="s">
        <v>4</v>
      </c>
      <c r="N2" s="5" t="s">
        <v>5</v>
      </c>
      <c r="O2" s="5" t="s">
        <v>59</v>
      </c>
      <c r="P2" s="5" t="s">
        <v>60</v>
      </c>
      <c r="Q2" s="5" t="s">
        <v>64</v>
      </c>
      <c r="R2" s="5" t="s">
        <v>61</v>
      </c>
      <c r="S2" s="5" t="s">
        <v>63</v>
      </c>
      <c r="T2" s="56" t="s">
        <v>62</v>
      </c>
      <c r="U2" s="61"/>
      <c r="V2" s="53">
        <v>11</v>
      </c>
      <c r="W2" s="54">
        <v>12</v>
      </c>
      <c r="X2" s="54">
        <v>13</v>
      </c>
      <c r="Y2" s="54">
        <v>14</v>
      </c>
      <c r="Z2" s="54">
        <v>15</v>
      </c>
      <c r="AA2" s="54">
        <v>16</v>
      </c>
      <c r="AB2" s="54">
        <v>17</v>
      </c>
      <c r="AC2" s="54">
        <v>18</v>
      </c>
      <c r="AD2" s="54">
        <v>19</v>
      </c>
      <c r="AE2" s="54" t="s">
        <v>3</v>
      </c>
      <c r="AF2" s="54" t="s">
        <v>4</v>
      </c>
      <c r="AG2" s="54" t="s">
        <v>5</v>
      </c>
      <c r="AH2" s="54" t="s">
        <v>59</v>
      </c>
      <c r="AI2" s="54" t="s">
        <v>60</v>
      </c>
      <c r="AJ2" s="55" t="s">
        <v>64</v>
      </c>
      <c r="AK2" s="53" t="s">
        <v>61</v>
      </c>
      <c r="AL2" s="54" t="s">
        <v>63</v>
      </c>
      <c r="AM2" s="55" t="s">
        <v>62</v>
      </c>
    </row>
    <row r="3" spans="1:39" ht="15" thickBot="1" x14ac:dyDescent="0.35">
      <c r="A3" s="57" t="s">
        <v>7</v>
      </c>
      <c r="B3" s="4" t="s">
        <v>3</v>
      </c>
      <c r="C3" s="4" t="s">
        <v>4</v>
      </c>
      <c r="D3" s="4" t="s">
        <v>3</v>
      </c>
      <c r="E3" s="4" t="s">
        <v>3</v>
      </c>
      <c r="F3" s="4" t="s">
        <v>4</v>
      </c>
      <c r="G3" s="4" t="s">
        <v>3</v>
      </c>
      <c r="H3" s="4" t="s">
        <v>3</v>
      </c>
      <c r="I3" s="4" t="s">
        <v>3</v>
      </c>
      <c r="J3" s="4" t="s">
        <v>1</v>
      </c>
      <c r="K3" s="4" t="s">
        <v>4</v>
      </c>
      <c r="L3" s="4">
        <f>COUNTIF(B3:K3, "Yes")</f>
        <v>6</v>
      </c>
      <c r="M3" s="4">
        <f>COUNTIF(B3:K3, "No")</f>
        <v>3</v>
      </c>
      <c r="N3" s="4">
        <f>COUNTIF(B3:K3, "NR")</f>
        <v>0</v>
      </c>
      <c r="O3" s="4">
        <f>SUM(L3:N3)</f>
        <v>9</v>
      </c>
      <c r="P3" s="4">
        <f>(L3/O3)*100</f>
        <v>66.666666666666657</v>
      </c>
      <c r="Q3" s="2" t="s">
        <v>63</v>
      </c>
      <c r="R3" s="4">
        <f>COUNTIF(Q:Q,"Poor")</f>
        <v>0</v>
      </c>
      <c r="S3" s="4">
        <f>COUNTIF(Q:Q,"Fair")</f>
        <v>23</v>
      </c>
      <c r="T3" s="11">
        <f>COUNTIF(Q:Q,"Good")</f>
        <v>3</v>
      </c>
      <c r="U3" s="21"/>
      <c r="V3" s="10" t="s">
        <v>3</v>
      </c>
      <c r="W3" s="4" t="s">
        <v>5</v>
      </c>
      <c r="X3" s="4" t="s">
        <v>4</v>
      </c>
      <c r="Y3" s="4" t="s">
        <v>3</v>
      </c>
      <c r="Z3" s="4" t="s">
        <v>4</v>
      </c>
      <c r="AA3" s="4" t="s">
        <v>5</v>
      </c>
      <c r="AB3" s="4" t="s">
        <v>4</v>
      </c>
      <c r="AC3" s="4" t="s">
        <v>4</v>
      </c>
      <c r="AD3" s="4" t="s">
        <v>4</v>
      </c>
      <c r="AE3" s="4">
        <f>COUNTIF(V3:AD3, "Yes")</f>
        <v>2</v>
      </c>
      <c r="AF3" s="4">
        <f>COUNTIF(V3:AD3, "No")</f>
        <v>5</v>
      </c>
      <c r="AG3" s="4">
        <f>COUNTIF(V3:AD3, "NR")</f>
        <v>2</v>
      </c>
      <c r="AH3" s="4">
        <f>SUM(AE3:AG3)</f>
        <v>9</v>
      </c>
      <c r="AI3" s="4">
        <f>(AE3/AH3)*100</f>
        <v>22.222222222222221</v>
      </c>
      <c r="AJ3" s="2" t="s">
        <v>61</v>
      </c>
      <c r="AK3" s="10">
        <f>COUNTIF(AJ:AJ,"Poor")</f>
        <v>13</v>
      </c>
      <c r="AL3" s="4">
        <f>COUNTIF(AJ:AJ,"Fair")</f>
        <v>5</v>
      </c>
      <c r="AM3" s="11">
        <f>COUNTIF(AJ:AJ,"Good")</f>
        <v>8</v>
      </c>
    </row>
    <row r="4" spans="1:39" ht="15" thickBot="1" x14ac:dyDescent="0.35">
      <c r="A4" s="57" t="s">
        <v>6</v>
      </c>
      <c r="B4" s="4" t="s">
        <v>3</v>
      </c>
      <c r="C4" s="4" t="s">
        <v>4</v>
      </c>
      <c r="D4" s="4" t="s">
        <v>4</v>
      </c>
      <c r="E4" s="4" t="s">
        <v>3</v>
      </c>
      <c r="F4" s="4" t="s">
        <v>4</v>
      </c>
      <c r="G4" s="4" t="s">
        <v>3</v>
      </c>
      <c r="H4" s="4" t="s">
        <v>3</v>
      </c>
      <c r="I4" s="4" t="s">
        <v>3</v>
      </c>
      <c r="J4" s="4" t="s">
        <v>1</v>
      </c>
      <c r="K4" s="4" t="s">
        <v>3</v>
      </c>
      <c r="L4" s="4">
        <f t="shared" ref="L4:L28" si="0">COUNTIF(B4:K4, "Yes")</f>
        <v>6</v>
      </c>
      <c r="M4" s="4">
        <f t="shared" ref="M4:M28" si="1">COUNTIF(B4:K4, "No")</f>
        <v>3</v>
      </c>
      <c r="N4" s="4">
        <f t="shared" ref="N4:N28" si="2">COUNTIF(B4:K4, "NR")</f>
        <v>0</v>
      </c>
      <c r="O4" s="4">
        <f t="shared" ref="O4:O28" si="3">SUM(L4:N4)</f>
        <v>9</v>
      </c>
      <c r="P4" s="4">
        <f t="shared" ref="P4:P28" si="4">(L4/O4)*100</f>
        <v>66.666666666666657</v>
      </c>
      <c r="Q4" s="2" t="s">
        <v>63</v>
      </c>
      <c r="R4" s="4"/>
      <c r="S4" s="4"/>
      <c r="T4" s="11"/>
      <c r="U4" s="21"/>
      <c r="V4" s="10" t="s">
        <v>3</v>
      </c>
      <c r="W4" s="4" t="s">
        <v>5</v>
      </c>
      <c r="X4" s="4" t="s">
        <v>5</v>
      </c>
      <c r="Y4" s="4" t="s">
        <v>3</v>
      </c>
      <c r="Z4" s="4" t="s">
        <v>3</v>
      </c>
      <c r="AA4" s="4" t="s">
        <v>5</v>
      </c>
      <c r="AB4" s="4" t="s">
        <v>3</v>
      </c>
      <c r="AC4" s="4" t="s">
        <v>3</v>
      </c>
      <c r="AD4" s="4" t="s">
        <v>4</v>
      </c>
      <c r="AE4" s="4">
        <f t="shared" ref="AE4:AE28" si="5">COUNTIF(V4:AD4, "Yes")</f>
        <v>5</v>
      </c>
      <c r="AF4" s="4">
        <f t="shared" ref="AF4:AF28" si="6">COUNTIF(V4:AD4, "No")</f>
        <v>1</v>
      </c>
      <c r="AG4" s="4">
        <f t="shared" ref="AG4:AG28" si="7">COUNTIF(V4:AD4, "NR")</f>
        <v>3</v>
      </c>
      <c r="AH4" s="4">
        <f t="shared" ref="AH4:AH28" si="8">SUM(AE4:AG4)</f>
        <v>9</v>
      </c>
      <c r="AI4" s="4">
        <f t="shared" ref="AI4:AI28" si="9">(AE4/AH4)*100</f>
        <v>55.555555555555557</v>
      </c>
      <c r="AJ4" s="2" t="s">
        <v>63</v>
      </c>
      <c r="AK4" s="10"/>
      <c r="AL4" s="4"/>
      <c r="AM4" s="11"/>
    </row>
    <row r="5" spans="1:39" ht="15" thickBot="1" x14ac:dyDescent="0.35">
      <c r="A5" s="57" t="s">
        <v>8</v>
      </c>
      <c r="B5" s="4" t="s">
        <v>3</v>
      </c>
      <c r="C5" s="4" t="s">
        <v>4</v>
      </c>
      <c r="D5" s="4" t="s">
        <v>5</v>
      </c>
      <c r="E5" s="4" t="s">
        <v>3</v>
      </c>
      <c r="F5" s="4" t="s">
        <v>4</v>
      </c>
      <c r="G5" s="4" t="s">
        <v>3</v>
      </c>
      <c r="H5" s="4" t="s">
        <v>3</v>
      </c>
      <c r="I5" s="4" t="s">
        <v>3</v>
      </c>
      <c r="J5" s="4" t="s">
        <v>1</v>
      </c>
      <c r="K5" s="4" t="s">
        <v>4</v>
      </c>
      <c r="L5" s="4">
        <f t="shared" si="0"/>
        <v>5</v>
      </c>
      <c r="M5" s="4">
        <f t="shared" si="1"/>
        <v>3</v>
      </c>
      <c r="N5" s="4">
        <f t="shared" si="2"/>
        <v>1</v>
      </c>
      <c r="O5" s="4">
        <f t="shared" si="3"/>
        <v>9</v>
      </c>
      <c r="P5" s="4">
        <f t="shared" si="4"/>
        <v>55.555555555555557</v>
      </c>
      <c r="Q5" s="8" t="s">
        <v>63</v>
      </c>
      <c r="R5" s="4"/>
      <c r="S5" s="4"/>
      <c r="T5" s="11"/>
      <c r="U5" s="21"/>
      <c r="V5" s="10" t="s">
        <v>3</v>
      </c>
      <c r="W5" s="4" t="s">
        <v>5</v>
      </c>
      <c r="X5" s="4" t="s">
        <v>4</v>
      </c>
      <c r="Y5" s="4" t="s">
        <v>3</v>
      </c>
      <c r="Z5" s="4" t="s">
        <v>4</v>
      </c>
      <c r="AA5" s="4" t="s">
        <v>5</v>
      </c>
      <c r="AB5" s="4" t="s">
        <v>3</v>
      </c>
      <c r="AC5" s="4" t="s">
        <v>4</v>
      </c>
      <c r="AD5" s="4" t="s">
        <v>4</v>
      </c>
      <c r="AE5" s="4">
        <f t="shared" si="5"/>
        <v>3</v>
      </c>
      <c r="AF5" s="4">
        <f t="shared" si="6"/>
        <v>4</v>
      </c>
      <c r="AG5" s="4">
        <f t="shared" si="7"/>
        <v>2</v>
      </c>
      <c r="AH5" s="4">
        <f t="shared" si="8"/>
        <v>9</v>
      </c>
      <c r="AI5" s="4">
        <f t="shared" si="9"/>
        <v>33.333333333333329</v>
      </c>
      <c r="AJ5" s="8" t="s">
        <v>61</v>
      </c>
      <c r="AK5" s="10"/>
      <c r="AL5" s="4"/>
      <c r="AM5" s="11"/>
    </row>
    <row r="6" spans="1:39" ht="15" thickBot="1" x14ac:dyDescent="0.35">
      <c r="A6" s="57" t="s">
        <v>9</v>
      </c>
      <c r="B6" s="4" t="s">
        <v>3</v>
      </c>
      <c r="C6" s="4" t="s">
        <v>3</v>
      </c>
      <c r="D6" s="4" t="s">
        <v>5</v>
      </c>
      <c r="E6" s="4" t="s">
        <v>3</v>
      </c>
      <c r="F6" s="4" t="s">
        <v>4</v>
      </c>
      <c r="G6" s="4" t="s">
        <v>3</v>
      </c>
      <c r="H6" s="4" t="s">
        <v>3</v>
      </c>
      <c r="I6" s="4" t="s">
        <v>3</v>
      </c>
      <c r="J6" s="4" t="s">
        <v>1</v>
      </c>
      <c r="K6" s="4" t="s">
        <v>4</v>
      </c>
      <c r="L6" s="4">
        <f t="shared" si="0"/>
        <v>6</v>
      </c>
      <c r="M6" s="4">
        <f t="shared" si="1"/>
        <v>2</v>
      </c>
      <c r="N6" s="4">
        <f t="shared" si="2"/>
        <v>1</v>
      </c>
      <c r="O6" s="4">
        <f t="shared" si="3"/>
        <v>9</v>
      </c>
      <c r="P6" s="4">
        <f t="shared" si="4"/>
        <v>66.666666666666657</v>
      </c>
      <c r="Q6" s="2" t="s">
        <v>63</v>
      </c>
      <c r="R6" s="4"/>
      <c r="S6" s="4"/>
      <c r="T6" s="11"/>
      <c r="U6" s="21"/>
      <c r="V6" s="10" t="s">
        <v>3</v>
      </c>
      <c r="W6" s="4" t="s">
        <v>3</v>
      </c>
      <c r="X6" s="4" t="s">
        <v>3</v>
      </c>
      <c r="Y6" s="4" t="s">
        <v>4</v>
      </c>
      <c r="Z6" s="4" t="s">
        <v>3</v>
      </c>
      <c r="AA6" s="4" t="s">
        <v>5</v>
      </c>
      <c r="AB6" s="4" t="s">
        <v>3</v>
      </c>
      <c r="AC6" s="4" t="s">
        <v>4</v>
      </c>
      <c r="AD6" s="4" t="s">
        <v>4</v>
      </c>
      <c r="AE6" s="4">
        <f t="shared" si="5"/>
        <v>5</v>
      </c>
      <c r="AF6" s="4">
        <f t="shared" si="6"/>
        <v>3</v>
      </c>
      <c r="AG6" s="4">
        <f t="shared" si="7"/>
        <v>1</v>
      </c>
      <c r="AH6" s="4">
        <f t="shared" si="8"/>
        <v>9</v>
      </c>
      <c r="AI6" s="4">
        <f t="shared" si="9"/>
        <v>55.555555555555557</v>
      </c>
      <c r="AJ6" s="2" t="s">
        <v>63</v>
      </c>
      <c r="AK6" s="10"/>
      <c r="AL6" s="4"/>
      <c r="AM6" s="11"/>
    </row>
    <row r="7" spans="1:39" ht="15" thickBot="1" x14ac:dyDescent="0.35">
      <c r="A7" s="57" t="s">
        <v>10</v>
      </c>
      <c r="B7" s="4" t="s">
        <v>3</v>
      </c>
      <c r="C7" s="4" t="s">
        <v>4</v>
      </c>
      <c r="D7" s="4" t="s">
        <v>3</v>
      </c>
      <c r="E7" s="4" t="s">
        <v>3</v>
      </c>
      <c r="F7" s="4" t="s">
        <v>3</v>
      </c>
      <c r="G7" s="4" t="s">
        <v>3</v>
      </c>
      <c r="H7" s="4" t="s">
        <v>3</v>
      </c>
      <c r="I7" s="4" t="s">
        <v>3</v>
      </c>
      <c r="J7" s="4" t="s">
        <v>1</v>
      </c>
      <c r="K7" s="4" t="s">
        <v>4</v>
      </c>
      <c r="L7" s="4">
        <f t="shared" si="0"/>
        <v>7</v>
      </c>
      <c r="M7" s="4">
        <f t="shared" si="1"/>
        <v>2</v>
      </c>
      <c r="N7" s="4">
        <f t="shared" si="2"/>
        <v>0</v>
      </c>
      <c r="O7" s="4">
        <f t="shared" si="3"/>
        <v>9</v>
      </c>
      <c r="P7" s="4">
        <f t="shared" si="4"/>
        <v>77.777777777777786</v>
      </c>
      <c r="Q7" s="2" t="s">
        <v>62</v>
      </c>
      <c r="R7" s="4"/>
      <c r="S7" s="4"/>
      <c r="T7" s="11"/>
      <c r="U7" s="21"/>
      <c r="V7" s="10" t="s">
        <v>3</v>
      </c>
      <c r="W7" s="4" t="s">
        <v>1</v>
      </c>
      <c r="X7" s="4" t="s">
        <v>1</v>
      </c>
      <c r="Y7" s="4" t="s">
        <v>3</v>
      </c>
      <c r="Z7" s="4" t="s">
        <v>1</v>
      </c>
      <c r="AA7" s="4" t="s">
        <v>1</v>
      </c>
      <c r="AB7" s="4" t="s">
        <v>3</v>
      </c>
      <c r="AC7" s="4" t="s">
        <v>3</v>
      </c>
      <c r="AD7" s="4" t="s">
        <v>3</v>
      </c>
      <c r="AE7" s="4">
        <f t="shared" si="5"/>
        <v>5</v>
      </c>
      <c r="AF7" s="4">
        <f t="shared" si="6"/>
        <v>0</v>
      </c>
      <c r="AG7" s="4">
        <f t="shared" si="7"/>
        <v>0</v>
      </c>
      <c r="AH7" s="4">
        <f t="shared" si="8"/>
        <v>5</v>
      </c>
      <c r="AI7" s="4">
        <f t="shared" si="9"/>
        <v>100</v>
      </c>
      <c r="AJ7" s="2" t="s">
        <v>62</v>
      </c>
      <c r="AK7" s="10"/>
      <c r="AL7" s="4"/>
      <c r="AM7" s="11"/>
    </row>
    <row r="8" spans="1:39" ht="15" thickBot="1" x14ac:dyDescent="0.35">
      <c r="A8" s="57" t="s">
        <v>11</v>
      </c>
      <c r="B8" s="4" t="s">
        <v>3</v>
      </c>
      <c r="C8" s="4" t="s">
        <v>4</v>
      </c>
      <c r="D8" s="4" t="s">
        <v>5</v>
      </c>
      <c r="E8" s="4" t="s">
        <v>3</v>
      </c>
      <c r="F8" s="4" t="s">
        <v>4</v>
      </c>
      <c r="G8" s="4" t="s">
        <v>3</v>
      </c>
      <c r="H8" s="4" t="s">
        <v>3</v>
      </c>
      <c r="I8" s="4" t="s">
        <v>4</v>
      </c>
      <c r="J8" s="4" t="s">
        <v>1</v>
      </c>
      <c r="K8" s="4" t="s">
        <v>3</v>
      </c>
      <c r="L8" s="4">
        <f t="shared" si="0"/>
        <v>5</v>
      </c>
      <c r="M8" s="4">
        <f t="shared" si="1"/>
        <v>3</v>
      </c>
      <c r="N8" s="4">
        <f t="shared" si="2"/>
        <v>1</v>
      </c>
      <c r="O8" s="4">
        <f t="shared" si="3"/>
        <v>9</v>
      </c>
      <c r="P8" s="4">
        <f t="shared" si="4"/>
        <v>55.555555555555557</v>
      </c>
      <c r="Q8" s="2" t="s">
        <v>63</v>
      </c>
      <c r="R8" s="4"/>
      <c r="S8" s="4"/>
      <c r="T8" s="11"/>
      <c r="U8" s="21"/>
      <c r="V8" s="10" t="s">
        <v>3</v>
      </c>
      <c r="W8" s="4" t="s">
        <v>5</v>
      </c>
      <c r="X8" s="4" t="s">
        <v>3</v>
      </c>
      <c r="Y8" s="4" t="s">
        <v>4</v>
      </c>
      <c r="Z8" s="4" t="s">
        <v>3</v>
      </c>
      <c r="AA8" s="4" t="s">
        <v>5</v>
      </c>
      <c r="AB8" s="4" t="s">
        <v>3</v>
      </c>
      <c r="AC8" s="4" t="s">
        <v>3</v>
      </c>
      <c r="AD8" s="4" t="s">
        <v>4</v>
      </c>
      <c r="AE8" s="4">
        <f t="shared" si="5"/>
        <v>5</v>
      </c>
      <c r="AF8" s="4">
        <f t="shared" si="6"/>
        <v>2</v>
      </c>
      <c r="AG8" s="4">
        <f t="shared" si="7"/>
        <v>2</v>
      </c>
      <c r="AH8" s="4">
        <f t="shared" si="8"/>
        <v>9</v>
      </c>
      <c r="AI8" s="4">
        <f t="shared" si="9"/>
        <v>55.555555555555557</v>
      </c>
      <c r="AJ8" s="2" t="s">
        <v>63</v>
      </c>
      <c r="AK8" s="10"/>
      <c r="AL8" s="4"/>
      <c r="AM8" s="11"/>
    </row>
    <row r="9" spans="1:39" ht="15" thickBot="1" x14ac:dyDescent="0.35">
      <c r="A9" s="57" t="s">
        <v>12</v>
      </c>
      <c r="B9" s="4" t="s">
        <v>3</v>
      </c>
      <c r="C9" s="4" t="s">
        <v>3</v>
      </c>
      <c r="D9" s="4" t="s">
        <v>5</v>
      </c>
      <c r="E9" s="4" t="s">
        <v>5</v>
      </c>
      <c r="F9" s="4" t="s">
        <v>4</v>
      </c>
      <c r="G9" s="4" t="s">
        <v>3</v>
      </c>
      <c r="H9" s="4" t="s">
        <v>3</v>
      </c>
      <c r="I9" s="4" t="s">
        <v>3</v>
      </c>
      <c r="J9" s="4" t="s">
        <v>4</v>
      </c>
      <c r="K9" s="4" t="s">
        <v>4</v>
      </c>
      <c r="L9" s="4">
        <f t="shared" si="0"/>
        <v>5</v>
      </c>
      <c r="M9" s="4">
        <f t="shared" si="1"/>
        <v>3</v>
      </c>
      <c r="N9" s="4">
        <f t="shared" si="2"/>
        <v>2</v>
      </c>
      <c r="O9" s="4">
        <f t="shared" si="3"/>
        <v>10</v>
      </c>
      <c r="P9" s="4">
        <f t="shared" si="4"/>
        <v>50</v>
      </c>
      <c r="Q9" s="2" t="s">
        <v>63</v>
      </c>
      <c r="R9" s="4"/>
      <c r="S9" s="4"/>
      <c r="T9" s="11"/>
      <c r="U9" s="21"/>
      <c r="V9" s="10" t="s">
        <v>3</v>
      </c>
      <c r="W9" s="4" t="s">
        <v>4</v>
      </c>
      <c r="X9" s="4" t="s">
        <v>4</v>
      </c>
      <c r="Y9" s="4" t="s">
        <v>4</v>
      </c>
      <c r="Z9" s="4" t="s">
        <v>4</v>
      </c>
      <c r="AA9" s="4" t="s">
        <v>5</v>
      </c>
      <c r="AB9" s="4" t="s">
        <v>4</v>
      </c>
      <c r="AC9" s="4" t="s">
        <v>4</v>
      </c>
      <c r="AD9" s="4" t="s">
        <v>4</v>
      </c>
      <c r="AE9" s="4">
        <f t="shared" si="5"/>
        <v>1</v>
      </c>
      <c r="AF9" s="4">
        <f t="shared" si="6"/>
        <v>7</v>
      </c>
      <c r="AG9" s="4">
        <f t="shared" si="7"/>
        <v>1</v>
      </c>
      <c r="AH9" s="4">
        <f t="shared" si="8"/>
        <v>9</v>
      </c>
      <c r="AI9" s="4">
        <f t="shared" si="9"/>
        <v>11.111111111111111</v>
      </c>
      <c r="AJ9" s="2" t="s">
        <v>61</v>
      </c>
      <c r="AK9" s="10"/>
      <c r="AL9" s="4"/>
      <c r="AM9" s="11"/>
    </row>
    <row r="10" spans="1:39" ht="15" thickBot="1" x14ac:dyDescent="0.35">
      <c r="A10" s="57" t="s">
        <v>13</v>
      </c>
      <c r="B10" s="4" t="s">
        <v>3</v>
      </c>
      <c r="C10" s="4" t="s">
        <v>4</v>
      </c>
      <c r="D10" s="4" t="s">
        <v>5</v>
      </c>
      <c r="E10" s="4" t="s">
        <v>3</v>
      </c>
      <c r="F10" s="4" t="s">
        <v>4</v>
      </c>
      <c r="G10" s="4" t="s">
        <v>3</v>
      </c>
      <c r="H10" s="4" t="s">
        <v>3</v>
      </c>
      <c r="I10" s="4" t="s">
        <v>3</v>
      </c>
      <c r="J10" s="4" t="s">
        <v>3</v>
      </c>
      <c r="K10" s="4" t="s">
        <v>4</v>
      </c>
      <c r="L10" s="4">
        <f t="shared" si="0"/>
        <v>6</v>
      </c>
      <c r="M10" s="4">
        <f t="shared" si="1"/>
        <v>3</v>
      </c>
      <c r="N10" s="4">
        <f t="shared" si="2"/>
        <v>1</v>
      </c>
      <c r="O10" s="4">
        <f t="shared" si="3"/>
        <v>10</v>
      </c>
      <c r="P10" s="4">
        <f t="shared" si="4"/>
        <v>60</v>
      </c>
      <c r="Q10" s="2" t="s">
        <v>63</v>
      </c>
      <c r="R10" s="4"/>
      <c r="S10" s="4"/>
      <c r="T10" s="11"/>
      <c r="U10" s="21"/>
      <c r="V10" s="10" t="s">
        <v>4</v>
      </c>
      <c r="W10" s="4" t="s">
        <v>5</v>
      </c>
      <c r="X10" s="4" t="s">
        <v>4</v>
      </c>
      <c r="Y10" s="4" t="s">
        <v>3</v>
      </c>
      <c r="Z10" s="4" t="s">
        <v>4</v>
      </c>
      <c r="AA10" s="4" t="s">
        <v>5</v>
      </c>
      <c r="AB10" s="4" t="s">
        <v>4</v>
      </c>
      <c r="AC10" s="4" t="s">
        <v>4</v>
      </c>
      <c r="AD10" s="4" t="s">
        <v>4</v>
      </c>
      <c r="AE10" s="4">
        <f t="shared" si="5"/>
        <v>1</v>
      </c>
      <c r="AF10" s="4">
        <f t="shared" si="6"/>
        <v>6</v>
      </c>
      <c r="AG10" s="4">
        <f t="shared" si="7"/>
        <v>2</v>
      </c>
      <c r="AH10" s="4">
        <f t="shared" si="8"/>
        <v>9</v>
      </c>
      <c r="AI10" s="4">
        <f t="shared" si="9"/>
        <v>11.111111111111111</v>
      </c>
      <c r="AJ10" s="2" t="s">
        <v>61</v>
      </c>
      <c r="AK10" s="10"/>
      <c r="AL10" s="4"/>
      <c r="AM10" s="11"/>
    </row>
    <row r="11" spans="1:39" ht="15" thickBot="1" x14ac:dyDescent="0.35">
      <c r="A11" s="57" t="s">
        <v>14</v>
      </c>
      <c r="B11" s="4" t="s">
        <v>3</v>
      </c>
      <c r="C11" s="4" t="s">
        <v>4</v>
      </c>
      <c r="D11" s="4" t="s">
        <v>5</v>
      </c>
      <c r="E11" s="4" t="s">
        <v>3</v>
      </c>
      <c r="F11" s="4" t="s">
        <v>4</v>
      </c>
      <c r="G11" s="4" t="s">
        <v>3</v>
      </c>
      <c r="H11" s="4" t="s">
        <v>3</v>
      </c>
      <c r="I11" s="4" t="s">
        <v>4</v>
      </c>
      <c r="J11" s="4" t="s">
        <v>1</v>
      </c>
      <c r="K11" s="4" t="s">
        <v>3</v>
      </c>
      <c r="L11" s="4">
        <f t="shared" si="0"/>
        <v>5</v>
      </c>
      <c r="M11" s="4">
        <f t="shared" si="1"/>
        <v>3</v>
      </c>
      <c r="N11" s="4">
        <f t="shared" si="2"/>
        <v>1</v>
      </c>
      <c r="O11" s="4">
        <f t="shared" si="3"/>
        <v>9</v>
      </c>
      <c r="P11" s="4">
        <f t="shared" si="4"/>
        <v>55.555555555555557</v>
      </c>
      <c r="Q11" s="2" t="s">
        <v>63</v>
      </c>
      <c r="R11" s="4"/>
      <c r="S11" s="4"/>
      <c r="T11" s="11"/>
      <c r="U11" s="21"/>
      <c r="V11" s="10" t="s">
        <v>3</v>
      </c>
      <c r="W11" s="4" t="s">
        <v>5</v>
      </c>
      <c r="X11" s="4" t="s">
        <v>3</v>
      </c>
      <c r="Y11" s="4" t="s">
        <v>4</v>
      </c>
      <c r="Z11" s="4" t="s">
        <v>4</v>
      </c>
      <c r="AA11" s="4" t="s">
        <v>5</v>
      </c>
      <c r="AB11" s="4" t="s">
        <v>3</v>
      </c>
      <c r="AC11" s="4" t="s">
        <v>3</v>
      </c>
      <c r="AD11" s="4" t="s">
        <v>4</v>
      </c>
      <c r="AE11" s="4">
        <f t="shared" si="5"/>
        <v>4</v>
      </c>
      <c r="AF11" s="4">
        <f t="shared" si="6"/>
        <v>3</v>
      </c>
      <c r="AG11" s="4">
        <f t="shared" si="7"/>
        <v>2</v>
      </c>
      <c r="AH11" s="4">
        <f t="shared" si="8"/>
        <v>9</v>
      </c>
      <c r="AI11" s="4">
        <f t="shared" si="9"/>
        <v>44.444444444444443</v>
      </c>
      <c r="AJ11" s="2" t="s">
        <v>61</v>
      </c>
      <c r="AK11" s="10"/>
      <c r="AL11" s="4"/>
      <c r="AM11" s="11"/>
    </row>
    <row r="12" spans="1:39" ht="15" thickBot="1" x14ac:dyDescent="0.35">
      <c r="A12" s="57" t="s">
        <v>15</v>
      </c>
      <c r="B12" s="4" t="s">
        <v>3</v>
      </c>
      <c r="C12" s="4" t="s">
        <v>4</v>
      </c>
      <c r="D12" s="4" t="s">
        <v>5</v>
      </c>
      <c r="E12" s="4" t="s">
        <v>3</v>
      </c>
      <c r="F12" s="4" t="s">
        <v>4</v>
      </c>
      <c r="G12" s="4" t="s">
        <v>3</v>
      </c>
      <c r="H12" s="4" t="s">
        <v>3</v>
      </c>
      <c r="I12" s="4" t="s">
        <v>3</v>
      </c>
      <c r="J12" s="4" t="s">
        <v>1</v>
      </c>
      <c r="K12" s="4" t="s">
        <v>4</v>
      </c>
      <c r="L12" s="4">
        <f t="shared" si="0"/>
        <v>5</v>
      </c>
      <c r="M12" s="4">
        <f t="shared" si="1"/>
        <v>3</v>
      </c>
      <c r="N12" s="4">
        <f t="shared" si="2"/>
        <v>1</v>
      </c>
      <c r="O12" s="4">
        <f t="shared" si="3"/>
        <v>9</v>
      </c>
      <c r="P12" s="4">
        <f t="shared" si="4"/>
        <v>55.555555555555557</v>
      </c>
      <c r="Q12" s="2" t="s">
        <v>63</v>
      </c>
      <c r="R12" s="4"/>
      <c r="S12" s="4"/>
      <c r="T12" s="11"/>
      <c r="U12" s="21"/>
      <c r="V12" s="10" t="s">
        <v>3</v>
      </c>
      <c r="W12" s="4" t="s">
        <v>5</v>
      </c>
      <c r="X12" s="4" t="s">
        <v>3</v>
      </c>
      <c r="Y12" s="4" t="s">
        <v>4</v>
      </c>
      <c r="Z12" s="4" t="s">
        <v>3</v>
      </c>
      <c r="AA12" s="4" t="s">
        <v>5</v>
      </c>
      <c r="AB12" s="4" t="s">
        <v>3</v>
      </c>
      <c r="AC12" s="4" t="s">
        <v>3</v>
      </c>
      <c r="AD12" s="4" t="s">
        <v>4</v>
      </c>
      <c r="AE12" s="4">
        <f t="shared" si="5"/>
        <v>5</v>
      </c>
      <c r="AF12" s="4">
        <f t="shared" si="6"/>
        <v>2</v>
      </c>
      <c r="AG12" s="4">
        <f t="shared" si="7"/>
        <v>2</v>
      </c>
      <c r="AH12" s="4">
        <f t="shared" si="8"/>
        <v>9</v>
      </c>
      <c r="AI12" s="4">
        <f t="shared" si="9"/>
        <v>55.555555555555557</v>
      </c>
      <c r="AJ12" s="2" t="s">
        <v>63</v>
      </c>
      <c r="AK12" s="10"/>
      <c r="AL12" s="4"/>
      <c r="AM12" s="11"/>
    </row>
    <row r="13" spans="1:39" ht="15" thickBot="1" x14ac:dyDescent="0.35">
      <c r="A13" s="57" t="s">
        <v>16</v>
      </c>
      <c r="B13" s="4" t="s">
        <v>3</v>
      </c>
      <c r="C13" s="4" t="s">
        <v>4</v>
      </c>
      <c r="D13" s="4" t="s">
        <v>5</v>
      </c>
      <c r="E13" s="4" t="s">
        <v>5</v>
      </c>
      <c r="F13" s="4" t="s">
        <v>3</v>
      </c>
      <c r="G13" s="4" t="s">
        <v>3</v>
      </c>
      <c r="H13" s="4" t="s">
        <v>3</v>
      </c>
      <c r="I13" s="4" t="s">
        <v>3</v>
      </c>
      <c r="J13" s="4" t="s">
        <v>3</v>
      </c>
      <c r="K13" s="4" t="s">
        <v>3</v>
      </c>
      <c r="L13" s="4">
        <f t="shared" si="0"/>
        <v>7</v>
      </c>
      <c r="M13" s="4">
        <f t="shared" si="1"/>
        <v>1</v>
      </c>
      <c r="N13" s="4">
        <f t="shared" si="2"/>
        <v>2</v>
      </c>
      <c r="O13" s="4">
        <f t="shared" si="3"/>
        <v>10</v>
      </c>
      <c r="P13" s="4">
        <f t="shared" si="4"/>
        <v>70</v>
      </c>
      <c r="Q13" s="2" t="s">
        <v>63</v>
      </c>
      <c r="R13" s="4"/>
      <c r="S13" s="4"/>
      <c r="T13" s="11"/>
      <c r="U13" s="21"/>
      <c r="V13" s="10" t="s">
        <v>1</v>
      </c>
      <c r="W13" s="4" t="s">
        <v>1</v>
      </c>
      <c r="X13" s="4" t="s">
        <v>1</v>
      </c>
      <c r="Y13" s="4" t="s">
        <v>1</v>
      </c>
      <c r="Z13" s="4" t="s">
        <v>1</v>
      </c>
      <c r="AA13" s="4" t="s">
        <v>1</v>
      </c>
      <c r="AB13" s="4" t="s">
        <v>1</v>
      </c>
      <c r="AC13" s="4" t="s">
        <v>3</v>
      </c>
      <c r="AD13" s="4" t="s">
        <v>3</v>
      </c>
      <c r="AE13" s="4">
        <f t="shared" si="5"/>
        <v>2</v>
      </c>
      <c r="AF13" s="4">
        <f t="shared" si="6"/>
        <v>0</v>
      </c>
      <c r="AG13" s="4">
        <f t="shared" si="7"/>
        <v>0</v>
      </c>
      <c r="AH13" s="4">
        <f t="shared" si="8"/>
        <v>2</v>
      </c>
      <c r="AI13" s="4">
        <f t="shared" si="9"/>
        <v>100</v>
      </c>
      <c r="AJ13" s="2" t="s">
        <v>62</v>
      </c>
      <c r="AK13" s="10"/>
      <c r="AL13" s="4"/>
      <c r="AM13" s="11"/>
    </row>
    <row r="14" spans="1:39" ht="15" thickBot="1" x14ac:dyDescent="0.35">
      <c r="A14" s="57" t="s">
        <v>17</v>
      </c>
      <c r="B14" s="4" t="s">
        <v>3</v>
      </c>
      <c r="C14" s="4" t="s">
        <v>4</v>
      </c>
      <c r="D14" s="4" t="s">
        <v>5</v>
      </c>
      <c r="E14" s="4" t="s">
        <v>3</v>
      </c>
      <c r="F14" s="4" t="s">
        <v>4</v>
      </c>
      <c r="G14" s="4" t="s">
        <v>3</v>
      </c>
      <c r="H14" s="4" t="s">
        <v>3</v>
      </c>
      <c r="I14" s="4" t="s">
        <v>3</v>
      </c>
      <c r="J14" s="4" t="s">
        <v>1</v>
      </c>
      <c r="K14" s="4" t="s">
        <v>3</v>
      </c>
      <c r="L14" s="4">
        <f t="shared" si="0"/>
        <v>6</v>
      </c>
      <c r="M14" s="4">
        <f t="shared" si="1"/>
        <v>2</v>
      </c>
      <c r="N14" s="4">
        <f t="shared" si="2"/>
        <v>1</v>
      </c>
      <c r="O14" s="4">
        <f t="shared" si="3"/>
        <v>9</v>
      </c>
      <c r="P14" s="4">
        <f t="shared" si="4"/>
        <v>66.666666666666657</v>
      </c>
      <c r="Q14" s="2" t="s">
        <v>63</v>
      </c>
      <c r="R14" s="4"/>
      <c r="S14" s="4"/>
      <c r="T14" s="11"/>
      <c r="U14" s="21"/>
      <c r="V14" s="10" t="s">
        <v>3</v>
      </c>
      <c r="W14" s="4" t="s">
        <v>5</v>
      </c>
      <c r="X14" s="4" t="s">
        <v>3</v>
      </c>
      <c r="Y14" s="4" t="s">
        <v>4</v>
      </c>
      <c r="Z14" s="4" t="s">
        <v>3</v>
      </c>
      <c r="AA14" s="4" t="s">
        <v>5</v>
      </c>
      <c r="AB14" s="4" t="s">
        <v>4</v>
      </c>
      <c r="AC14" s="4" t="s">
        <v>3</v>
      </c>
      <c r="AD14" s="4" t="s">
        <v>4</v>
      </c>
      <c r="AE14" s="4">
        <f t="shared" si="5"/>
        <v>4</v>
      </c>
      <c r="AF14" s="4">
        <f t="shared" si="6"/>
        <v>3</v>
      </c>
      <c r="AG14" s="4">
        <f t="shared" si="7"/>
        <v>2</v>
      </c>
      <c r="AH14" s="4">
        <f t="shared" si="8"/>
        <v>9</v>
      </c>
      <c r="AI14" s="4">
        <f t="shared" si="9"/>
        <v>44.444444444444443</v>
      </c>
      <c r="AJ14" s="2" t="s">
        <v>61</v>
      </c>
      <c r="AK14" s="10"/>
      <c r="AL14" s="4"/>
      <c r="AM14" s="11"/>
    </row>
    <row r="15" spans="1:39" ht="15" thickBot="1" x14ac:dyDescent="0.35">
      <c r="A15" s="57" t="s">
        <v>18</v>
      </c>
      <c r="B15" s="4" t="s">
        <v>3</v>
      </c>
      <c r="C15" s="4" t="s">
        <v>4</v>
      </c>
      <c r="D15" s="4" t="s">
        <v>5</v>
      </c>
      <c r="E15" s="4" t="s">
        <v>3</v>
      </c>
      <c r="F15" s="4" t="s">
        <v>4</v>
      </c>
      <c r="G15" s="4" t="s">
        <v>3</v>
      </c>
      <c r="H15" s="4" t="s">
        <v>3</v>
      </c>
      <c r="I15" s="4" t="s">
        <v>3</v>
      </c>
      <c r="J15" s="4" t="s">
        <v>1</v>
      </c>
      <c r="K15" s="4" t="s">
        <v>3</v>
      </c>
      <c r="L15" s="4">
        <f t="shared" si="0"/>
        <v>6</v>
      </c>
      <c r="M15" s="4">
        <f t="shared" si="1"/>
        <v>2</v>
      </c>
      <c r="N15" s="4">
        <f t="shared" si="2"/>
        <v>1</v>
      </c>
      <c r="O15" s="4">
        <f t="shared" si="3"/>
        <v>9</v>
      </c>
      <c r="P15" s="4">
        <f t="shared" si="4"/>
        <v>66.666666666666657</v>
      </c>
      <c r="Q15" s="2" t="s">
        <v>63</v>
      </c>
      <c r="R15" s="4"/>
      <c r="S15" s="4"/>
      <c r="T15" s="11"/>
      <c r="U15" s="21"/>
      <c r="V15" s="10" t="s">
        <v>3</v>
      </c>
      <c r="W15" s="4" t="s">
        <v>5</v>
      </c>
      <c r="X15" s="4" t="s">
        <v>3</v>
      </c>
      <c r="Y15" s="4" t="s">
        <v>4</v>
      </c>
      <c r="Z15" s="4" t="s">
        <v>3</v>
      </c>
      <c r="AA15" s="4" t="s">
        <v>5</v>
      </c>
      <c r="AB15" s="4" t="s">
        <v>4</v>
      </c>
      <c r="AC15" s="4" t="s">
        <v>4</v>
      </c>
      <c r="AD15" s="4" t="s">
        <v>4</v>
      </c>
      <c r="AE15" s="4">
        <f t="shared" si="5"/>
        <v>3</v>
      </c>
      <c r="AF15" s="4">
        <f t="shared" si="6"/>
        <v>4</v>
      </c>
      <c r="AG15" s="4">
        <f t="shared" si="7"/>
        <v>2</v>
      </c>
      <c r="AH15" s="4">
        <f t="shared" si="8"/>
        <v>9</v>
      </c>
      <c r="AI15" s="4">
        <f t="shared" si="9"/>
        <v>33.333333333333329</v>
      </c>
      <c r="AJ15" s="2" t="s">
        <v>61</v>
      </c>
      <c r="AK15" s="10"/>
      <c r="AL15" s="4"/>
      <c r="AM15" s="11"/>
    </row>
    <row r="16" spans="1:39" ht="15" thickBot="1" x14ac:dyDescent="0.35">
      <c r="A16" s="57" t="s">
        <v>19</v>
      </c>
      <c r="B16" s="4" t="s">
        <v>3</v>
      </c>
      <c r="C16" s="4" t="s">
        <v>4</v>
      </c>
      <c r="D16" s="4" t="s">
        <v>5</v>
      </c>
      <c r="E16" s="4" t="s">
        <v>3</v>
      </c>
      <c r="F16" s="4" t="s">
        <v>4</v>
      </c>
      <c r="G16" s="4" t="s">
        <v>3</v>
      </c>
      <c r="H16" s="4" t="s">
        <v>3</v>
      </c>
      <c r="I16" s="4" t="s">
        <v>3</v>
      </c>
      <c r="J16" s="4" t="s">
        <v>1</v>
      </c>
      <c r="K16" s="4" t="s">
        <v>4</v>
      </c>
      <c r="L16" s="4">
        <f t="shared" si="0"/>
        <v>5</v>
      </c>
      <c r="M16" s="4">
        <f t="shared" si="1"/>
        <v>3</v>
      </c>
      <c r="N16" s="4">
        <f t="shared" si="2"/>
        <v>1</v>
      </c>
      <c r="O16" s="4">
        <f t="shared" si="3"/>
        <v>9</v>
      </c>
      <c r="P16" s="4">
        <f t="shared" si="4"/>
        <v>55.555555555555557</v>
      </c>
      <c r="Q16" s="2" t="s">
        <v>63</v>
      </c>
      <c r="R16" s="4"/>
      <c r="S16" s="4"/>
      <c r="T16" s="11"/>
      <c r="U16" s="21"/>
      <c r="V16" s="10" t="s">
        <v>3</v>
      </c>
      <c r="W16" s="4" t="s">
        <v>3</v>
      </c>
      <c r="X16" s="4" t="s">
        <v>4</v>
      </c>
      <c r="Y16" s="4" t="s">
        <v>3</v>
      </c>
      <c r="Z16" s="4" t="s">
        <v>4</v>
      </c>
      <c r="AA16" s="4" t="s">
        <v>5</v>
      </c>
      <c r="AB16" s="4" t="s">
        <v>3</v>
      </c>
      <c r="AC16" s="4" t="s">
        <v>3</v>
      </c>
      <c r="AD16" s="4" t="s">
        <v>4</v>
      </c>
      <c r="AE16" s="4">
        <f t="shared" si="5"/>
        <v>5</v>
      </c>
      <c r="AF16" s="4">
        <f t="shared" si="6"/>
        <v>3</v>
      </c>
      <c r="AG16" s="4">
        <f t="shared" si="7"/>
        <v>1</v>
      </c>
      <c r="AH16" s="4">
        <f t="shared" si="8"/>
        <v>9</v>
      </c>
      <c r="AI16" s="4">
        <f t="shared" si="9"/>
        <v>55.555555555555557</v>
      </c>
      <c r="AJ16" s="2" t="s">
        <v>63</v>
      </c>
      <c r="AK16" s="10"/>
      <c r="AL16" s="4"/>
      <c r="AM16" s="11"/>
    </row>
    <row r="17" spans="1:39" ht="15" thickBot="1" x14ac:dyDescent="0.35">
      <c r="A17" s="57" t="s">
        <v>20</v>
      </c>
      <c r="B17" s="4" t="s">
        <v>3</v>
      </c>
      <c r="C17" s="4" t="s">
        <v>4</v>
      </c>
      <c r="D17" s="4" t="s">
        <v>5</v>
      </c>
      <c r="E17" s="4" t="s">
        <v>3</v>
      </c>
      <c r="F17" s="4" t="s">
        <v>3</v>
      </c>
      <c r="G17" s="4" t="s">
        <v>3</v>
      </c>
      <c r="H17" s="4" t="s">
        <v>3</v>
      </c>
      <c r="I17" s="4" t="s">
        <v>4</v>
      </c>
      <c r="J17" s="4" t="s">
        <v>3</v>
      </c>
      <c r="K17" s="4" t="s">
        <v>3</v>
      </c>
      <c r="L17" s="4">
        <f t="shared" si="0"/>
        <v>7</v>
      </c>
      <c r="M17" s="4">
        <f t="shared" si="1"/>
        <v>2</v>
      </c>
      <c r="N17" s="4">
        <f t="shared" si="2"/>
        <v>1</v>
      </c>
      <c r="O17" s="4">
        <f t="shared" si="3"/>
        <v>10</v>
      </c>
      <c r="P17" s="4">
        <f t="shared" si="4"/>
        <v>70</v>
      </c>
      <c r="Q17" s="2" t="s">
        <v>63</v>
      </c>
      <c r="R17" s="4"/>
      <c r="S17" s="4"/>
      <c r="T17" s="11"/>
      <c r="U17" s="21"/>
      <c r="V17" s="10" t="s">
        <v>3</v>
      </c>
      <c r="W17" s="4" t="s">
        <v>1</v>
      </c>
      <c r="X17" s="4" t="s">
        <v>1</v>
      </c>
      <c r="Y17" s="4" t="s">
        <v>3</v>
      </c>
      <c r="Z17" s="4" t="s">
        <v>1</v>
      </c>
      <c r="AA17" s="4" t="s">
        <v>1</v>
      </c>
      <c r="AB17" s="4" t="s">
        <v>4</v>
      </c>
      <c r="AC17" s="4" t="s">
        <v>3</v>
      </c>
      <c r="AD17" s="4" t="s">
        <v>3</v>
      </c>
      <c r="AE17" s="4">
        <f t="shared" si="5"/>
        <v>4</v>
      </c>
      <c r="AF17" s="4">
        <f t="shared" si="6"/>
        <v>1</v>
      </c>
      <c r="AG17" s="4">
        <f t="shared" si="7"/>
        <v>0</v>
      </c>
      <c r="AH17" s="4">
        <f t="shared" si="8"/>
        <v>5</v>
      </c>
      <c r="AI17" s="4">
        <f t="shared" si="9"/>
        <v>80</v>
      </c>
      <c r="AJ17" s="2" t="s">
        <v>62</v>
      </c>
      <c r="AK17" s="10"/>
      <c r="AL17" s="4"/>
      <c r="AM17" s="11"/>
    </row>
    <row r="18" spans="1:39" ht="15" thickBot="1" x14ac:dyDescent="0.35">
      <c r="A18" s="57" t="s">
        <v>21</v>
      </c>
      <c r="B18" s="4" t="s">
        <v>3</v>
      </c>
      <c r="C18" s="4" t="s">
        <v>4</v>
      </c>
      <c r="D18" s="4" t="s">
        <v>4</v>
      </c>
      <c r="E18" s="4" t="s">
        <v>3</v>
      </c>
      <c r="F18" s="4" t="s">
        <v>4</v>
      </c>
      <c r="G18" s="4" t="s">
        <v>3</v>
      </c>
      <c r="H18" s="4" t="s">
        <v>3</v>
      </c>
      <c r="I18" s="4" t="s">
        <v>4</v>
      </c>
      <c r="J18" s="4" t="s">
        <v>4</v>
      </c>
      <c r="K18" s="4" t="s">
        <v>3</v>
      </c>
      <c r="L18" s="4">
        <f t="shared" si="0"/>
        <v>5</v>
      </c>
      <c r="M18" s="4">
        <f t="shared" si="1"/>
        <v>5</v>
      </c>
      <c r="N18" s="4">
        <f t="shared" si="2"/>
        <v>0</v>
      </c>
      <c r="O18" s="4">
        <f t="shared" si="3"/>
        <v>10</v>
      </c>
      <c r="P18" s="4">
        <f t="shared" si="4"/>
        <v>50</v>
      </c>
      <c r="Q18" s="2" t="s">
        <v>63</v>
      </c>
      <c r="R18" s="4"/>
      <c r="S18" s="4"/>
      <c r="T18" s="11"/>
      <c r="U18" s="21"/>
      <c r="V18" s="10" t="s">
        <v>3</v>
      </c>
      <c r="W18" s="4" t="s">
        <v>3</v>
      </c>
      <c r="X18" s="4" t="s">
        <v>3</v>
      </c>
      <c r="Y18" s="4" t="s">
        <v>3</v>
      </c>
      <c r="Z18" s="4" t="s">
        <v>3</v>
      </c>
      <c r="AA18" s="4" t="s">
        <v>5</v>
      </c>
      <c r="AB18" s="4" t="s">
        <v>3</v>
      </c>
      <c r="AC18" s="4" t="s">
        <v>3</v>
      </c>
      <c r="AD18" s="4" t="s">
        <v>3</v>
      </c>
      <c r="AE18" s="4">
        <f t="shared" si="5"/>
        <v>8</v>
      </c>
      <c r="AF18" s="4">
        <f t="shared" si="6"/>
        <v>0</v>
      </c>
      <c r="AG18" s="4">
        <f t="shared" si="7"/>
        <v>1</v>
      </c>
      <c r="AH18" s="4">
        <f t="shared" si="8"/>
        <v>9</v>
      </c>
      <c r="AI18" s="4">
        <f t="shared" si="9"/>
        <v>88.888888888888886</v>
      </c>
      <c r="AJ18" s="2" t="s">
        <v>62</v>
      </c>
      <c r="AK18" s="10"/>
      <c r="AL18" s="4"/>
      <c r="AM18" s="11"/>
    </row>
    <row r="19" spans="1:39" ht="15" thickBot="1" x14ac:dyDescent="0.35">
      <c r="A19" s="57" t="s">
        <v>22</v>
      </c>
      <c r="B19" s="4" t="s">
        <v>3</v>
      </c>
      <c r="C19" s="4" t="s">
        <v>4</v>
      </c>
      <c r="D19" s="4" t="s">
        <v>5</v>
      </c>
      <c r="E19" s="4" t="s">
        <v>3</v>
      </c>
      <c r="F19" s="4" t="s">
        <v>4</v>
      </c>
      <c r="G19" s="4" t="s">
        <v>3</v>
      </c>
      <c r="H19" s="4" t="s">
        <v>3</v>
      </c>
      <c r="I19" s="4" t="s">
        <v>3</v>
      </c>
      <c r="J19" s="4" t="s">
        <v>1</v>
      </c>
      <c r="K19" s="4" t="s">
        <v>4</v>
      </c>
      <c r="L19" s="4">
        <f t="shared" si="0"/>
        <v>5</v>
      </c>
      <c r="M19" s="4">
        <f t="shared" si="1"/>
        <v>3</v>
      </c>
      <c r="N19" s="4">
        <f t="shared" si="2"/>
        <v>1</v>
      </c>
      <c r="O19" s="4">
        <f t="shared" si="3"/>
        <v>9</v>
      </c>
      <c r="P19" s="4">
        <f t="shared" si="4"/>
        <v>55.555555555555557</v>
      </c>
      <c r="Q19" s="2" t="s">
        <v>63</v>
      </c>
      <c r="R19" s="4"/>
      <c r="S19" s="4"/>
      <c r="T19" s="11"/>
      <c r="U19" s="21"/>
      <c r="V19" s="10" t="s">
        <v>3</v>
      </c>
      <c r="W19" s="4" t="s">
        <v>3</v>
      </c>
      <c r="X19" s="4" t="s">
        <v>4</v>
      </c>
      <c r="Y19" s="4" t="s">
        <v>3</v>
      </c>
      <c r="Z19" s="4" t="s">
        <v>4</v>
      </c>
      <c r="AA19" s="4" t="s">
        <v>5</v>
      </c>
      <c r="AB19" s="4" t="s">
        <v>3</v>
      </c>
      <c r="AC19" s="4" t="s">
        <v>4</v>
      </c>
      <c r="AD19" s="4" t="s">
        <v>4</v>
      </c>
      <c r="AE19" s="4">
        <f t="shared" si="5"/>
        <v>4</v>
      </c>
      <c r="AF19" s="4">
        <f t="shared" si="6"/>
        <v>4</v>
      </c>
      <c r="AG19" s="4">
        <f t="shared" si="7"/>
        <v>1</v>
      </c>
      <c r="AH19" s="4">
        <f t="shared" si="8"/>
        <v>9</v>
      </c>
      <c r="AI19" s="4">
        <f t="shared" si="9"/>
        <v>44.444444444444443</v>
      </c>
      <c r="AJ19" s="2" t="s">
        <v>61</v>
      </c>
      <c r="AK19" s="10"/>
      <c r="AL19" s="4"/>
      <c r="AM19" s="11"/>
    </row>
    <row r="20" spans="1:39" ht="15" thickBot="1" x14ac:dyDescent="0.35">
      <c r="A20" s="57" t="s">
        <v>23</v>
      </c>
      <c r="B20" s="4" t="s">
        <v>3</v>
      </c>
      <c r="C20" s="4" t="s">
        <v>4</v>
      </c>
      <c r="D20" s="4" t="s">
        <v>5</v>
      </c>
      <c r="E20" s="4" t="s">
        <v>3</v>
      </c>
      <c r="F20" s="4" t="s">
        <v>4</v>
      </c>
      <c r="G20" s="4" t="s">
        <v>3</v>
      </c>
      <c r="H20" s="4" t="s">
        <v>3</v>
      </c>
      <c r="I20" s="4" t="s">
        <v>3</v>
      </c>
      <c r="J20" s="4" t="s">
        <v>1</v>
      </c>
      <c r="K20" s="4" t="s">
        <v>3</v>
      </c>
      <c r="L20" s="4">
        <f t="shared" si="0"/>
        <v>6</v>
      </c>
      <c r="M20" s="4">
        <f t="shared" si="1"/>
        <v>2</v>
      </c>
      <c r="N20" s="4">
        <f t="shared" si="2"/>
        <v>1</v>
      </c>
      <c r="O20" s="4">
        <f t="shared" si="3"/>
        <v>9</v>
      </c>
      <c r="P20" s="4">
        <f t="shared" si="4"/>
        <v>66.666666666666657</v>
      </c>
      <c r="Q20" s="2" t="s">
        <v>63</v>
      </c>
      <c r="R20" s="4"/>
      <c r="S20" s="4"/>
      <c r="T20" s="11"/>
      <c r="U20" s="21"/>
      <c r="V20" s="10" t="s">
        <v>1</v>
      </c>
      <c r="W20" s="4" t="s">
        <v>1</v>
      </c>
      <c r="X20" s="4" t="s">
        <v>1</v>
      </c>
      <c r="Y20" s="4" t="s">
        <v>1</v>
      </c>
      <c r="Z20" s="4" t="s">
        <v>1</v>
      </c>
      <c r="AA20" s="4" t="s">
        <v>1</v>
      </c>
      <c r="AB20" s="4" t="s">
        <v>1</v>
      </c>
      <c r="AC20" s="4" t="s">
        <v>3</v>
      </c>
      <c r="AD20" s="4" t="s">
        <v>1</v>
      </c>
      <c r="AE20" s="4">
        <f t="shared" si="5"/>
        <v>1</v>
      </c>
      <c r="AF20" s="4">
        <f t="shared" si="6"/>
        <v>0</v>
      </c>
      <c r="AG20" s="4">
        <f t="shared" si="7"/>
        <v>0</v>
      </c>
      <c r="AH20" s="4">
        <f t="shared" si="8"/>
        <v>1</v>
      </c>
      <c r="AI20" s="4">
        <f t="shared" si="9"/>
        <v>100</v>
      </c>
      <c r="AJ20" s="2" t="s">
        <v>62</v>
      </c>
      <c r="AK20" s="10"/>
      <c r="AL20" s="4"/>
      <c r="AM20" s="11"/>
    </row>
    <row r="21" spans="1:39" ht="15" thickBot="1" x14ac:dyDescent="0.35">
      <c r="A21" s="57" t="s">
        <v>24</v>
      </c>
      <c r="B21" s="4" t="s">
        <v>3</v>
      </c>
      <c r="C21" s="4" t="s">
        <v>4</v>
      </c>
      <c r="D21" s="4" t="s">
        <v>5</v>
      </c>
      <c r="E21" s="4" t="s">
        <v>3</v>
      </c>
      <c r="F21" s="4" t="s">
        <v>4</v>
      </c>
      <c r="G21" s="4" t="s">
        <v>3</v>
      </c>
      <c r="H21" s="4" t="s">
        <v>3</v>
      </c>
      <c r="I21" s="4" t="s">
        <v>3</v>
      </c>
      <c r="J21" s="4" t="s">
        <v>1</v>
      </c>
      <c r="K21" s="4" t="s">
        <v>4</v>
      </c>
      <c r="L21" s="4">
        <f t="shared" si="0"/>
        <v>5</v>
      </c>
      <c r="M21" s="4">
        <f t="shared" si="1"/>
        <v>3</v>
      </c>
      <c r="N21" s="4">
        <f t="shared" si="2"/>
        <v>1</v>
      </c>
      <c r="O21" s="4">
        <f t="shared" si="3"/>
        <v>9</v>
      </c>
      <c r="P21" s="4">
        <f t="shared" si="4"/>
        <v>55.555555555555557</v>
      </c>
      <c r="Q21" s="2" t="s">
        <v>63</v>
      </c>
      <c r="R21" s="4"/>
      <c r="S21" s="4"/>
      <c r="T21" s="11"/>
      <c r="U21" s="21"/>
      <c r="V21" s="10" t="s">
        <v>3</v>
      </c>
      <c r="W21" s="4" t="s">
        <v>5</v>
      </c>
      <c r="X21" s="4" t="s">
        <v>4</v>
      </c>
      <c r="Y21" s="4" t="s">
        <v>3</v>
      </c>
      <c r="Z21" s="4" t="s">
        <v>4</v>
      </c>
      <c r="AA21" s="4" t="s">
        <v>5</v>
      </c>
      <c r="AB21" s="4" t="s">
        <v>3</v>
      </c>
      <c r="AC21" s="4" t="s">
        <v>4</v>
      </c>
      <c r="AD21" s="4" t="s">
        <v>4</v>
      </c>
      <c r="AE21" s="4">
        <f t="shared" si="5"/>
        <v>3</v>
      </c>
      <c r="AF21" s="4">
        <f t="shared" si="6"/>
        <v>4</v>
      </c>
      <c r="AG21" s="4">
        <f t="shared" si="7"/>
        <v>2</v>
      </c>
      <c r="AH21" s="4">
        <f t="shared" si="8"/>
        <v>9</v>
      </c>
      <c r="AI21" s="4">
        <f t="shared" si="9"/>
        <v>33.333333333333329</v>
      </c>
      <c r="AJ21" s="2" t="s">
        <v>61</v>
      </c>
      <c r="AK21" s="10"/>
      <c r="AL21" s="4"/>
      <c r="AM21" s="11"/>
    </row>
    <row r="22" spans="1:39" ht="15" thickBot="1" x14ac:dyDescent="0.35">
      <c r="A22" s="57" t="s">
        <v>26</v>
      </c>
      <c r="B22" s="4" t="s">
        <v>3</v>
      </c>
      <c r="C22" s="4" t="s">
        <v>4</v>
      </c>
      <c r="D22" s="4" t="s">
        <v>5</v>
      </c>
      <c r="E22" s="4" t="s">
        <v>3</v>
      </c>
      <c r="F22" s="4" t="s">
        <v>4</v>
      </c>
      <c r="G22" s="4" t="s">
        <v>3</v>
      </c>
      <c r="H22" s="4" t="s">
        <v>3</v>
      </c>
      <c r="I22" s="4" t="s">
        <v>3</v>
      </c>
      <c r="J22" s="4" t="s">
        <v>1</v>
      </c>
      <c r="K22" s="4" t="s">
        <v>4</v>
      </c>
      <c r="L22" s="4">
        <f t="shared" si="0"/>
        <v>5</v>
      </c>
      <c r="M22" s="4">
        <f t="shared" si="1"/>
        <v>3</v>
      </c>
      <c r="N22" s="4">
        <f t="shared" si="2"/>
        <v>1</v>
      </c>
      <c r="O22" s="4">
        <f t="shared" si="3"/>
        <v>9</v>
      </c>
      <c r="P22" s="4">
        <f t="shared" si="4"/>
        <v>55.555555555555557</v>
      </c>
      <c r="Q22" s="2" t="s">
        <v>63</v>
      </c>
      <c r="R22" s="4"/>
      <c r="S22" s="4"/>
      <c r="T22" s="11"/>
      <c r="U22" s="21"/>
      <c r="V22" s="10" t="s">
        <v>4</v>
      </c>
      <c r="W22" s="4" t="s">
        <v>5</v>
      </c>
      <c r="X22" s="4" t="s">
        <v>4</v>
      </c>
      <c r="Y22" s="4" t="s">
        <v>4</v>
      </c>
      <c r="Z22" s="4" t="s">
        <v>4</v>
      </c>
      <c r="AA22" s="4" t="s">
        <v>5</v>
      </c>
      <c r="AB22" s="4" t="s">
        <v>3</v>
      </c>
      <c r="AC22" s="4" t="s">
        <v>4</v>
      </c>
      <c r="AD22" s="4" t="s">
        <v>4</v>
      </c>
      <c r="AE22" s="4">
        <f t="shared" si="5"/>
        <v>1</v>
      </c>
      <c r="AF22" s="4">
        <f t="shared" si="6"/>
        <v>6</v>
      </c>
      <c r="AG22" s="4">
        <f t="shared" si="7"/>
        <v>2</v>
      </c>
      <c r="AH22" s="4">
        <f t="shared" si="8"/>
        <v>9</v>
      </c>
      <c r="AI22" s="4">
        <f t="shared" si="9"/>
        <v>11.111111111111111</v>
      </c>
      <c r="AJ22" s="2" t="s">
        <v>61</v>
      </c>
      <c r="AK22" s="10"/>
      <c r="AL22" s="4"/>
      <c r="AM22" s="11"/>
    </row>
    <row r="23" spans="1:39" ht="15" thickBot="1" x14ac:dyDescent="0.35">
      <c r="A23" s="57" t="s">
        <v>25</v>
      </c>
      <c r="B23" s="4" t="s">
        <v>3</v>
      </c>
      <c r="C23" s="4" t="s">
        <v>4</v>
      </c>
      <c r="D23" s="4" t="s">
        <v>3</v>
      </c>
      <c r="E23" s="4" t="s">
        <v>3</v>
      </c>
      <c r="F23" s="4" t="s">
        <v>4</v>
      </c>
      <c r="G23" s="4" t="s">
        <v>3</v>
      </c>
      <c r="H23" s="4" t="s">
        <v>3</v>
      </c>
      <c r="I23" s="4" t="s">
        <v>3</v>
      </c>
      <c r="J23" s="4" t="s">
        <v>1</v>
      </c>
      <c r="K23" s="4" t="s">
        <v>3</v>
      </c>
      <c r="L23" s="4">
        <f t="shared" si="0"/>
        <v>7</v>
      </c>
      <c r="M23" s="4">
        <f t="shared" si="1"/>
        <v>2</v>
      </c>
      <c r="N23" s="4">
        <f t="shared" si="2"/>
        <v>0</v>
      </c>
      <c r="O23" s="4">
        <f t="shared" si="3"/>
        <v>9</v>
      </c>
      <c r="P23" s="4">
        <f t="shared" si="4"/>
        <v>77.777777777777786</v>
      </c>
      <c r="Q23" s="2" t="s">
        <v>62</v>
      </c>
      <c r="R23" s="4"/>
      <c r="S23" s="4"/>
      <c r="T23" s="11"/>
      <c r="U23" s="21"/>
      <c r="V23" s="10" t="s">
        <v>3</v>
      </c>
      <c r="W23" s="4" t="s">
        <v>3</v>
      </c>
      <c r="X23" s="4" t="s">
        <v>3</v>
      </c>
      <c r="Y23" s="4" t="s">
        <v>3</v>
      </c>
      <c r="Z23" s="4" t="s">
        <v>3</v>
      </c>
      <c r="AA23" s="4" t="s">
        <v>5</v>
      </c>
      <c r="AB23" s="4" t="s">
        <v>3</v>
      </c>
      <c r="AC23" s="4" t="s">
        <v>4</v>
      </c>
      <c r="AD23" s="4" t="s">
        <v>3</v>
      </c>
      <c r="AE23" s="4">
        <f t="shared" si="5"/>
        <v>7</v>
      </c>
      <c r="AF23" s="4">
        <f t="shared" si="6"/>
        <v>1</v>
      </c>
      <c r="AG23" s="4">
        <f t="shared" si="7"/>
        <v>1</v>
      </c>
      <c r="AH23" s="4">
        <f t="shared" si="8"/>
        <v>9</v>
      </c>
      <c r="AI23" s="4">
        <f t="shared" si="9"/>
        <v>77.777777777777786</v>
      </c>
      <c r="AJ23" s="2" t="s">
        <v>62</v>
      </c>
      <c r="AK23" s="10"/>
      <c r="AL23" s="4"/>
      <c r="AM23" s="11"/>
    </row>
    <row r="24" spans="1:39" ht="15" thickBot="1" x14ac:dyDescent="0.35">
      <c r="A24" s="57" t="s">
        <v>27</v>
      </c>
      <c r="B24" s="4" t="s">
        <v>3</v>
      </c>
      <c r="C24" s="4" t="s">
        <v>4</v>
      </c>
      <c r="D24" s="4" t="s">
        <v>5</v>
      </c>
      <c r="E24" s="4" t="s">
        <v>3</v>
      </c>
      <c r="F24" s="4" t="s">
        <v>4</v>
      </c>
      <c r="G24" s="4" t="s">
        <v>3</v>
      </c>
      <c r="H24" s="4" t="s">
        <v>3</v>
      </c>
      <c r="I24" s="4" t="s">
        <v>3</v>
      </c>
      <c r="J24" s="4" t="s">
        <v>1</v>
      </c>
      <c r="K24" s="4" t="s">
        <v>4</v>
      </c>
      <c r="L24" s="4">
        <f t="shared" si="0"/>
        <v>5</v>
      </c>
      <c r="M24" s="4">
        <f t="shared" si="1"/>
        <v>3</v>
      </c>
      <c r="N24" s="4">
        <f t="shared" si="2"/>
        <v>1</v>
      </c>
      <c r="O24" s="4">
        <f t="shared" si="3"/>
        <v>9</v>
      </c>
      <c r="P24" s="4">
        <f t="shared" si="4"/>
        <v>55.555555555555557</v>
      </c>
      <c r="Q24" s="2" t="s">
        <v>63</v>
      </c>
      <c r="R24" s="4"/>
      <c r="S24" s="4"/>
      <c r="T24" s="11"/>
      <c r="U24" s="21"/>
      <c r="V24" s="10" t="s">
        <v>3</v>
      </c>
      <c r="W24" s="4" t="s">
        <v>5</v>
      </c>
      <c r="X24" s="4" t="s">
        <v>3</v>
      </c>
      <c r="Y24" s="4" t="s">
        <v>4</v>
      </c>
      <c r="Z24" s="4" t="s">
        <v>4</v>
      </c>
      <c r="AA24" s="4" t="s">
        <v>5</v>
      </c>
      <c r="AB24" s="4" t="s">
        <v>4</v>
      </c>
      <c r="AC24" s="4" t="s">
        <v>4</v>
      </c>
      <c r="AD24" s="4" t="s">
        <v>4</v>
      </c>
      <c r="AE24" s="4">
        <f t="shared" si="5"/>
        <v>2</v>
      </c>
      <c r="AF24" s="4">
        <f t="shared" si="6"/>
        <v>5</v>
      </c>
      <c r="AG24" s="4">
        <f t="shared" si="7"/>
        <v>2</v>
      </c>
      <c r="AH24" s="4">
        <f t="shared" si="8"/>
        <v>9</v>
      </c>
      <c r="AI24" s="4">
        <f t="shared" si="9"/>
        <v>22.222222222222221</v>
      </c>
      <c r="AJ24" s="2" t="s">
        <v>61</v>
      </c>
      <c r="AK24" s="10"/>
      <c r="AL24" s="4"/>
      <c r="AM24" s="11"/>
    </row>
    <row r="25" spans="1:39" ht="15" thickBot="1" x14ac:dyDescent="0.35">
      <c r="A25" s="57" t="s">
        <v>28</v>
      </c>
      <c r="B25" s="4" t="s">
        <v>3</v>
      </c>
      <c r="C25" s="4" t="s">
        <v>4</v>
      </c>
      <c r="D25" s="4" t="s">
        <v>5</v>
      </c>
      <c r="E25" s="4" t="s">
        <v>3</v>
      </c>
      <c r="F25" s="4" t="s">
        <v>3</v>
      </c>
      <c r="G25" s="4" t="s">
        <v>3</v>
      </c>
      <c r="H25" s="4" t="s">
        <v>3</v>
      </c>
      <c r="I25" s="4" t="s">
        <v>3</v>
      </c>
      <c r="J25" s="4" t="s">
        <v>1</v>
      </c>
      <c r="K25" s="4" t="s">
        <v>4</v>
      </c>
      <c r="L25" s="4">
        <f t="shared" si="0"/>
        <v>6</v>
      </c>
      <c r="M25" s="4">
        <f t="shared" si="1"/>
        <v>2</v>
      </c>
      <c r="N25" s="4">
        <f t="shared" si="2"/>
        <v>1</v>
      </c>
      <c r="O25" s="4">
        <f t="shared" si="3"/>
        <v>9</v>
      </c>
      <c r="P25" s="4">
        <f t="shared" si="4"/>
        <v>66.666666666666657</v>
      </c>
      <c r="Q25" s="2" t="s">
        <v>63</v>
      </c>
      <c r="R25" s="4"/>
      <c r="S25" s="4"/>
      <c r="T25" s="11"/>
      <c r="U25" s="21"/>
      <c r="V25" s="10" t="s">
        <v>3</v>
      </c>
      <c r="W25" s="4" t="s">
        <v>1</v>
      </c>
      <c r="X25" s="4" t="s">
        <v>1</v>
      </c>
      <c r="Y25" s="4" t="s">
        <v>3</v>
      </c>
      <c r="Z25" s="4" t="s">
        <v>1</v>
      </c>
      <c r="AA25" s="4" t="s">
        <v>1</v>
      </c>
      <c r="AB25" s="4" t="s">
        <v>4</v>
      </c>
      <c r="AC25" s="4" t="s">
        <v>3</v>
      </c>
      <c r="AD25" s="4" t="s">
        <v>3</v>
      </c>
      <c r="AE25" s="4">
        <f t="shared" si="5"/>
        <v>4</v>
      </c>
      <c r="AF25" s="4">
        <f t="shared" si="6"/>
        <v>1</v>
      </c>
      <c r="AG25" s="4">
        <f t="shared" si="7"/>
        <v>0</v>
      </c>
      <c r="AH25" s="4">
        <f t="shared" si="8"/>
        <v>5</v>
      </c>
      <c r="AI25" s="4">
        <f t="shared" si="9"/>
        <v>80</v>
      </c>
      <c r="AJ25" s="2" t="s">
        <v>62</v>
      </c>
      <c r="AK25" s="10"/>
      <c r="AL25" s="4"/>
      <c r="AM25" s="11"/>
    </row>
    <row r="26" spans="1:39" ht="15" thickBot="1" x14ac:dyDescent="0.35">
      <c r="A26" s="57" t="s">
        <v>29</v>
      </c>
      <c r="B26" s="4" t="s">
        <v>3</v>
      </c>
      <c r="C26" s="4" t="s">
        <v>4</v>
      </c>
      <c r="D26" s="4" t="s">
        <v>5</v>
      </c>
      <c r="E26" s="4" t="s">
        <v>3</v>
      </c>
      <c r="F26" s="4" t="s">
        <v>4</v>
      </c>
      <c r="G26" s="4" t="s">
        <v>3</v>
      </c>
      <c r="H26" s="4" t="s">
        <v>3</v>
      </c>
      <c r="I26" s="4" t="s">
        <v>3</v>
      </c>
      <c r="J26" s="4" t="s">
        <v>1</v>
      </c>
      <c r="K26" s="4" t="s">
        <v>4</v>
      </c>
      <c r="L26" s="4">
        <f t="shared" si="0"/>
        <v>5</v>
      </c>
      <c r="M26" s="4">
        <f t="shared" si="1"/>
        <v>3</v>
      </c>
      <c r="N26" s="4">
        <f t="shared" si="2"/>
        <v>1</v>
      </c>
      <c r="O26" s="4">
        <f t="shared" si="3"/>
        <v>9</v>
      </c>
      <c r="P26" s="4">
        <f t="shared" si="4"/>
        <v>55.555555555555557</v>
      </c>
      <c r="Q26" s="2" t="s">
        <v>63</v>
      </c>
      <c r="R26" s="4"/>
      <c r="S26" s="4"/>
      <c r="T26" s="11"/>
      <c r="U26" s="21"/>
      <c r="V26" s="10" t="s">
        <v>3</v>
      </c>
      <c r="W26" s="4" t="s">
        <v>1</v>
      </c>
      <c r="X26" s="4" t="s">
        <v>1</v>
      </c>
      <c r="Y26" s="4" t="s">
        <v>3</v>
      </c>
      <c r="Z26" s="4" t="s">
        <v>1</v>
      </c>
      <c r="AA26" s="4" t="s">
        <v>1</v>
      </c>
      <c r="AB26" s="4" t="s">
        <v>4</v>
      </c>
      <c r="AC26" s="4" t="s">
        <v>4</v>
      </c>
      <c r="AD26" s="4" t="s">
        <v>4</v>
      </c>
      <c r="AE26" s="4">
        <f t="shared" si="5"/>
        <v>2</v>
      </c>
      <c r="AF26" s="4">
        <f t="shared" si="6"/>
        <v>3</v>
      </c>
      <c r="AG26" s="4">
        <f t="shared" si="7"/>
        <v>0</v>
      </c>
      <c r="AH26" s="4">
        <f t="shared" si="8"/>
        <v>5</v>
      </c>
      <c r="AI26" s="4">
        <f t="shared" si="9"/>
        <v>40</v>
      </c>
      <c r="AJ26" s="2" t="s">
        <v>61</v>
      </c>
      <c r="AK26" s="10"/>
      <c r="AL26" s="4"/>
      <c r="AM26" s="11"/>
    </row>
    <row r="27" spans="1:39" ht="15" thickBot="1" x14ac:dyDescent="0.35">
      <c r="A27" s="58" t="s">
        <v>30</v>
      </c>
      <c r="B27" s="4" t="s">
        <v>3</v>
      </c>
      <c r="C27" s="4" t="s">
        <v>4</v>
      </c>
      <c r="D27" s="4" t="s">
        <v>5</v>
      </c>
      <c r="E27" s="4" t="s">
        <v>3</v>
      </c>
      <c r="F27" s="4" t="s">
        <v>4</v>
      </c>
      <c r="G27" s="4" t="s">
        <v>3</v>
      </c>
      <c r="H27" s="4" t="s">
        <v>3</v>
      </c>
      <c r="I27" s="4" t="s">
        <v>3</v>
      </c>
      <c r="J27" s="4" t="s">
        <v>1</v>
      </c>
      <c r="K27" s="4" t="s">
        <v>4</v>
      </c>
      <c r="L27" s="4">
        <f t="shared" si="0"/>
        <v>5</v>
      </c>
      <c r="M27" s="4">
        <f t="shared" si="1"/>
        <v>3</v>
      </c>
      <c r="N27" s="4">
        <f t="shared" si="2"/>
        <v>1</v>
      </c>
      <c r="O27" s="4">
        <f t="shared" si="3"/>
        <v>9</v>
      </c>
      <c r="P27" s="4">
        <f t="shared" si="4"/>
        <v>55.555555555555557</v>
      </c>
      <c r="Q27" s="2" t="s">
        <v>63</v>
      </c>
      <c r="R27" s="4"/>
      <c r="S27" s="4"/>
      <c r="T27" s="11"/>
      <c r="U27" s="21"/>
      <c r="V27" s="10" t="s">
        <v>3</v>
      </c>
      <c r="W27" s="4" t="s">
        <v>1</v>
      </c>
      <c r="X27" s="4" t="s">
        <v>1</v>
      </c>
      <c r="Y27" s="4" t="s">
        <v>3</v>
      </c>
      <c r="Z27" s="4" t="s">
        <v>1</v>
      </c>
      <c r="AA27" s="4" t="s">
        <v>1</v>
      </c>
      <c r="AB27" s="3" t="s">
        <v>3</v>
      </c>
      <c r="AC27" s="3" t="s">
        <v>4</v>
      </c>
      <c r="AD27" s="3" t="s">
        <v>3</v>
      </c>
      <c r="AE27" s="4">
        <f t="shared" si="5"/>
        <v>4</v>
      </c>
      <c r="AF27" s="4">
        <f t="shared" si="6"/>
        <v>1</v>
      </c>
      <c r="AG27" s="4">
        <f t="shared" si="7"/>
        <v>0</v>
      </c>
      <c r="AH27" s="4">
        <f t="shared" si="8"/>
        <v>5</v>
      </c>
      <c r="AI27" s="4">
        <f t="shared" si="9"/>
        <v>80</v>
      </c>
      <c r="AJ27" s="2" t="s">
        <v>62</v>
      </c>
      <c r="AK27" s="10"/>
      <c r="AL27" s="4"/>
      <c r="AM27" s="11"/>
    </row>
    <row r="28" spans="1:39" ht="15" thickBot="1" x14ac:dyDescent="0.35">
      <c r="A28" s="59" t="s">
        <v>31</v>
      </c>
      <c r="B28" s="13" t="s">
        <v>3</v>
      </c>
      <c r="C28" s="13" t="s">
        <v>3</v>
      </c>
      <c r="D28" s="13" t="s">
        <v>5</v>
      </c>
      <c r="E28" s="13" t="s">
        <v>3</v>
      </c>
      <c r="F28" s="13" t="s">
        <v>3</v>
      </c>
      <c r="G28" s="13" t="s">
        <v>3</v>
      </c>
      <c r="H28" s="13" t="s">
        <v>3</v>
      </c>
      <c r="I28" s="13" t="s">
        <v>3</v>
      </c>
      <c r="J28" s="13" t="s">
        <v>1</v>
      </c>
      <c r="K28" s="13" t="s">
        <v>3</v>
      </c>
      <c r="L28" s="13">
        <f t="shared" si="0"/>
        <v>8</v>
      </c>
      <c r="M28" s="13">
        <f t="shared" si="1"/>
        <v>0</v>
      </c>
      <c r="N28" s="13">
        <f t="shared" si="2"/>
        <v>1</v>
      </c>
      <c r="O28" s="13">
        <f t="shared" si="3"/>
        <v>9</v>
      </c>
      <c r="P28" s="13">
        <f t="shared" si="4"/>
        <v>88.888888888888886</v>
      </c>
      <c r="Q28" s="2" t="s">
        <v>62</v>
      </c>
      <c r="R28" s="13"/>
      <c r="S28" s="13"/>
      <c r="T28" s="14"/>
      <c r="U28" s="22"/>
      <c r="V28" s="12" t="s">
        <v>3</v>
      </c>
      <c r="W28" s="13" t="s">
        <v>5</v>
      </c>
      <c r="X28" s="13" t="s">
        <v>3</v>
      </c>
      <c r="Y28" s="13" t="s">
        <v>4</v>
      </c>
      <c r="Z28" s="13" t="s">
        <v>3</v>
      </c>
      <c r="AA28" s="13" t="s">
        <v>5</v>
      </c>
      <c r="AB28" s="13" t="s">
        <v>4</v>
      </c>
      <c r="AC28" s="13" t="s">
        <v>3</v>
      </c>
      <c r="AD28" s="13" t="s">
        <v>4</v>
      </c>
      <c r="AE28" s="13">
        <f t="shared" si="5"/>
        <v>4</v>
      </c>
      <c r="AF28" s="13">
        <f t="shared" si="6"/>
        <v>3</v>
      </c>
      <c r="AG28" s="13">
        <f t="shared" si="7"/>
        <v>2</v>
      </c>
      <c r="AH28" s="13">
        <f t="shared" si="8"/>
        <v>9</v>
      </c>
      <c r="AI28" s="13">
        <f t="shared" si="9"/>
        <v>44.444444444444443</v>
      </c>
      <c r="AJ28" s="2" t="s">
        <v>61</v>
      </c>
      <c r="AK28" s="12"/>
      <c r="AL28" s="13"/>
      <c r="AM28" s="14"/>
    </row>
    <row r="29" spans="1:39" ht="15" thickBot="1" x14ac:dyDescent="0.35">
      <c r="B29" t="s">
        <v>145</v>
      </c>
    </row>
    <row r="30" spans="1:39" ht="15" thickBot="1" x14ac:dyDescent="0.35">
      <c r="A30" s="62" t="s">
        <v>215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4"/>
    </row>
    <row r="31" spans="1:39" x14ac:dyDescent="0.3">
      <c r="A31" s="23" t="s">
        <v>65</v>
      </c>
      <c r="B31" s="4" t="s">
        <v>66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1"/>
    </row>
    <row r="32" spans="1:39" x14ac:dyDescent="0.3">
      <c r="A32" s="23" t="s">
        <v>68</v>
      </c>
      <c r="B32" s="4" t="s">
        <v>67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11"/>
      <c r="U32" s="3"/>
    </row>
    <row r="33" spans="1:21" x14ac:dyDescent="0.3">
      <c r="A33" s="23" t="s">
        <v>71</v>
      </c>
      <c r="B33" s="4" t="s">
        <v>69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1"/>
      <c r="U33" s="3"/>
    </row>
    <row r="34" spans="1:21" x14ac:dyDescent="0.3">
      <c r="A34" s="23" t="s">
        <v>72</v>
      </c>
      <c r="B34" s="4" t="s">
        <v>70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11"/>
    </row>
    <row r="35" spans="1:21" x14ac:dyDescent="0.3">
      <c r="A35" s="23" t="s">
        <v>76</v>
      </c>
      <c r="B35" s="4" t="s">
        <v>73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11"/>
    </row>
    <row r="36" spans="1:21" x14ac:dyDescent="0.3">
      <c r="A36" s="23" t="s">
        <v>77</v>
      </c>
      <c r="B36" s="4" t="s">
        <v>74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11"/>
    </row>
    <row r="37" spans="1:21" x14ac:dyDescent="0.3">
      <c r="A37" s="23" t="s">
        <v>78</v>
      </c>
      <c r="B37" s="4" t="s">
        <v>75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11"/>
    </row>
    <row r="38" spans="1:21" x14ac:dyDescent="0.3">
      <c r="A38" s="23" t="s">
        <v>80</v>
      </c>
      <c r="B38" s="4" t="s">
        <v>79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11"/>
    </row>
    <row r="39" spans="1:21" x14ac:dyDescent="0.3">
      <c r="A39" s="23" t="s">
        <v>82</v>
      </c>
      <c r="B39" s="4" t="s">
        <v>81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11"/>
    </row>
    <row r="40" spans="1:21" ht="15" thickBot="1" x14ac:dyDescent="0.35">
      <c r="A40" s="23" t="s">
        <v>84</v>
      </c>
      <c r="B40" s="4" t="s">
        <v>83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11"/>
    </row>
    <row r="41" spans="1:21" ht="15" thickBot="1" x14ac:dyDescent="0.35">
      <c r="A41" s="65" t="s">
        <v>129</v>
      </c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7"/>
    </row>
    <row r="42" spans="1:21" x14ac:dyDescent="0.3">
      <c r="A42" s="23" t="s">
        <v>86</v>
      </c>
      <c r="B42" s="4" t="s">
        <v>85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11"/>
    </row>
    <row r="43" spans="1:21" x14ac:dyDescent="0.3">
      <c r="A43" s="23" t="s">
        <v>87</v>
      </c>
      <c r="B43" s="4" t="s">
        <v>95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11"/>
    </row>
    <row r="44" spans="1:21" x14ac:dyDescent="0.3">
      <c r="A44" s="23" t="s">
        <v>88</v>
      </c>
      <c r="B44" s="4" t="s">
        <v>96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11"/>
    </row>
    <row r="45" spans="1:21" x14ac:dyDescent="0.3">
      <c r="A45" s="23" t="s">
        <v>89</v>
      </c>
      <c r="B45" s="4" t="s">
        <v>97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11"/>
    </row>
    <row r="46" spans="1:21" x14ac:dyDescent="0.3">
      <c r="A46" s="23" t="s">
        <v>90</v>
      </c>
      <c r="B46" s="4" t="s">
        <v>98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11"/>
    </row>
    <row r="47" spans="1:21" x14ac:dyDescent="0.3">
      <c r="A47" s="23" t="s">
        <v>91</v>
      </c>
      <c r="B47" s="4" t="s">
        <v>99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11"/>
    </row>
    <row r="48" spans="1:21" x14ac:dyDescent="0.3">
      <c r="A48" s="23" t="s">
        <v>92</v>
      </c>
      <c r="B48" s="4" t="s">
        <v>100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11"/>
    </row>
    <row r="49" spans="1:15" x14ac:dyDescent="0.3">
      <c r="A49" s="23" t="s">
        <v>93</v>
      </c>
      <c r="B49" s="4" t="s">
        <v>101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11"/>
    </row>
    <row r="50" spans="1:15" ht="15" thickBot="1" x14ac:dyDescent="0.35">
      <c r="A50" s="24" t="s">
        <v>94</v>
      </c>
      <c r="B50" s="13" t="s">
        <v>102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4"/>
    </row>
    <row r="51" spans="1:15" x14ac:dyDescent="0.3">
      <c r="A51" s="7"/>
    </row>
  </sheetData>
  <mergeCells count="5">
    <mergeCell ref="A30:O30"/>
    <mergeCell ref="A41:O41"/>
    <mergeCell ref="A1:A2"/>
    <mergeCell ref="B1:T1"/>
    <mergeCell ref="V1:AM1"/>
  </mergeCells>
  <conditionalFormatting sqref="B27:F27 B21:G23 E24:G24 B25:G26 G20 B28:K28 B3:K4 B7:G19 B5:B6 D6:K6 C5:K5 Y6:AD6 H7:K26 I27:K27 V6 V3:AD5 V7:AD28">
    <cfRule type="containsText" dxfId="121" priority="49" operator="containsText" text="NR">
      <formula>NOT(ISERROR(SEARCH("NR",B3)))</formula>
    </cfRule>
    <cfRule type="containsText" dxfId="120" priority="50" operator="containsText" text="Yes">
      <formula>NOT(ISERROR(SEARCH("Yes",B3)))</formula>
    </cfRule>
    <cfRule type="containsText" dxfId="119" priority="51" operator="containsText" text="No">
      <formula>NOT(ISERROR(SEARCH("No",B3)))</formula>
    </cfRule>
  </conditionalFormatting>
  <conditionalFormatting sqref="B24:D24">
    <cfRule type="containsText" dxfId="118" priority="46" operator="containsText" text="NR">
      <formula>NOT(ISERROR(SEARCH("NR",B24)))</formula>
    </cfRule>
    <cfRule type="containsText" dxfId="117" priority="47" operator="containsText" text="Yes">
      <formula>NOT(ISERROR(SEARCH("Yes",B24)))</formula>
    </cfRule>
    <cfRule type="containsText" dxfId="116" priority="48" operator="containsText" text="No">
      <formula>NOT(ISERROR(SEARCH("No",B24)))</formula>
    </cfRule>
  </conditionalFormatting>
  <conditionalFormatting sqref="B20:D20">
    <cfRule type="containsText" dxfId="115" priority="40" operator="containsText" text="NR">
      <formula>NOT(ISERROR(SEARCH("NR",B20)))</formula>
    </cfRule>
    <cfRule type="containsText" dxfId="114" priority="41" operator="containsText" text="Yes">
      <formula>NOT(ISERROR(SEARCH("Yes",B20)))</formula>
    </cfRule>
    <cfRule type="containsText" dxfId="113" priority="42" operator="containsText" text="No">
      <formula>NOT(ISERROR(SEARCH("No",B20)))</formula>
    </cfRule>
  </conditionalFormatting>
  <conditionalFormatting sqref="E20:F20">
    <cfRule type="containsText" dxfId="112" priority="37" operator="containsText" text="NR">
      <formula>NOT(ISERROR(SEARCH("NR",E20)))</formula>
    </cfRule>
    <cfRule type="containsText" dxfId="111" priority="38" operator="containsText" text="Yes">
      <formula>NOT(ISERROR(SEARCH("Yes",E20)))</formula>
    </cfRule>
    <cfRule type="containsText" dxfId="110" priority="39" operator="containsText" text="No">
      <formula>NOT(ISERROR(SEARCH("No",E20)))</formula>
    </cfRule>
  </conditionalFormatting>
  <conditionalFormatting sqref="G27">
    <cfRule type="containsText" dxfId="109" priority="34" operator="containsText" text="NR">
      <formula>NOT(ISERROR(SEARCH("NR",G27)))</formula>
    </cfRule>
    <cfRule type="containsText" dxfId="108" priority="35" operator="containsText" text="Yes">
      <formula>NOT(ISERROR(SEARCH("Yes",G27)))</formula>
    </cfRule>
    <cfRule type="containsText" dxfId="107" priority="36" operator="containsText" text="No">
      <formula>NOT(ISERROR(SEARCH("No",G27)))</formula>
    </cfRule>
  </conditionalFormatting>
  <conditionalFormatting sqref="H27">
    <cfRule type="containsText" dxfId="106" priority="28" operator="containsText" text="NR">
      <formula>NOT(ISERROR(SEARCH("NR",H27)))</formula>
    </cfRule>
    <cfRule type="containsText" dxfId="105" priority="29" operator="containsText" text="Yes">
      <formula>NOT(ISERROR(SEARCH("Yes",H27)))</formula>
    </cfRule>
    <cfRule type="containsText" dxfId="104" priority="30" operator="containsText" text="No">
      <formula>NOT(ISERROR(SEARCH("No",H27)))</formula>
    </cfRule>
  </conditionalFormatting>
  <conditionalFormatting sqref="AJ3:AJ28">
    <cfRule type="containsText" dxfId="103" priority="18" operator="containsText" text="Poor">
      <formula>NOT(ISERROR(SEARCH("Poor",AJ3)))</formula>
    </cfRule>
  </conditionalFormatting>
  <conditionalFormatting sqref="AJ2:AJ1048576">
    <cfRule type="containsText" dxfId="102" priority="16" operator="containsText" text="Fair">
      <formula>NOT(ISERROR(SEARCH("Fair",AJ2)))</formula>
    </cfRule>
    <cfRule type="containsText" dxfId="101" priority="17" operator="containsText" text="Good">
      <formula>NOT(ISERROR(SEARCH("Good",AJ2)))</formula>
    </cfRule>
  </conditionalFormatting>
  <conditionalFormatting sqref="C6">
    <cfRule type="containsText" dxfId="100" priority="13" operator="containsText" text="NR">
      <formula>NOT(ISERROR(SEARCH("NR",C6)))</formula>
    </cfRule>
    <cfRule type="containsText" dxfId="99" priority="14" operator="containsText" text="Yes">
      <formula>NOT(ISERROR(SEARCH("Yes",C6)))</formula>
    </cfRule>
    <cfRule type="containsText" dxfId="98" priority="15" operator="containsText" text="No">
      <formula>NOT(ISERROR(SEARCH("No",C6)))</formula>
    </cfRule>
  </conditionalFormatting>
  <conditionalFormatting sqref="W6">
    <cfRule type="containsText" dxfId="97" priority="10" operator="containsText" text="NR">
      <formula>NOT(ISERROR(SEARCH("NR",W6)))</formula>
    </cfRule>
    <cfRule type="containsText" dxfId="96" priority="11" operator="containsText" text="Yes">
      <formula>NOT(ISERROR(SEARCH("Yes",W6)))</formula>
    </cfRule>
    <cfRule type="containsText" dxfId="95" priority="12" operator="containsText" text="No">
      <formula>NOT(ISERROR(SEARCH("No",W6)))</formula>
    </cfRule>
  </conditionalFormatting>
  <conditionalFormatting sqref="X6">
    <cfRule type="containsText" dxfId="94" priority="4" operator="containsText" text="NR">
      <formula>NOT(ISERROR(SEARCH("NR",X6)))</formula>
    </cfRule>
    <cfRule type="containsText" dxfId="93" priority="5" operator="containsText" text="Yes">
      <formula>NOT(ISERROR(SEARCH("Yes",X6)))</formula>
    </cfRule>
    <cfRule type="containsText" dxfId="92" priority="6" operator="containsText" text="No">
      <formula>NOT(ISERROR(SEARCH("No",X6)))</formula>
    </cfRule>
  </conditionalFormatting>
  <conditionalFormatting sqref="Q4:U28 Q3 U3">
    <cfRule type="containsText" dxfId="91" priority="3" operator="containsText" text="Poor">
      <formula>NOT(ISERROR(SEARCH("Poor",Q3)))</formula>
    </cfRule>
  </conditionalFormatting>
  <conditionalFormatting sqref="Q4:U1048576 Q2:Q3 U2:U3">
    <cfRule type="containsText" dxfId="90" priority="1" operator="containsText" text="Fair">
      <formula>NOT(ISERROR(SEARCH("Fair",Q2)))</formula>
    </cfRule>
    <cfRule type="containsText" dxfId="89" priority="2" operator="containsText" text="Good">
      <formula>NOT(ISERROR(SEARCH("Good",Q2)))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1"/>
  <sheetViews>
    <sheetView workbookViewId="0">
      <pane xSplit="1" ySplit="2" topLeftCell="Z3" activePane="bottomRight" state="frozen"/>
      <selection pane="topRight" activeCell="B1" sqref="B1"/>
      <selection pane="bottomLeft" activeCell="A3" sqref="A3"/>
      <selection pane="bottomRight" activeCell="AE16" sqref="AE16"/>
    </sheetView>
  </sheetViews>
  <sheetFormatPr defaultRowHeight="14.4" x14ac:dyDescent="0.3"/>
  <cols>
    <col min="1" max="1" width="18.5546875" customWidth="1"/>
    <col min="2" max="2" width="11.44140625" customWidth="1"/>
    <col min="3" max="3" width="10.21875" bestFit="1" customWidth="1"/>
    <col min="4" max="4" width="10.44140625" customWidth="1"/>
    <col min="5" max="7" width="10.21875" bestFit="1" customWidth="1"/>
    <col min="10" max="10" width="10.77734375" bestFit="1" customWidth="1"/>
    <col min="24" max="24" width="14.21875" customWidth="1"/>
    <col min="25" max="25" width="34.109375" customWidth="1"/>
    <col min="26" max="26" width="19.88671875" customWidth="1"/>
    <col min="27" max="27" width="21.33203125" customWidth="1"/>
    <col min="28" max="28" width="25.21875" customWidth="1"/>
    <col min="29" max="29" width="14.6640625" customWidth="1"/>
  </cols>
  <sheetData>
    <row r="1" spans="1:45" ht="15" thickBot="1" x14ac:dyDescent="0.35">
      <c r="A1" s="78" t="s">
        <v>130</v>
      </c>
      <c r="B1" s="65" t="s">
        <v>141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1"/>
      <c r="AD1" s="75" t="s">
        <v>127</v>
      </c>
      <c r="AE1" s="65" t="s">
        <v>142</v>
      </c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1"/>
    </row>
    <row r="2" spans="1:45" s="1" customFormat="1" ht="15" thickBot="1" x14ac:dyDescent="0.35">
      <c r="A2" s="79"/>
      <c r="B2" s="9" t="s">
        <v>37</v>
      </c>
      <c r="C2" s="15" t="s">
        <v>38</v>
      </c>
      <c r="D2" s="15" t="s">
        <v>39</v>
      </c>
      <c r="E2" s="15" t="s">
        <v>40</v>
      </c>
      <c r="F2" s="15" t="s">
        <v>41</v>
      </c>
      <c r="G2" s="15" t="s">
        <v>42</v>
      </c>
      <c r="H2" s="15" t="s">
        <v>43</v>
      </c>
      <c r="I2" s="15" t="s">
        <v>44</v>
      </c>
      <c r="J2" s="15" t="s">
        <v>45</v>
      </c>
      <c r="K2" s="15" t="s">
        <v>46</v>
      </c>
      <c r="L2" s="15" t="s">
        <v>47</v>
      </c>
      <c r="M2" s="15" t="s">
        <v>56</v>
      </c>
      <c r="N2" s="15" t="s">
        <v>57</v>
      </c>
      <c r="O2" s="15" t="s">
        <v>58</v>
      </c>
      <c r="P2" s="15" t="s">
        <v>48</v>
      </c>
      <c r="Q2" s="15" t="s">
        <v>49</v>
      </c>
      <c r="R2" s="15" t="s">
        <v>50</v>
      </c>
      <c r="S2" s="15" t="s">
        <v>51</v>
      </c>
      <c r="T2" s="15" t="s">
        <v>55</v>
      </c>
      <c r="U2" s="15" t="s">
        <v>52</v>
      </c>
      <c r="V2" s="15" t="s">
        <v>53</v>
      </c>
      <c r="W2" s="15" t="s">
        <v>54</v>
      </c>
      <c r="X2" s="36" t="s">
        <v>135</v>
      </c>
      <c r="Y2" s="36" t="s">
        <v>136</v>
      </c>
      <c r="Z2" s="36" t="s">
        <v>137</v>
      </c>
      <c r="AA2" s="36" t="s">
        <v>138</v>
      </c>
      <c r="AB2" s="35" t="s">
        <v>139</v>
      </c>
      <c r="AC2" s="36" t="s">
        <v>125</v>
      </c>
      <c r="AD2" s="76"/>
      <c r="AE2" s="50">
        <v>11</v>
      </c>
      <c r="AF2" s="51">
        <v>12</v>
      </c>
      <c r="AG2" s="51">
        <v>13</v>
      </c>
      <c r="AH2" s="51">
        <v>14</v>
      </c>
      <c r="AI2" s="51">
        <v>15</v>
      </c>
      <c r="AJ2" s="51">
        <v>16</v>
      </c>
      <c r="AK2" s="51">
        <v>17</v>
      </c>
      <c r="AL2" s="51">
        <v>18</v>
      </c>
      <c r="AM2" s="52">
        <v>19</v>
      </c>
      <c r="AN2" s="9" t="s">
        <v>3</v>
      </c>
      <c r="AO2" s="15" t="s">
        <v>4</v>
      </c>
      <c r="AP2" s="15" t="s">
        <v>5</v>
      </c>
      <c r="AQ2" s="15" t="s">
        <v>59</v>
      </c>
      <c r="AR2" s="15" t="s">
        <v>60</v>
      </c>
      <c r="AS2" s="16" t="s">
        <v>64</v>
      </c>
    </row>
    <row r="3" spans="1:45" ht="15" thickBot="1" x14ac:dyDescent="0.35">
      <c r="A3" s="28" t="s">
        <v>32</v>
      </c>
      <c r="B3" s="30" t="s">
        <v>4</v>
      </c>
      <c r="C3" s="18" t="s">
        <v>3</v>
      </c>
      <c r="D3" s="18" t="s">
        <v>4</v>
      </c>
      <c r="E3" s="18" t="s">
        <v>4</v>
      </c>
      <c r="F3" s="31" t="s">
        <v>132</v>
      </c>
      <c r="G3" s="18" t="s">
        <v>131</v>
      </c>
      <c r="H3" s="4" t="s">
        <v>1</v>
      </c>
      <c r="I3" s="4" t="s">
        <v>1</v>
      </c>
      <c r="J3" s="31" t="s">
        <v>132</v>
      </c>
      <c r="K3" s="18" t="s">
        <v>4</v>
      </c>
      <c r="L3" s="18" t="s">
        <v>3</v>
      </c>
      <c r="M3" s="4" t="s">
        <v>1</v>
      </c>
      <c r="N3" s="4" t="s">
        <v>1</v>
      </c>
      <c r="O3" s="4" t="s">
        <v>1</v>
      </c>
      <c r="P3" s="18" t="s">
        <v>4</v>
      </c>
      <c r="Q3" s="18" t="s">
        <v>4</v>
      </c>
      <c r="R3" s="31" t="s">
        <v>132</v>
      </c>
      <c r="S3" s="18" t="s">
        <v>4</v>
      </c>
      <c r="T3" s="4" t="s">
        <v>1</v>
      </c>
      <c r="U3" s="32" t="s">
        <v>4</v>
      </c>
      <c r="V3" s="18" t="s">
        <v>131</v>
      </c>
      <c r="W3" s="18" t="s">
        <v>131</v>
      </c>
      <c r="X3" s="39" t="s">
        <v>126</v>
      </c>
      <c r="Y3" s="38" t="s">
        <v>126</v>
      </c>
      <c r="Z3" s="38" t="s">
        <v>0</v>
      </c>
      <c r="AA3" s="38" t="s">
        <v>0</v>
      </c>
      <c r="AB3" s="43" t="s">
        <v>126</v>
      </c>
      <c r="AC3" s="46" t="s">
        <v>126</v>
      </c>
      <c r="AD3" s="76"/>
      <c r="AE3" s="10" t="s">
        <v>3</v>
      </c>
      <c r="AF3" s="4" t="s">
        <v>1</v>
      </c>
      <c r="AG3" s="4" t="s">
        <v>1</v>
      </c>
      <c r="AH3" s="3" t="s">
        <v>3</v>
      </c>
      <c r="AI3" s="4" t="s">
        <v>1</v>
      </c>
      <c r="AJ3" s="4" t="s">
        <v>1</v>
      </c>
      <c r="AK3" s="4" t="s">
        <v>4</v>
      </c>
      <c r="AL3" s="4" t="s">
        <v>4</v>
      </c>
      <c r="AM3" s="11" t="s">
        <v>4</v>
      </c>
      <c r="AN3" s="10">
        <f>COUNTIF(AE3:AM3, "Yes")</f>
        <v>2</v>
      </c>
      <c r="AO3" s="4">
        <f>COUNTIF(AE3:AM3, "No")</f>
        <v>3</v>
      </c>
      <c r="AP3" s="4">
        <f>COUNTIF(AE3:AM3, "NR")</f>
        <v>0</v>
      </c>
      <c r="AQ3" s="4">
        <f>SUM(AN3:AP3)</f>
        <v>5</v>
      </c>
      <c r="AR3" s="4">
        <f>(AN3/AQ3)*100</f>
        <v>40</v>
      </c>
      <c r="AS3" s="8" t="s">
        <v>61</v>
      </c>
    </row>
    <row r="4" spans="1:45" ht="15" thickBot="1" x14ac:dyDescent="0.35">
      <c r="A4" s="28" t="s">
        <v>33</v>
      </c>
      <c r="B4" s="17" t="s">
        <v>134</v>
      </c>
      <c r="C4" s="31" t="s">
        <v>132</v>
      </c>
      <c r="D4" s="31" t="s">
        <v>132</v>
      </c>
      <c r="E4" s="31" t="s">
        <v>132</v>
      </c>
      <c r="F4" s="31" t="s">
        <v>132</v>
      </c>
      <c r="G4" s="31" t="s">
        <v>132</v>
      </c>
      <c r="H4" s="4" t="s">
        <v>1</v>
      </c>
      <c r="I4" s="4" t="s">
        <v>1</v>
      </c>
      <c r="J4" s="18" t="s">
        <v>3</v>
      </c>
      <c r="K4" s="4" t="s">
        <v>1</v>
      </c>
      <c r="L4" s="18" t="s">
        <v>3</v>
      </c>
      <c r="M4" s="4" t="s">
        <v>1</v>
      </c>
      <c r="N4" s="4" t="s">
        <v>1</v>
      </c>
      <c r="O4" s="4" t="s">
        <v>1</v>
      </c>
      <c r="P4" s="18" t="s">
        <v>4</v>
      </c>
      <c r="Q4" s="18" t="s">
        <v>4</v>
      </c>
      <c r="R4" s="31" t="s">
        <v>132</v>
      </c>
      <c r="S4" s="18" t="s">
        <v>131</v>
      </c>
      <c r="T4" s="4" t="s">
        <v>1</v>
      </c>
      <c r="U4" s="32" t="s">
        <v>4</v>
      </c>
      <c r="V4" s="18" t="s">
        <v>131</v>
      </c>
      <c r="W4" s="32" t="s">
        <v>134</v>
      </c>
      <c r="X4" s="40" t="s">
        <v>126</v>
      </c>
      <c r="Y4" s="37" t="s">
        <v>126</v>
      </c>
      <c r="Z4" s="37" t="s">
        <v>0</v>
      </c>
      <c r="AA4" s="37" t="s">
        <v>0</v>
      </c>
      <c r="AB4" s="44" t="s">
        <v>2</v>
      </c>
      <c r="AC4" s="47" t="s">
        <v>2</v>
      </c>
      <c r="AD4" s="76"/>
      <c r="AE4" s="10" t="s">
        <v>3</v>
      </c>
      <c r="AF4" s="4" t="s">
        <v>1</v>
      </c>
      <c r="AG4" s="4" t="s">
        <v>1</v>
      </c>
      <c r="AH4" s="4" t="s">
        <v>3</v>
      </c>
      <c r="AI4" s="4" t="s">
        <v>1</v>
      </c>
      <c r="AJ4" s="4" t="s">
        <v>1</v>
      </c>
      <c r="AK4" s="4" t="s">
        <v>4</v>
      </c>
      <c r="AL4" s="4" t="s">
        <v>4</v>
      </c>
      <c r="AM4" s="11" t="s">
        <v>4</v>
      </c>
      <c r="AN4" s="10">
        <f t="shared" ref="AN4:AN7" si="0">COUNTIF(AE4:AM4, "Yes")</f>
        <v>2</v>
      </c>
      <c r="AO4" s="4">
        <f t="shared" ref="AO4:AO7" si="1">COUNTIF(AE4:AM4, "No")</f>
        <v>3</v>
      </c>
      <c r="AP4" s="4">
        <f t="shared" ref="AP4:AP7" si="2">COUNTIF(AE4:AM4, "NR")</f>
        <v>0</v>
      </c>
      <c r="AQ4" s="4">
        <f>SUM(AN4:AP4)</f>
        <v>5</v>
      </c>
      <c r="AR4" s="4">
        <f t="shared" ref="AR4:AR7" si="3">(AN4/AQ4)*100</f>
        <v>40</v>
      </c>
      <c r="AS4" s="2" t="s">
        <v>61</v>
      </c>
    </row>
    <row r="5" spans="1:45" ht="15" thickBot="1" x14ac:dyDescent="0.35">
      <c r="A5" s="28" t="s">
        <v>34</v>
      </c>
      <c r="B5" s="17" t="s">
        <v>134</v>
      </c>
      <c r="C5" s="31" t="s">
        <v>132</v>
      </c>
      <c r="D5" s="32" t="s">
        <v>3</v>
      </c>
      <c r="E5" s="18" t="s">
        <v>4</v>
      </c>
      <c r="F5" s="18" t="s">
        <v>4</v>
      </c>
      <c r="G5" s="4" t="s">
        <v>1</v>
      </c>
      <c r="H5" s="4" t="s">
        <v>1</v>
      </c>
      <c r="I5" s="4" t="s">
        <v>1</v>
      </c>
      <c r="J5" s="31" t="s">
        <v>132</v>
      </c>
      <c r="K5" s="18" t="s">
        <v>131</v>
      </c>
      <c r="L5" s="18" t="s">
        <v>3</v>
      </c>
      <c r="M5" s="4" t="s">
        <v>1</v>
      </c>
      <c r="N5" s="4" t="s">
        <v>1</v>
      </c>
      <c r="O5" s="4" t="s">
        <v>1</v>
      </c>
      <c r="P5" s="18" t="s">
        <v>4</v>
      </c>
      <c r="Q5" s="18" t="s">
        <v>4</v>
      </c>
      <c r="R5" s="31" t="s">
        <v>132</v>
      </c>
      <c r="S5" s="18" t="s">
        <v>131</v>
      </c>
      <c r="T5" s="4" t="s">
        <v>1</v>
      </c>
      <c r="U5" s="32" t="s">
        <v>4</v>
      </c>
      <c r="V5" s="18" t="s">
        <v>131</v>
      </c>
      <c r="W5" s="18" t="s">
        <v>131</v>
      </c>
      <c r="X5" s="40" t="s">
        <v>2</v>
      </c>
      <c r="Y5" s="37" t="s">
        <v>126</v>
      </c>
      <c r="Z5" s="37" t="s">
        <v>0</v>
      </c>
      <c r="AA5" s="37" t="s">
        <v>0</v>
      </c>
      <c r="AB5" s="44" t="s">
        <v>126</v>
      </c>
      <c r="AC5" s="47" t="s">
        <v>2</v>
      </c>
      <c r="AD5" s="76"/>
      <c r="AE5" s="10" t="s">
        <v>3</v>
      </c>
      <c r="AF5" s="4" t="s">
        <v>5</v>
      </c>
      <c r="AG5" s="4" t="s">
        <v>3</v>
      </c>
      <c r="AH5" s="4" t="s">
        <v>3</v>
      </c>
      <c r="AI5" s="4" t="s">
        <v>3</v>
      </c>
      <c r="AJ5" s="4" t="s">
        <v>5</v>
      </c>
      <c r="AK5" s="4" t="s">
        <v>3</v>
      </c>
      <c r="AL5" s="4" t="s">
        <v>4</v>
      </c>
      <c r="AM5" s="11" t="s">
        <v>4</v>
      </c>
      <c r="AN5" s="10">
        <f t="shared" si="0"/>
        <v>5</v>
      </c>
      <c r="AO5" s="4">
        <f t="shared" si="1"/>
        <v>2</v>
      </c>
      <c r="AP5" s="4">
        <f t="shared" si="2"/>
        <v>2</v>
      </c>
      <c r="AQ5" s="4">
        <f>SUM(AN5:AP5)</f>
        <v>9</v>
      </c>
      <c r="AR5" s="4">
        <f t="shared" si="3"/>
        <v>55.555555555555557</v>
      </c>
      <c r="AS5" s="2" t="s">
        <v>63</v>
      </c>
    </row>
    <row r="6" spans="1:45" ht="15" thickBot="1" x14ac:dyDescent="0.35">
      <c r="A6" s="28" t="s">
        <v>35</v>
      </c>
      <c r="B6" s="17" t="s">
        <v>134</v>
      </c>
      <c r="C6" s="31" t="s">
        <v>132</v>
      </c>
      <c r="D6" s="18" t="s">
        <v>4</v>
      </c>
      <c r="E6" s="18" t="s">
        <v>4</v>
      </c>
      <c r="F6" s="18" t="s">
        <v>4</v>
      </c>
      <c r="G6" s="4" t="s">
        <v>1</v>
      </c>
      <c r="H6" s="4" t="s">
        <v>1</v>
      </c>
      <c r="I6" s="4" t="s">
        <v>1</v>
      </c>
      <c r="J6" s="31" t="s">
        <v>132</v>
      </c>
      <c r="K6" s="18" t="s">
        <v>131</v>
      </c>
      <c r="L6" s="18" t="s">
        <v>134</v>
      </c>
      <c r="M6" s="4" t="s">
        <v>1</v>
      </c>
      <c r="N6" s="4" t="s">
        <v>1</v>
      </c>
      <c r="O6" s="4" t="s">
        <v>1</v>
      </c>
      <c r="P6" s="18" t="s">
        <v>4</v>
      </c>
      <c r="Q6" s="18" t="s">
        <v>4</v>
      </c>
      <c r="R6" s="18" t="s">
        <v>131</v>
      </c>
      <c r="S6" s="4" t="s">
        <v>1</v>
      </c>
      <c r="T6" s="4" t="s">
        <v>1</v>
      </c>
      <c r="U6" s="32" t="s">
        <v>4</v>
      </c>
      <c r="V6" s="18" t="s">
        <v>131</v>
      </c>
      <c r="W6" s="18" t="s">
        <v>131</v>
      </c>
      <c r="X6" s="40" t="s">
        <v>126</v>
      </c>
      <c r="Y6" s="37" t="s">
        <v>126</v>
      </c>
      <c r="Z6" s="37" t="s">
        <v>0</v>
      </c>
      <c r="AA6" s="37" t="s">
        <v>0</v>
      </c>
      <c r="AB6" s="44" t="s">
        <v>126</v>
      </c>
      <c r="AC6" s="48" t="s">
        <v>126</v>
      </c>
      <c r="AD6" s="76"/>
      <c r="AE6" s="10" t="s">
        <v>3</v>
      </c>
      <c r="AF6" s="4" t="s">
        <v>5</v>
      </c>
      <c r="AG6" s="4" t="s">
        <v>4</v>
      </c>
      <c r="AH6" s="4" t="s">
        <v>3</v>
      </c>
      <c r="AI6" s="4" t="s">
        <v>3</v>
      </c>
      <c r="AJ6" s="4" t="s">
        <v>5</v>
      </c>
      <c r="AK6" s="4" t="s">
        <v>3</v>
      </c>
      <c r="AL6" s="4" t="s">
        <v>3</v>
      </c>
      <c r="AM6" s="11" t="s">
        <v>4</v>
      </c>
      <c r="AN6" s="10">
        <f t="shared" si="0"/>
        <v>5</v>
      </c>
      <c r="AO6" s="4">
        <f t="shared" si="1"/>
        <v>2</v>
      </c>
      <c r="AP6" s="4">
        <f t="shared" si="2"/>
        <v>2</v>
      </c>
      <c r="AQ6" s="4">
        <f t="shared" ref="AQ6:AQ7" si="4">SUM(AN6:AP6)</f>
        <v>9</v>
      </c>
      <c r="AR6" s="4">
        <f t="shared" si="3"/>
        <v>55.555555555555557</v>
      </c>
      <c r="AS6" s="2" t="s">
        <v>63</v>
      </c>
    </row>
    <row r="7" spans="1:45" ht="15" thickBot="1" x14ac:dyDescent="0.35">
      <c r="A7" s="29" t="s">
        <v>36</v>
      </c>
      <c r="B7" s="19" t="s">
        <v>134</v>
      </c>
      <c r="C7" s="33" t="s">
        <v>132</v>
      </c>
      <c r="D7" s="20" t="s">
        <v>4</v>
      </c>
      <c r="E7" s="20" t="s">
        <v>4</v>
      </c>
      <c r="F7" s="33" t="s">
        <v>132</v>
      </c>
      <c r="G7" s="20" t="s">
        <v>131</v>
      </c>
      <c r="H7" s="13" t="s">
        <v>1</v>
      </c>
      <c r="I7" s="13" t="s">
        <v>1</v>
      </c>
      <c r="J7" s="33" t="s">
        <v>132</v>
      </c>
      <c r="K7" s="20" t="s">
        <v>131</v>
      </c>
      <c r="L7" s="20" t="s">
        <v>3</v>
      </c>
      <c r="M7" s="13" t="s">
        <v>1</v>
      </c>
      <c r="N7" s="13" t="s">
        <v>1</v>
      </c>
      <c r="O7" s="13" t="s">
        <v>1</v>
      </c>
      <c r="P7" s="20" t="s">
        <v>4</v>
      </c>
      <c r="Q7" s="20" t="s">
        <v>131</v>
      </c>
      <c r="R7" s="33" t="s">
        <v>132</v>
      </c>
      <c r="S7" s="20" t="s">
        <v>131</v>
      </c>
      <c r="T7" s="13" t="s">
        <v>1</v>
      </c>
      <c r="U7" s="34" t="s">
        <v>4</v>
      </c>
      <c r="V7" s="20" t="s">
        <v>131</v>
      </c>
      <c r="W7" s="20" t="s">
        <v>131</v>
      </c>
      <c r="X7" s="41" t="s">
        <v>126</v>
      </c>
      <c r="Y7" s="42" t="s">
        <v>126</v>
      </c>
      <c r="Z7" s="42" t="s">
        <v>0</v>
      </c>
      <c r="AA7" s="42" t="s">
        <v>0</v>
      </c>
      <c r="AB7" s="45" t="s">
        <v>126</v>
      </c>
      <c r="AC7" s="49" t="s">
        <v>126</v>
      </c>
      <c r="AD7" s="77"/>
      <c r="AE7" s="12" t="s">
        <v>3</v>
      </c>
      <c r="AF7" s="13" t="s">
        <v>3</v>
      </c>
      <c r="AG7" s="13" t="s">
        <v>3</v>
      </c>
      <c r="AH7" s="13" t="s">
        <v>3</v>
      </c>
      <c r="AI7" s="13" t="s">
        <v>4</v>
      </c>
      <c r="AJ7" s="13" t="s">
        <v>5</v>
      </c>
      <c r="AK7" s="13" t="s">
        <v>3</v>
      </c>
      <c r="AL7" s="13" t="s">
        <v>3</v>
      </c>
      <c r="AM7" s="14" t="s">
        <v>4</v>
      </c>
      <c r="AN7" s="12">
        <f t="shared" si="0"/>
        <v>6</v>
      </c>
      <c r="AO7" s="13">
        <f t="shared" si="1"/>
        <v>2</v>
      </c>
      <c r="AP7" s="13">
        <f t="shared" si="2"/>
        <v>1</v>
      </c>
      <c r="AQ7" s="13">
        <f t="shared" si="4"/>
        <v>9</v>
      </c>
      <c r="AR7" s="13">
        <f t="shared" si="3"/>
        <v>66.666666666666657</v>
      </c>
      <c r="AS7" s="2" t="s">
        <v>63</v>
      </c>
    </row>
    <row r="8" spans="1:45" ht="15" thickBot="1" x14ac:dyDescent="0.35">
      <c r="B8" t="s">
        <v>144</v>
      </c>
      <c r="X8" t="s">
        <v>133</v>
      </c>
      <c r="AE8" t="s">
        <v>140</v>
      </c>
    </row>
    <row r="9" spans="1:45" ht="15" thickBot="1" x14ac:dyDescent="0.35">
      <c r="A9" s="62" t="s">
        <v>128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4"/>
    </row>
    <row r="10" spans="1:45" x14ac:dyDescent="0.3">
      <c r="A10" s="25" t="s">
        <v>37</v>
      </c>
      <c r="B10" s="4" t="s">
        <v>103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1"/>
    </row>
    <row r="11" spans="1:45" x14ac:dyDescent="0.3">
      <c r="A11" s="25" t="s">
        <v>38</v>
      </c>
      <c r="B11" s="4" t="s">
        <v>104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11"/>
      <c r="AD11" s="3"/>
    </row>
    <row r="12" spans="1:45" x14ac:dyDescent="0.3">
      <c r="A12" s="25" t="s">
        <v>39</v>
      </c>
      <c r="B12" s="4" t="s">
        <v>105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11"/>
      <c r="AD12" s="3"/>
    </row>
    <row r="13" spans="1:45" x14ac:dyDescent="0.3">
      <c r="A13" s="25" t="s">
        <v>40</v>
      </c>
      <c r="B13" s="4" t="s">
        <v>106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11"/>
    </row>
    <row r="14" spans="1:45" x14ac:dyDescent="0.3">
      <c r="A14" s="25" t="s">
        <v>41</v>
      </c>
      <c r="B14" s="4" t="s">
        <v>107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1"/>
    </row>
    <row r="15" spans="1:45" x14ac:dyDescent="0.3">
      <c r="A15" s="25" t="s">
        <v>42</v>
      </c>
      <c r="B15" s="4" t="s">
        <v>108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11"/>
    </row>
    <row r="16" spans="1:45" x14ac:dyDescent="0.3">
      <c r="A16" s="25" t="s">
        <v>43</v>
      </c>
      <c r="B16" s="4" t="s">
        <v>109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1"/>
    </row>
    <row r="17" spans="1:15" x14ac:dyDescent="0.3">
      <c r="A17" s="25" t="s">
        <v>44</v>
      </c>
      <c r="B17" s="4" t="s">
        <v>110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11"/>
    </row>
    <row r="18" spans="1:15" x14ac:dyDescent="0.3">
      <c r="A18" s="25" t="s">
        <v>45</v>
      </c>
      <c r="B18" s="4" t="s">
        <v>111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1"/>
    </row>
    <row r="19" spans="1:15" x14ac:dyDescent="0.3">
      <c r="A19" s="25" t="s">
        <v>46</v>
      </c>
      <c r="B19" s="4" t="s">
        <v>112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1"/>
    </row>
    <row r="20" spans="1:15" x14ac:dyDescent="0.3">
      <c r="A20" s="25" t="s">
        <v>47</v>
      </c>
      <c r="B20" s="4" t="s">
        <v>113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1"/>
    </row>
    <row r="21" spans="1:15" x14ac:dyDescent="0.3">
      <c r="A21" s="25" t="s">
        <v>56</v>
      </c>
      <c r="B21" s="4" t="s">
        <v>114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1"/>
    </row>
    <row r="22" spans="1:15" x14ac:dyDescent="0.3">
      <c r="A22" s="25" t="s">
        <v>57</v>
      </c>
      <c r="B22" s="3" t="s">
        <v>115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11"/>
    </row>
    <row r="23" spans="1:15" x14ac:dyDescent="0.3">
      <c r="A23" s="25" t="s">
        <v>58</v>
      </c>
      <c r="B23" s="3" t="s">
        <v>116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11"/>
    </row>
    <row r="24" spans="1:15" x14ac:dyDescent="0.3">
      <c r="A24" s="25" t="s">
        <v>48</v>
      </c>
      <c r="B24" s="3" t="s">
        <v>117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11"/>
    </row>
    <row r="25" spans="1:15" x14ac:dyDescent="0.3">
      <c r="A25" s="25" t="s">
        <v>49</v>
      </c>
      <c r="B25" s="26" t="s">
        <v>121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11"/>
    </row>
    <row r="26" spans="1:15" x14ac:dyDescent="0.3">
      <c r="A26" s="25" t="s">
        <v>50</v>
      </c>
      <c r="B26" s="27" t="s">
        <v>120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11"/>
    </row>
    <row r="27" spans="1:15" x14ac:dyDescent="0.3">
      <c r="A27" s="25" t="s">
        <v>51</v>
      </c>
      <c r="B27" s="27" t="s">
        <v>119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11"/>
    </row>
    <row r="28" spans="1:15" x14ac:dyDescent="0.3">
      <c r="A28" s="25" t="s">
        <v>55</v>
      </c>
      <c r="B28" s="27" t="s">
        <v>118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11"/>
    </row>
    <row r="29" spans="1:15" ht="27.6" customHeight="1" x14ac:dyDescent="0.3">
      <c r="A29" s="25" t="s">
        <v>52</v>
      </c>
      <c r="B29" s="80" t="s">
        <v>122</v>
      </c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1"/>
    </row>
    <row r="30" spans="1:15" ht="27" customHeight="1" x14ac:dyDescent="0.3">
      <c r="A30" s="25" t="s">
        <v>53</v>
      </c>
      <c r="B30" s="82" t="s">
        <v>123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3"/>
    </row>
    <row r="31" spans="1:15" ht="15" thickBot="1" x14ac:dyDescent="0.35">
      <c r="A31" s="25" t="s">
        <v>54</v>
      </c>
      <c r="B31" s="26" t="s">
        <v>124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11"/>
    </row>
    <row r="32" spans="1:15" ht="15" thickBot="1" x14ac:dyDescent="0.35">
      <c r="A32" s="65" t="s">
        <v>129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7"/>
    </row>
    <row r="33" spans="1:15" x14ac:dyDescent="0.3">
      <c r="A33" s="23" t="s">
        <v>86</v>
      </c>
      <c r="B33" s="4" t="s">
        <v>85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11"/>
    </row>
    <row r="34" spans="1:15" x14ac:dyDescent="0.3">
      <c r="A34" s="23" t="s">
        <v>87</v>
      </c>
      <c r="B34" s="4" t="s">
        <v>95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11"/>
    </row>
    <row r="35" spans="1:15" x14ac:dyDescent="0.3">
      <c r="A35" s="23" t="s">
        <v>88</v>
      </c>
      <c r="B35" s="4" t="s">
        <v>96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11"/>
    </row>
    <row r="36" spans="1:15" x14ac:dyDescent="0.3">
      <c r="A36" s="23" t="s">
        <v>89</v>
      </c>
      <c r="B36" s="4" t="s">
        <v>97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11"/>
    </row>
    <row r="37" spans="1:15" x14ac:dyDescent="0.3">
      <c r="A37" s="23" t="s">
        <v>90</v>
      </c>
      <c r="B37" s="4" t="s">
        <v>98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11"/>
    </row>
    <row r="38" spans="1:15" x14ac:dyDescent="0.3">
      <c r="A38" s="23" t="s">
        <v>91</v>
      </c>
      <c r="B38" s="4" t="s">
        <v>99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11"/>
    </row>
    <row r="39" spans="1:15" x14ac:dyDescent="0.3">
      <c r="A39" s="23" t="s">
        <v>92</v>
      </c>
      <c r="B39" s="4" t="s">
        <v>100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11"/>
    </row>
    <row r="40" spans="1:15" x14ac:dyDescent="0.3">
      <c r="A40" s="23" t="s">
        <v>93</v>
      </c>
      <c r="B40" s="4" t="s">
        <v>101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11"/>
    </row>
    <row r="41" spans="1:15" ht="15" thickBot="1" x14ac:dyDescent="0.35">
      <c r="A41" s="24" t="s">
        <v>94</v>
      </c>
      <c r="B41" s="13" t="s">
        <v>102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</row>
  </sheetData>
  <mergeCells count="8">
    <mergeCell ref="A32:O32"/>
    <mergeCell ref="AD1:AD7"/>
    <mergeCell ref="AE1:AS1"/>
    <mergeCell ref="A1:A2"/>
    <mergeCell ref="B1:AC1"/>
    <mergeCell ref="A9:O9"/>
    <mergeCell ref="B29:O29"/>
    <mergeCell ref="B30:O30"/>
  </mergeCells>
  <conditionalFormatting sqref="AK5:AM5 AG5:AI5 AG6:AM6 B22:B24 Z7:AC7 M3:O7 Z3:AC5 AE7:AL7 AE3:AM4">
    <cfRule type="containsText" dxfId="88" priority="84" operator="containsText" text="NR">
      <formula>NOT(ISERROR(SEARCH("NR",B3)))</formula>
    </cfRule>
    <cfRule type="containsText" dxfId="87" priority="85" operator="containsText" text="Unclear">
      <formula>NOT(ISERROR(SEARCH("Unclear",B3)))</formula>
    </cfRule>
    <cfRule type="containsText" dxfId="86" priority="86" operator="containsText" text="Low">
      <formula>NOT(ISERROR(SEARCH("Low",B3)))</formula>
    </cfRule>
    <cfRule type="containsText" dxfId="85" priority="87" operator="containsText" text="High">
      <formula>NOT(ISERROR(SEARCH("High",B3)))</formula>
    </cfRule>
    <cfRule type="containsText" dxfId="84" priority="88" operator="containsText" text="Yes">
      <formula>NOT(ISERROR(SEARCH("Yes",B3)))</formula>
    </cfRule>
    <cfRule type="containsText" dxfId="83" priority="89" operator="containsText" text="No">
      <formula>NOT(ISERROR(SEARCH("No",B3)))</formula>
    </cfRule>
  </conditionalFormatting>
  <conditionalFormatting sqref="AE5">
    <cfRule type="containsText" dxfId="82" priority="78" operator="containsText" text="NR">
      <formula>NOT(ISERROR(SEARCH("NR",AE5)))</formula>
    </cfRule>
    <cfRule type="containsText" dxfId="81" priority="79" operator="containsText" text="Unclear">
      <formula>NOT(ISERROR(SEARCH("Unclear",AE5)))</formula>
    </cfRule>
    <cfRule type="containsText" dxfId="80" priority="80" operator="containsText" text="Low">
      <formula>NOT(ISERROR(SEARCH("Low",AE5)))</formula>
    </cfRule>
    <cfRule type="containsText" dxfId="79" priority="81" operator="containsText" text="High">
      <formula>NOT(ISERROR(SEARCH("High",AE5)))</formula>
    </cfRule>
    <cfRule type="containsText" dxfId="78" priority="82" operator="containsText" text="Yes">
      <formula>NOT(ISERROR(SEARCH("Yes",AE5)))</formula>
    </cfRule>
    <cfRule type="containsText" dxfId="77" priority="83" operator="containsText" text="No">
      <formula>NOT(ISERROR(SEARCH("No",AE5)))</formula>
    </cfRule>
  </conditionalFormatting>
  <conditionalFormatting sqref="Z5:AC5">
    <cfRule type="containsText" dxfId="76" priority="72" operator="containsText" text="NR">
      <formula>NOT(ISERROR(SEARCH("NR",Z5)))</formula>
    </cfRule>
    <cfRule type="containsText" dxfId="75" priority="73" operator="containsText" text="Unclear">
      <formula>NOT(ISERROR(SEARCH("Unclear",Z5)))</formula>
    </cfRule>
    <cfRule type="containsText" dxfId="74" priority="74" operator="containsText" text="Low">
      <formula>NOT(ISERROR(SEARCH("Low",Z5)))</formula>
    </cfRule>
    <cfRule type="containsText" dxfId="73" priority="75" operator="containsText" text="High">
      <formula>NOT(ISERROR(SEARCH("High",Z5)))</formula>
    </cfRule>
    <cfRule type="containsText" dxfId="72" priority="76" operator="containsText" text="Yes">
      <formula>NOT(ISERROR(SEARCH("Yes",Z5)))</formula>
    </cfRule>
    <cfRule type="containsText" dxfId="71" priority="77" operator="containsText" text="No">
      <formula>NOT(ISERROR(SEARCH("No",Z5)))</formula>
    </cfRule>
  </conditionalFormatting>
  <conditionalFormatting sqref="Z6:AC6">
    <cfRule type="containsText" dxfId="70" priority="66" operator="containsText" text="NR">
      <formula>NOT(ISERROR(SEARCH("NR",Z6)))</formula>
    </cfRule>
    <cfRule type="containsText" dxfId="69" priority="67" operator="containsText" text="Unclear">
      <formula>NOT(ISERROR(SEARCH("Unclear",Z6)))</formula>
    </cfRule>
    <cfRule type="containsText" dxfId="68" priority="68" operator="containsText" text="Low">
      <formula>NOT(ISERROR(SEARCH("Low",Z6)))</formula>
    </cfRule>
    <cfRule type="containsText" dxfId="67" priority="69" operator="containsText" text="High">
      <formula>NOT(ISERROR(SEARCH("High",Z6)))</formula>
    </cfRule>
    <cfRule type="containsText" dxfId="66" priority="70" operator="containsText" text="Yes">
      <formula>NOT(ISERROR(SEARCH("Yes",Z6)))</formula>
    </cfRule>
    <cfRule type="containsText" dxfId="65" priority="71" operator="containsText" text="No">
      <formula>NOT(ISERROR(SEARCH("No",Z6)))</formula>
    </cfRule>
  </conditionalFormatting>
  <conditionalFormatting sqref="Z6:AC6">
    <cfRule type="containsText" dxfId="64" priority="60" operator="containsText" text="NR">
      <formula>NOT(ISERROR(SEARCH("NR",Z6)))</formula>
    </cfRule>
    <cfRule type="containsText" dxfId="63" priority="61" operator="containsText" text="Unclear">
      <formula>NOT(ISERROR(SEARCH("Unclear",Z6)))</formula>
    </cfRule>
    <cfRule type="containsText" dxfId="62" priority="62" operator="containsText" text="Low">
      <formula>NOT(ISERROR(SEARCH("Low",Z6)))</formula>
    </cfRule>
    <cfRule type="containsText" dxfId="61" priority="63" operator="containsText" text="High">
      <formula>NOT(ISERROR(SEARCH("High",Z6)))</formula>
    </cfRule>
    <cfRule type="containsText" dxfId="60" priority="64" operator="containsText" text="Yes">
      <formula>NOT(ISERROR(SEARCH("Yes",Z6)))</formula>
    </cfRule>
    <cfRule type="containsText" dxfId="59" priority="65" operator="containsText" text="No">
      <formula>NOT(ISERROR(SEARCH("No",Z6)))</formula>
    </cfRule>
  </conditionalFormatting>
  <conditionalFormatting sqref="AE6">
    <cfRule type="containsText" dxfId="58" priority="54" operator="containsText" text="NR">
      <formula>NOT(ISERROR(SEARCH("NR",AE6)))</formula>
    </cfRule>
    <cfRule type="containsText" dxfId="57" priority="55" operator="containsText" text="Unclear">
      <formula>NOT(ISERROR(SEARCH("Unclear",AE6)))</formula>
    </cfRule>
    <cfRule type="containsText" dxfId="56" priority="56" operator="containsText" text="Low">
      <formula>NOT(ISERROR(SEARCH("Low",AE6)))</formula>
    </cfRule>
    <cfRule type="containsText" dxfId="55" priority="57" operator="containsText" text="High">
      <formula>NOT(ISERROR(SEARCH("High",AE6)))</formula>
    </cfRule>
    <cfRule type="containsText" dxfId="54" priority="58" operator="containsText" text="Yes">
      <formula>NOT(ISERROR(SEARCH("Yes",AE6)))</formula>
    </cfRule>
    <cfRule type="containsText" dxfId="53" priority="59" operator="containsText" text="No">
      <formula>NOT(ISERROR(SEARCH("No",AE6)))</formula>
    </cfRule>
  </conditionalFormatting>
  <conditionalFormatting sqref="AF3:AJ6">
    <cfRule type="containsText" dxfId="52" priority="53" operator="containsText" text="NR">
      <formula>NOT(ISERROR(SEARCH("NR",AF3)))</formula>
    </cfRule>
  </conditionalFormatting>
  <conditionalFormatting sqref="AF7:AH7">
    <cfRule type="containsText" dxfId="51" priority="52" operator="containsText" text="NR">
      <formula>NOT(ISERROR(SEARCH("NR",AF7)))</formula>
    </cfRule>
  </conditionalFormatting>
  <conditionalFormatting sqref="AE7">
    <cfRule type="containsText" dxfId="50" priority="51" operator="containsText" text="NR">
      <formula>NOT(ISERROR(SEARCH("NR",AE7)))</formula>
    </cfRule>
  </conditionalFormatting>
  <conditionalFormatting sqref="AI7">
    <cfRule type="containsText" dxfId="49" priority="50" operator="containsText" text="NR">
      <formula>NOT(ISERROR(SEARCH("NR",AI7)))</formula>
    </cfRule>
  </conditionalFormatting>
  <conditionalFormatting sqref="AJ7">
    <cfRule type="containsText" dxfId="48" priority="49" operator="containsText" text="NR">
      <formula>NOT(ISERROR(SEARCH("NR",AJ7)))</formula>
    </cfRule>
  </conditionalFormatting>
  <conditionalFormatting sqref="AM7">
    <cfRule type="containsText" dxfId="47" priority="43" operator="containsText" text="NR">
      <formula>NOT(ISERROR(SEARCH("NR",AM7)))</formula>
    </cfRule>
    <cfRule type="containsText" dxfId="46" priority="44" operator="containsText" text="Unclear">
      <formula>NOT(ISERROR(SEARCH("Unclear",AM7)))</formula>
    </cfRule>
    <cfRule type="containsText" dxfId="45" priority="45" operator="containsText" text="Low">
      <formula>NOT(ISERROR(SEARCH("Low",AM7)))</formula>
    </cfRule>
    <cfRule type="containsText" dxfId="44" priority="46" operator="containsText" text="High">
      <formula>NOT(ISERROR(SEARCH("High",AM7)))</formula>
    </cfRule>
    <cfRule type="containsText" dxfId="43" priority="47" operator="containsText" text="Yes">
      <formula>NOT(ISERROR(SEARCH("Yes",AM7)))</formula>
    </cfRule>
    <cfRule type="containsText" dxfId="42" priority="48" operator="containsText" text="No">
      <formula>NOT(ISERROR(SEARCH("No",AM7)))</formula>
    </cfRule>
  </conditionalFormatting>
  <conditionalFormatting sqref="X3:X7">
    <cfRule type="containsText" dxfId="41" priority="37" operator="containsText" text="NR">
      <formula>NOT(ISERROR(SEARCH("NR",X3)))</formula>
    </cfRule>
    <cfRule type="containsText" dxfId="40" priority="38" operator="containsText" text="Unclear">
      <formula>NOT(ISERROR(SEARCH("Unclear",X3)))</formula>
    </cfRule>
    <cfRule type="containsText" dxfId="39" priority="39" operator="containsText" text="Low">
      <formula>NOT(ISERROR(SEARCH("Low",X3)))</formula>
    </cfRule>
    <cfRule type="containsText" dxfId="38" priority="40" operator="containsText" text="High">
      <formula>NOT(ISERROR(SEARCH("High",X3)))</formula>
    </cfRule>
    <cfRule type="containsText" dxfId="37" priority="41" operator="containsText" text="Yes">
      <formula>NOT(ISERROR(SEARCH("Yes",X3)))</formula>
    </cfRule>
    <cfRule type="containsText" dxfId="36" priority="42" operator="containsText" text="No">
      <formula>NOT(ISERROR(SEARCH("No",X3)))</formula>
    </cfRule>
  </conditionalFormatting>
  <conditionalFormatting sqref="X3:X7">
    <cfRule type="containsText" dxfId="35" priority="31" operator="containsText" text="NR">
      <formula>NOT(ISERROR(SEARCH("NR",X3)))</formula>
    </cfRule>
    <cfRule type="containsText" dxfId="34" priority="32" operator="containsText" text="Unclear">
      <formula>NOT(ISERROR(SEARCH("Unclear",X3)))</formula>
    </cfRule>
    <cfRule type="containsText" dxfId="33" priority="33" operator="containsText" text="Low">
      <formula>NOT(ISERROR(SEARCH("Low",X3)))</formula>
    </cfRule>
    <cfRule type="containsText" dxfId="32" priority="34" operator="containsText" text="High">
      <formula>NOT(ISERROR(SEARCH("High",X3)))</formula>
    </cfRule>
    <cfRule type="containsText" dxfId="31" priority="35" operator="containsText" text="Yes">
      <formula>NOT(ISERROR(SEARCH("Yes",X3)))</formula>
    </cfRule>
    <cfRule type="containsText" dxfId="30" priority="36" operator="containsText" text="No">
      <formula>NOT(ISERROR(SEARCH("No",X3)))</formula>
    </cfRule>
  </conditionalFormatting>
  <conditionalFormatting sqref="Y3:Y7">
    <cfRule type="containsText" dxfId="29" priority="25" operator="containsText" text="NR">
      <formula>NOT(ISERROR(SEARCH("NR",Y3)))</formula>
    </cfRule>
    <cfRule type="containsText" dxfId="28" priority="26" operator="containsText" text="Unclear">
      <formula>NOT(ISERROR(SEARCH("Unclear",Y3)))</formula>
    </cfRule>
    <cfRule type="containsText" dxfId="27" priority="27" operator="containsText" text="Low">
      <formula>NOT(ISERROR(SEARCH("Low",Y3)))</formula>
    </cfRule>
    <cfRule type="containsText" dxfId="26" priority="28" operator="containsText" text="High">
      <formula>NOT(ISERROR(SEARCH("High",Y3)))</formula>
    </cfRule>
    <cfRule type="containsText" dxfId="25" priority="29" operator="containsText" text="Yes">
      <formula>NOT(ISERROR(SEARCH("Yes",Y3)))</formula>
    </cfRule>
    <cfRule type="containsText" dxfId="24" priority="30" operator="containsText" text="No">
      <formula>NOT(ISERROR(SEARCH("No",Y3)))</formula>
    </cfRule>
  </conditionalFormatting>
  <conditionalFormatting sqref="Y3:Y7">
    <cfRule type="containsText" dxfId="23" priority="19" operator="containsText" text="NR">
      <formula>NOT(ISERROR(SEARCH("NR",Y3)))</formula>
    </cfRule>
    <cfRule type="containsText" dxfId="22" priority="20" operator="containsText" text="Unclear">
      <formula>NOT(ISERROR(SEARCH("Unclear",Y3)))</formula>
    </cfRule>
    <cfRule type="containsText" dxfId="21" priority="21" operator="containsText" text="Low">
      <formula>NOT(ISERROR(SEARCH("Low",Y3)))</formula>
    </cfRule>
    <cfRule type="containsText" dxfId="20" priority="22" operator="containsText" text="High">
      <formula>NOT(ISERROR(SEARCH("High",Y3)))</formula>
    </cfRule>
    <cfRule type="containsText" dxfId="19" priority="23" operator="containsText" text="Yes">
      <formula>NOT(ISERROR(SEARCH("Yes",Y3)))</formula>
    </cfRule>
    <cfRule type="containsText" dxfId="18" priority="24" operator="containsText" text="No">
      <formula>NOT(ISERROR(SEARCH("No",Y3)))</formula>
    </cfRule>
  </conditionalFormatting>
  <conditionalFormatting sqref="AS3">
    <cfRule type="containsText" dxfId="17" priority="18" operator="containsText" text="Poor">
      <formula>NOT(ISERROR(SEARCH("Poor",AS3)))</formula>
    </cfRule>
  </conditionalFormatting>
  <conditionalFormatting sqref="AS2:AS3">
    <cfRule type="containsText" dxfId="16" priority="16" operator="containsText" text="Fair">
      <formula>NOT(ISERROR(SEARCH("Fair",AS2)))</formula>
    </cfRule>
    <cfRule type="containsText" dxfId="15" priority="17" operator="containsText" text="Good">
      <formula>NOT(ISERROR(SEARCH("Good",AS2)))</formula>
    </cfRule>
  </conditionalFormatting>
  <conditionalFormatting sqref="AS5:AS7">
    <cfRule type="containsText" dxfId="14" priority="15" operator="containsText" text="Poor">
      <formula>NOT(ISERROR(SEARCH("Poor",AS5)))</formula>
    </cfRule>
  </conditionalFormatting>
  <conditionalFormatting sqref="AS5:AS7">
    <cfRule type="containsText" dxfId="13" priority="13" operator="containsText" text="Fair">
      <formula>NOT(ISERROR(SEARCH("Fair",AS5)))</formula>
    </cfRule>
    <cfRule type="containsText" dxfId="12" priority="14" operator="containsText" text="Good">
      <formula>NOT(ISERROR(SEARCH("Good",AS5)))</formula>
    </cfRule>
  </conditionalFormatting>
  <conditionalFormatting sqref="AS4">
    <cfRule type="containsText" dxfId="11" priority="12" operator="containsText" text="Poor">
      <formula>NOT(ISERROR(SEARCH("Poor",AS4)))</formula>
    </cfRule>
  </conditionalFormatting>
  <conditionalFormatting sqref="AS4">
    <cfRule type="containsText" dxfId="10" priority="10" operator="containsText" text="Fair">
      <formula>NOT(ISERROR(SEARCH("Fair",AS4)))</formula>
    </cfRule>
    <cfRule type="containsText" dxfId="9" priority="11" operator="containsText" text="Good">
      <formula>NOT(ISERROR(SEARCH("Good",AS4)))</formula>
    </cfRule>
  </conditionalFormatting>
  <conditionalFormatting sqref="X3:AC7">
    <cfRule type="containsText" dxfId="8" priority="9" operator="containsText" text="Some concerns">
      <formula>NOT(ISERROR(SEARCH("Some concerns",X3)))</formula>
    </cfRule>
  </conditionalFormatting>
  <conditionalFormatting sqref="AC4">
    <cfRule type="containsText" dxfId="7" priority="3" operator="containsText" text="NR">
      <formula>NOT(ISERROR(SEARCH("NR",AC4)))</formula>
    </cfRule>
    <cfRule type="containsText" dxfId="6" priority="4" operator="containsText" text="Unclear">
      <formula>NOT(ISERROR(SEARCH("Unclear",AC4)))</formula>
    </cfRule>
    <cfRule type="containsText" dxfId="5" priority="5" operator="containsText" text="Low">
      <formula>NOT(ISERROR(SEARCH("Low",AC4)))</formula>
    </cfRule>
    <cfRule type="containsText" dxfId="4" priority="6" operator="containsText" text="High">
      <formula>NOT(ISERROR(SEARCH("High",AC4)))</formula>
    </cfRule>
    <cfRule type="containsText" dxfId="3" priority="7" operator="containsText" text="Yes">
      <formula>NOT(ISERROR(SEARCH("Yes",AC4)))</formula>
    </cfRule>
    <cfRule type="containsText" dxfId="2" priority="8" operator="containsText" text="No">
      <formula>NOT(ISERROR(SEARCH("No",AC4)))</formula>
    </cfRule>
  </conditionalFormatting>
  <conditionalFormatting sqref="AD9:AD12">
    <cfRule type="containsText" dxfId="1" priority="1" operator="containsText" text="Fair">
      <formula>NOT(ISERROR(SEARCH("Fair",AD9)))</formula>
    </cfRule>
    <cfRule type="containsText" dxfId="0" priority="2" operator="containsText" text="Good">
      <formula>NOT(ISERROR(SEARCH("Good",AD9)))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F22" sqref="F22"/>
    </sheetView>
  </sheetViews>
  <sheetFormatPr defaultRowHeight="14.4" x14ac:dyDescent="0.3"/>
  <cols>
    <col min="1" max="1" width="12" customWidth="1"/>
    <col min="3" max="3" width="6.21875" customWidth="1"/>
    <col min="5" max="5" width="44" bestFit="1" customWidth="1"/>
    <col min="6" max="6" width="11.5546875" bestFit="1" customWidth="1"/>
    <col min="8" max="8" width="13.33203125" bestFit="1" customWidth="1"/>
    <col min="11" max="11" width="10.109375" bestFit="1" customWidth="1"/>
    <col min="13" max="13" width="9.77734375" bestFit="1" customWidth="1"/>
    <col min="14" max="14" width="12.5546875" bestFit="1" customWidth="1"/>
  </cols>
  <sheetData>
    <row r="1" spans="1:16" x14ac:dyDescent="0.3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</row>
    <row r="2" spans="1:16" x14ac:dyDescent="0.3">
      <c r="A2" t="s">
        <v>162</v>
      </c>
      <c r="B2">
        <v>3.6999999999999998E-2</v>
      </c>
      <c r="C2">
        <v>101</v>
      </c>
      <c r="D2" t="s">
        <v>163</v>
      </c>
      <c r="E2" t="s">
        <v>164</v>
      </c>
      <c r="F2" t="s">
        <v>165</v>
      </c>
      <c r="G2" t="s">
        <v>166</v>
      </c>
      <c r="H2" t="s">
        <v>167</v>
      </c>
      <c r="I2">
        <v>58.03</v>
      </c>
      <c r="J2">
        <v>78.22</v>
      </c>
      <c r="K2">
        <v>0</v>
      </c>
      <c r="L2">
        <v>0</v>
      </c>
      <c r="M2">
        <v>1</v>
      </c>
      <c r="N2">
        <v>3</v>
      </c>
      <c r="O2">
        <v>2</v>
      </c>
      <c r="P2">
        <v>2007</v>
      </c>
    </row>
    <row r="3" spans="1:16" x14ac:dyDescent="0.3">
      <c r="A3" t="s">
        <v>162</v>
      </c>
      <c r="B3">
        <v>3.9E-2</v>
      </c>
      <c r="C3">
        <v>101</v>
      </c>
      <c r="D3" t="s">
        <v>163</v>
      </c>
      <c r="E3" t="s">
        <v>168</v>
      </c>
      <c r="F3" t="s">
        <v>165</v>
      </c>
      <c r="G3" t="s">
        <v>166</v>
      </c>
      <c r="H3" t="s">
        <v>167</v>
      </c>
      <c r="I3">
        <v>58.03</v>
      </c>
      <c r="J3">
        <v>78.22</v>
      </c>
      <c r="K3">
        <v>0</v>
      </c>
      <c r="L3">
        <v>0</v>
      </c>
      <c r="M3">
        <v>1</v>
      </c>
      <c r="N3">
        <v>3</v>
      </c>
      <c r="O3">
        <v>2</v>
      </c>
      <c r="P3">
        <v>2007</v>
      </c>
    </row>
    <row r="4" spans="1:16" x14ac:dyDescent="0.3">
      <c r="A4" t="s">
        <v>162</v>
      </c>
      <c r="B4">
        <v>7.0000000000000001E-3</v>
      </c>
      <c r="C4">
        <v>101</v>
      </c>
      <c r="D4" t="s">
        <v>169</v>
      </c>
      <c r="E4" t="s">
        <v>170</v>
      </c>
      <c r="F4" t="s">
        <v>165</v>
      </c>
      <c r="G4" t="s">
        <v>166</v>
      </c>
      <c r="H4" t="s">
        <v>167</v>
      </c>
      <c r="I4">
        <v>58.03</v>
      </c>
      <c r="J4">
        <v>78.22</v>
      </c>
      <c r="K4">
        <v>0</v>
      </c>
      <c r="L4">
        <v>0</v>
      </c>
      <c r="M4">
        <v>1</v>
      </c>
      <c r="N4">
        <v>3</v>
      </c>
      <c r="O4">
        <v>2</v>
      </c>
      <c r="P4">
        <v>2007</v>
      </c>
    </row>
    <row r="5" spans="1:16" x14ac:dyDescent="0.3">
      <c r="A5" t="s">
        <v>162</v>
      </c>
      <c r="B5">
        <v>-0.08</v>
      </c>
      <c r="C5">
        <v>101</v>
      </c>
      <c r="D5" t="s">
        <v>169</v>
      </c>
      <c r="E5" t="s">
        <v>171</v>
      </c>
      <c r="F5" t="s">
        <v>165</v>
      </c>
      <c r="G5" t="s">
        <v>166</v>
      </c>
      <c r="H5" t="s">
        <v>167</v>
      </c>
      <c r="I5">
        <v>58.03</v>
      </c>
      <c r="J5">
        <v>78.22</v>
      </c>
      <c r="K5">
        <v>0</v>
      </c>
      <c r="L5">
        <v>0</v>
      </c>
      <c r="M5">
        <v>1</v>
      </c>
      <c r="N5">
        <v>3</v>
      </c>
      <c r="O5">
        <v>2</v>
      </c>
      <c r="P5">
        <v>2007</v>
      </c>
    </row>
    <row r="6" spans="1:16" x14ac:dyDescent="0.3">
      <c r="A6" t="s">
        <v>172</v>
      </c>
      <c r="B6">
        <v>8.4000000000000005E-2</v>
      </c>
      <c r="C6">
        <v>51</v>
      </c>
      <c r="D6" t="s">
        <v>173</v>
      </c>
      <c r="E6" t="s">
        <v>174</v>
      </c>
      <c r="F6" t="s">
        <v>175</v>
      </c>
      <c r="G6" t="s">
        <v>176</v>
      </c>
      <c r="H6" t="s">
        <v>167</v>
      </c>
      <c r="I6" t="s">
        <v>177</v>
      </c>
      <c r="J6">
        <v>52.94</v>
      </c>
      <c r="K6">
        <v>0</v>
      </c>
      <c r="L6" t="s">
        <v>177</v>
      </c>
      <c r="M6">
        <v>1</v>
      </c>
      <c r="N6">
        <v>3</v>
      </c>
      <c r="O6">
        <v>2</v>
      </c>
      <c r="P6">
        <v>2017</v>
      </c>
    </row>
    <row r="7" spans="1:16" x14ac:dyDescent="0.3">
      <c r="A7" t="s">
        <v>172</v>
      </c>
      <c r="B7">
        <v>0.436</v>
      </c>
      <c r="C7">
        <v>51</v>
      </c>
      <c r="D7" t="s">
        <v>173</v>
      </c>
      <c r="E7" t="s">
        <v>178</v>
      </c>
      <c r="F7" t="s">
        <v>175</v>
      </c>
      <c r="G7" t="s">
        <v>176</v>
      </c>
      <c r="H7" t="s">
        <v>167</v>
      </c>
      <c r="I7" t="s">
        <v>177</v>
      </c>
      <c r="J7">
        <v>52.94</v>
      </c>
      <c r="K7">
        <v>0</v>
      </c>
      <c r="L7" t="s">
        <v>177</v>
      </c>
      <c r="M7">
        <v>1</v>
      </c>
      <c r="N7">
        <v>3</v>
      </c>
      <c r="O7">
        <v>2</v>
      </c>
      <c r="P7">
        <v>2017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E30" sqref="E30"/>
    </sheetView>
  </sheetViews>
  <sheetFormatPr defaultRowHeight="14.4" x14ac:dyDescent="0.3"/>
  <cols>
    <col min="1" max="1" width="14.33203125" bestFit="1" customWidth="1"/>
    <col min="2" max="2" width="9.6640625" bestFit="1" customWidth="1"/>
    <col min="3" max="3" width="4" bestFit="1" customWidth="1"/>
    <col min="4" max="4" width="8.6640625" bestFit="1" customWidth="1"/>
    <col min="5" max="5" width="51.21875" bestFit="1" customWidth="1"/>
    <col min="6" max="6" width="19.33203125" bestFit="1" customWidth="1"/>
    <col min="7" max="8" width="13.33203125" bestFit="1" customWidth="1"/>
    <col min="9" max="9" width="6" bestFit="1" customWidth="1"/>
    <col min="10" max="10" width="6.5546875" bestFit="1" customWidth="1"/>
    <col min="11" max="11" width="10.109375" bestFit="1" customWidth="1"/>
    <col min="12" max="12" width="7.6640625" bestFit="1" customWidth="1"/>
    <col min="13" max="13" width="9.77734375" bestFit="1" customWidth="1"/>
    <col min="14" max="14" width="12.5546875" bestFit="1" customWidth="1"/>
    <col min="15" max="15" width="8.109375" bestFit="1" customWidth="1"/>
    <col min="16" max="16" width="5" bestFit="1" customWidth="1"/>
  </cols>
  <sheetData>
    <row r="1" spans="1:16" x14ac:dyDescent="0.3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</row>
    <row r="2" spans="1:16" x14ac:dyDescent="0.3">
      <c r="A2" t="s">
        <v>179</v>
      </c>
      <c r="B2">
        <v>-0.25800000000000001</v>
      </c>
      <c r="C2">
        <v>33</v>
      </c>
      <c r="D2" t="s">
        <v>169</v>
      </c>
      <c r="E2" t="s">
        <v>180</v>
      </c>
      <c r="F2" t="s">
        <v>165</v>
      </c>
      <c r="G2" t="s">
        <v>166</v>
      </c>
      <c r="H2" t="s">
        <v>167</v>
      </c>
      <c r="I2">
        <v>24</v>
      </c>
      <c r="J2">
        <v>75.75</v>
      </c>
      <c r="K2">
        <v>0</v>
      </c>
      <c r="L2">
        <v>1</v>
      </c>
      <c r="M2">
        <v>4</v>
      </c>
      <c r="N2">
        <v>2</v>
      </c>
      <c r="O2" t="s">
        <v>177</v>
      </c>
      <c r="P2">
        <v>2019</v>
      </c>
    </row>
    <row r="3" spans="1:16" x14ac:dyDescent="0.3">
      <c r="A3" t="s">
        <v>179</v>
      </c>
      <c r="B3">
        <v>-0.19500000000000001</v>
      </c>
      <c r="C3">
        <v>33</v>
      </c>
      <c r="D3" t="s">
        <v>169</v>
      </c>
      <c r="E3" t="s">
        <v>181</v>
      </c>
      <c r="F3" t="s">
        <v>165</v>
      </c>
      <c r="G3" t="s">
        <v>176</v>
      </c>
      <c r="H3" t="s">
        <v>167</v>
      </c>
      <c r="I3">
        <v>24</v>
      </c>
      <c r="J3">
        <v>75.75</v>
      </c>
      <c r="K3">
        <v>0</v>
      </c>
      <c r="L3">
        <v>1</v>
      </c>
      <c r="M3">
        <v>4</v>
      </c>
      <c r="N3">
        <v>2</v>
      </c>
      <c r="O3" t="s">
        <v>177</v>
      </c>
      <c r="P3">
        <v>2019</v>
      </c>
    </row>
    <row r="4" spans="1:16" x14ac:dyDescent="0.3">
      <c r="A4" t="s">
        <v>179</v>
      </c>
      <c r="B4">
        <v>0.107</v>
      </c>
      <c r="C4">
        <v>33</v>
      </c>
      <c r="D4" t="s">
        <v>169</v>
      </c>
      <c r="E4" t="s">
        <v>182</v>
      </c>
      <c r="F4" t="s">
        <v>165</v>
      </c>
      <c r="G4" t="s">
        <v>183</v>
      </c>
      <c r="H4" t="s">
        <v>167</v>
      </c>
      <c r="I4">
        <v>24</v>
      </c>
      <c r="J4">
        <v>75.75</v>
      </c>
      <c r="K4">
        <v>0</v>
      </c>
      <c r="L4">
        <v>1</v>
      </c>
      <c r="M4">
        <v>4</v>
      </c>
      <c r="N4">
        <v>2</v>
      </c>
      <c r="O4" t="s">
        <v>177</v>
      </c>
      <c r="P4">
        <v>2019</v>
      </c>
    </row>
    <row r="5" spans="1:16" x14ac:dyDescent="0.3">
      <c r="A5" t="s">
        <v>184</v>
      </c>
      <c r="B5">
        <v>5.0999999999999997E-2</v>
      </c>
      <c r="C5">
        <v>69</v>
      </c>
      <c r="D5" t="s">
        <v>173</v>
      </c>
      <c r="E5" t="s">
        <v>185</v>
      </c>
      <c r="F5" t="s">
        <v>175</v>
      </c>
      <c r="G5" t="s">
        <v>166</v>
      </c>
      <c r="H5" t="s">
        <v>167</v>
      </c>
      <c r="I5">
        <v>21.6</v>
      </c>
      <c r="J5">
        <v>72.459999999999994</v>
      </c>
      <c r="K5">
        <v>0</v>
      </c>
      <c r="L5">
        <v>0</v>
      </c>
      <c r="M5">
        <v>4</v>
      </c>
      <c r="N5">
        <v>2</v>
      </c>
      <c r="O5">
        <v>2</v>
      </c>
      <c r="P5">
        <v>2020</v>
      </c>
    </row>
    <row r="6" spans="1:16" x14ac:dyDescent="0.3">
      <c r="A6" t="s">
        <v>184</v>
      </c>
      <c r="B6">
        <v>-6.5000000000000002E-2</v>
      </c>
      <c r="C6">
        <v>69</v>
      </c>
      <c r="D6" t="s">
        <v>173</v>
      </c>
      <c r="E6" t="s">
        <v>186</v>
      </c>
      <c r="F6" t="s">
        <v>165</v>
      </c>
      <c r="G6" t="s">
        <v>166</v>
      </c>
      <c r="H6" t="s">
        <v>167</v>
      </c>
      <c r="I6">
        <v>21.6</v>
      </c>
      <c r="J6">
        <v>72.459999999999994</v>
      </c>
      <c r="K6">
        <v>0</v>
      </c>
      <c r="L6">
        <v>0</v>
      </c>
      <c r="M6">
        <v>4</v>
      </c>
      <c r="N6">
        <v>2</v>
      </c>
      <c r="O6">
        <v>2</v>
      </c>
      <c r="P6">
        <v>2020</v>
      </c>
    </row>
    <row r="7" spans="1:16" x14ac:dyDescent="0.3">
      <c r="A7" t="s">
        <v>184</v>
      </c>
      <c r="B7">
        <v>-1.4999999999999999E-2</v>
      </c>
      <c r="C7">
        <v>69</v>
      </c>
      <c r="D7" t="s">
        <v>173</v>
      </c>
      <c r="E7" t="s">
        <v>187</v>
      </c>
      <c r="F7" t="s">
        <v>175</v>
      </c>
      <c r="G7" t="s">
        <v>176</v>
      </c>
      <c r="H7" t="s">
        <v>167</v>
      </c>
      <c r="I7">
        <v>21.6</v>
      </c>
      <c r="J7">
        <v>72.459999999999994</v>
      </c>
      <c r="K7">
        <v>0</v>
      </c>
      <c r="L7">
        <v>0</v>
      </c>
      <c r="M7">
        <v>4</v>
      </c>
      <c r="N7">
        <v>2</v>
      </c>
      <c r="O7">
        <v>2</v>
      </c>
      <c r="P7">
        <v>2020</v>
      </c>
    </row>
    <row r="8" spans="1:16" x14ac:dyDescent="0.3">
      <c r="A8" t="s">
        <v>184</v>
      </c>
      <c r="B8">
        <v>-4.95E-4</v>
      </c>
      <c r="C8">
        <v>69</v>
      </c>
      <c r="D8" t="s">
        <v>173</v>
      </c>
      <c r="E8" t="s">
        <v>188</v>
      </c>
      <c r="F8" t="s">
        <v>165</v>
      </c>
      <c r="G8" t="s">
        <v>176</v>
      </c>
      <c r="H8" t="s">
        <v>167</v>
      </c>
      <c r="I8">
        <v>21.6</v>
      </c>
      <c r="J8">
        <v>72.459999999999994</v>
      </c>
      <c r="K8">
        <v>0</v>
      </c>
      <c r="L8">
        <v>0</v>
      </c>
      <c r="M8">
        <v>4</v>
      </c>
      <c r="N8">
        <v>2</v>
      </c>
      <c r="O8">
        <v>2</v>
      </c>
      <c r="P8">
        <v>2020</v>
      </c>
    </row>
    <row r="9" spans="1:16" x14ac:dyDescent="0.3">
      <c r="A9" t="s">
        <v>184</v>
      </c>
      <c r="B9">
        <v>-0.11899999999999999</v>
      </c>
      <c r="C9">
        <v>69</v>
      </c>
      <c r="D9" t="s">
        <v>173</v>
      </c>
      <c r="E9" t="s">
        <v>189</v>
      </c>
      <c r="F9" t="s">
        <v>175</v>
      </c>
      <c r="G9" t="s">
        <v>183</v>
      </c>
      <c r="H9" t="s">
        <v>167</v>
      </c>
      <c r="I9">
        <v>21.6</v>
      </c>
      <c r="J9">
        <v>72.459999999999994</v>
      </c>
      <c r="K9">
        <v>0</v>
      </c>
      <c r="L9">
        <v>0</v>
      </c>
      <c r="M9">
        <v>4</v>
      </c>
      <c r="N9">
        <v>2</v>
      </c>
      <c r="O9">
        <v>2</v>
      </c>
      <c r="P9">
        <v>2020</v>
      </c>
    </row>
    <row r="10" spans="1:16" x14ac:dyDescent="0.3">
      <c r="A10" t="s">
        <v>184</v>
      </c>
      <c r="B10">
        <v>-0.13700000000000001</v>
      </c>
      <c r="C10">
        <v>69</v>
      </c>
      <c r="D10" t="s">
        <v>173</v>
      </c>
      <c r="E10" t="s">
        <v>190</v>
      </c>
      <c r="F10" t="s">
        <v>165</v>
      </c>
      <c r="G10" t="s">
        <v>183</v>
      </c>
      <c r="H10" t="s">
        <v>167</v>
      </c>
      <c r="I10">
        <v>21.6</v>
      </c>
      <c r="J10">
        <v>72.459999999999994</v>
      </c>
      <c r="K10">
        <v>0</v>
      </c>
      <c r="L10">
        <v>0</v>
      </c>
      <c r="M10">
        <v>4</v>
      </c>
      <c r="N10">
        <v>2</v>
      </c>
      <c r="O10">
        <v>2</v>
      </c>
      <c r="P10">
        <v>2020</v>
      </c>
    </row>
    <row r="11" spans="1:16" x14ac:dyDescent="0.3">
      <c r="A11" t="s">
        <v>162</v>
      </c>
      <c r="B11">
        <v>-9.8000000000000004E-2</v>
      </c>
      <c r="C11">
        <v>101</v>
      </c>
      <c r="D11" t="s">
        <v>163</v>
      </c>
      <c r="E11" t="s">
        <v>164</v>
      </c>
      <c r="F11" t="s">
        <v>165</v>
      </c>
      <c r="G11" t="s">
        <v>166</v>
      </c>
      <c r="H11" t="s">
        <v>167</v>
      </c>
      <c r="I11">
        <v>58.03</v>
      </c>
      <c r="J11">
        <v>78.22</v>
      </c>
      <c r="K11">
        <v>0</v>
      </c>
      <c r="L11">
        <v>0</v>
      </c>
      <c r="M11">
        <v>1</v>
      </c>
      <c r="N11">
        <v>3</v>
      </c>
      <c r="O11">
        <v>2</v>
      </c>
      <c r="P11">
        <v>2007</v>
      </c>
    </row>
    <row r="12" spans="1:16" x14ac:dyDescent="0.3">
      <c r="A12" t="s">
        <v>162</v>
      </c>
      <c r="B12">
        <v>9.4E-2</v>
      </c>
      <c r="C12">
        <v>101</v>
      </c>
      <c r="D12" t="s">
        <v>163</v>
      </c>
      <c r="E12" t="s">
        <v>168</v>
      </c>
      <c r="F12" t="s">
        <v>165</v>
      </c>
      <c r="G12" t="s">
        <v>166</v>
      </c>
      <c r="H12" t="s">
        <v>167</v>
      </c>
      <c r="I12">
        <v>58.03</v>
      </c>
      <c r="J12">
        <v>78.22</v>
      </c>
      <c r="K12">
        <v>0</v>
      </c>
      <c r="L12">
        <v>0</v>
      </c>
      <c r="M12">
        <v>1</v>
      </c>
      <c r="N12">
        <v>3</v>
      </c>
      <c r="O12">
        <v>2</v>
      </c>
      <c r="P12">
        <v>2007</v>
      </c>
    </row>
    <row r="13" spans="1:16" x14ac:dyDescent="0.3">
      <c r="A13" t="s">
        <v>162</v>
      </c>
      <c r="B13">
        <v>-8.7999999999999995E-2</v>
      </c>
      <c r="C13">
        <v>101</v>
      </c>
      <c r="D13" t="s">
        <v>169</v>
      </c>
      <c r="E13" t="s">
        <v>170</v>
      </c>
      <c r="F13" t="s">
        <v>165</v>
      </c>
      <c r="G13" t="s">
        <v>166</v>
      </c>
      <c r="H13" t="s">
        <v>167</v>
      </c>
      <c r="I13">
        <v>58.03</v>
      </c>
      <c r="J13">
        <v>78.22</v>
      </c>
      <c r="K13">
        <v>0</v>
      </c>
      <c r="L13">
        <v>0</v>
      </c>
      <c r="M13">
        <v>1</v>
      </c>
      <c r="N13">
        <v>3</v>
      </c>
      <c r="O13">
        <v>2</v>
      </c>
      <c r="P13">
        <v>2007</v>
      </c>
    </row>
    <row r="14" spans="1:16" x14ac:dyDescent="0.3">
      <c r="A14" t="s">
        <v>162</v>
      </c>
      <c r="B14">
        <v>-7.4999999999999997E-2</v>
      </c>
      <c r="C14">
        <v>101</v>
      </c>
      <c r="D14" t="s">
        <v>169</v>
      </c>
      <c r="E14" t="s">
        <v>171</v>
      </c>
      <c r="F14" t="s">
        <v>165</v>
      </c>
      <c r="G14" t="s">
        <v>166</v>
      </c>
      <c r="H14" t="s">
        <v>167</v>
      </c>
      <c r="I14">
        <v>58.03</v>
      </c>
      <c r="J14">
        <v>78.22</v>
      </c>
      <c r="K14">
        <v>0</v>
      </c>
      <c r="L14">
        <v>0</v>
      </c>
      <c r="M14">
        <v>1</v>
      </c>
      <c r="N14">
        <v>3</v>
      </c>
      <c r="O14">
        <v>2</v>
      </c>
      <c r="P14">
        <v>2007</v>
      </c>
    </row>
    <row r="15" spans="1:16" x14ac:dyDescent="0.3">
      <c r="A15" t="s">
        <v>191</v>
      </c>
      <c r="B15">
        <v>-0.10299999999999999</v>
      </c>
      <c r="C15">
        <v>18</v>
      </c>
      <c r="D15" t="s">
        <v>169</v>
      </c>
      <c r="E15" t="s">
        <v>192</v>
      </c>
      <c r="F15" t="s">
        <v>165</v>
      </c>
      <c r="G15" t="s">
        <v>166</v>
      </c>
      <c r="H15" t="s">
        <v>167</v>
      </c>
      <c r="I15">
        <v>23.11</v>
      </c>
      <c r="J15">
        <v>44.44</v>
      </c>
      <c r="K15">
        <v>0</v>
      </c>
      <c r="L15" t="s">
        <v>177</v>
      </c>
      <c r="M15">
        <v>2</v>
      </c>
      <c r="N15">
        <v>1</v>
      </c>
      <c r="O15">
        <v>2</v>
      </c>
      <c r="P15">
        <v>2017</v>
      </c>
    </row>
    <row r="16" spans="1:16" x14ac:dyDescent="0.3">
      <c r="A16" t="s">
        <v>193</v>
      </c>
      <c r="B16">
        <v>7.6999999999999999E-2</v>
      </c>
      <c r="C16">
        <v>71</v>
      </c>
      <c r="D16" t="s">
        <v>173</v>
      </c>
      <c r="E16" t="s">
        <v>194</v>
      </c>
      <c r="F16" t="s">
        <v>195</v>
      </c>
      <c r="G16" t="s">
        <v>166</v>
      </c>
      <c r="H16" t="s">
        <v>167</v>
      </c>
      <c r="I16">
        <v>60.62</v>
      </c>
      <c r="J16">
        <v>74.650000000000006</v>
      </c>
      <c r="K16">
        <v>0</v>
      </c>
      <c r="L16" t="s">
        <v>177</v>
      </c>
      <c r="M16">
        <v>1</v>
      </c>
      <c r="N16">
        <v>3</v>
      </c>
      <c r="O16">
        <v>1</v>
      </c>
      <c r="P16">
        <v>2019</v>
      </c>
    </row>
    <row r="17" spans="1:16" x14ac:dyDescent="0.3">
      <c r="A17" t="s">
        <v>193</v>
      </c>
      <c r="B17">
        <v>4.0000000000000001E-3</v>
      </c>
      <c r="C17">
        <v>71</v>
      </c>
      <c r="D17" t="s">
        <v>163</v>
      </c>
      <c r="E17" t="s">
        <v>196</v>
      </c>
      <c r="F17" t="s">
        <v>165</v>
      </c>
      <c r="G17" t="s">
        <v>166</v>
      </c>
      <c r="H17" t="s">
        <v>167</v>
      </c>
      <c r="I17">
        <v>60.62</v>
      </c>
      <c r="J17">
        <v>74.650000000000006</v>
      </c>
      <c r="K17">
        <v>0</v>
      </c>
      <c r="L17" t="s">
        <v>177</v>
      </c>
      <c r="M17">
        <v>1</v>
      </c>
      <c r="N17">
        <v>3</v>
      </c>
      <c r="O17">
        <v>1</v>
      </c>
      <c r="P17">
        <v>2019</v>
      </c>
    </row>
    <row r="18" spans="1:16" x14ac:dyDescent="0.3">
      <c r="A18" t="s">
        <v>193</v>
      </c>
      <c r="B18">
        <v>-6.9000000000000006E-2</v>
      </c>
      <c r="C18">
        <v>71</v>
      </c>
      <c r="D18" t="s">
        <v>169</v>
      </c>
      <c r="E18" t="s">
        <v>170</v>
      </c>
      <c r="F18" t="s">
        <v>165</v>
      </c>
      <c r="G18" t="s">
        <v>166</v>
      </c>
      <c r="H18" t="s">
        <v>167</v>
      </c>
      <c r="I18">
        <v>60.62</v>
      </c>
      <c r="J18">
        <v>74.650000000000006</v>
      </c>
      <c r="K18">
        <v>0</v>
      </c>
      <c r="L18" t="s">
        <v>177</v>
      </c>
      <c r="M18">
        <v>1</v>
      </c>
      <c r="N18">
        <v>3</v>
      </c>
      <c r="O18">
        <v>1</v>
      </c>
      <c r="P18">
        <v>2019</v>
      </c>
    </row>
    <row r="19" spans="1:16" x14ac:dyDescent="0.3">
      <c r="A19" t="s">
        <v>197</v>
      </c>
      <c r="B19">
        <v>6.3E-2</v>
      </c>
      <c r="C19">
        <v>30</v>
      </c>
      <c r="D19" t="s">
        <v>169</v>
      </c>
      <c r="E19" t="s">
        <v>198</v>
      </c>
      <c r="F19" t="s">
        <v>165</v>
      </c>
      <c r="G19" t="s">
        <v>166</v>
      </c>
      <c r="H19" t="s">
        <v>199</v>
      </c>
      <c r="I19">
        <v>29.27</v>
      </c>
      <c r="J19">
        <v>60</v>
      </c>
      <c r="K19">
        <v>0</v>
      </c>
      <c r="L19">
        <v>0</v>
      </c>
      <c r="M19">
        <v>1</v>
      </c>
      <c r="N19">
        <v>3</v>
      </c>
      <c r="O19">
        <v>2</v>
      </c>
      <c r="P19">
        <v>2019</v>
      </c>
    </row>
    <row r="20" spans="1:16" x14ac:dyDescent="0.3">
      <c r="A20" t="s">
        <v>197</v>
      </c>
      <c r="B20">
        <v>7.3999999999999996E-2</v>
      </c>
      <c r="C20">
        <v>30</v>
      </c>
      <c r="D20" t="s">
        <v>169</v>
      </c>
      <c r="E20" t="s">
        <v>200</v>
      </c>
      <c r="F20" t="s">
        <v>165</v>
      </c>
      <c r="G20" t="s">
        <v>166</v>
      </c>
      <c r="H20" t="s">
        <v>167</v>
      </c>
      <c r="I20">
        <v>29.27</v>
      </c>
      <c r="J20">
        <v>60</v>
      </c>
      <c r="K20">
        <v>0</v>
      </c>
      <c r="L20">
        <v>0</v>
      </c>
      <c r="M20">
        <v>1</v>
      </c>
      <c r="N20">
        <v>3</v>
      </c>
      <c r="O20">
        <v>2</v>
      </c>
      <c r="P20">
        <v>2019</v>
      </c>
    </row>
    <row r="21" spans="1:16" x14ac:dyDescent="0.3">
      <c r="A21" t="s">
        <v>201</v>
      </c>
      <c r="B21">
        <v>-0.14399999999999999</v>
      </c>
      <c r="C21">
        <v>20</v>
      </c>
      <c r="D21" t="s">
        <v>169</v>
      </c>
      <c r="E21" t="s">
        <v>202</v>
      </c>
      <c r="F21" t="s">
        <v>165</v>
      </c>
      <c r="G21" t="s">
        <v>166</v>
      </c>
      <c r="H21" t="s">
        <v>167</v>
      </c>
      <c r="I21">
        <v>25.65</v>
      </c>
      <c r="J21">
        <v>55</v>
      </c>
      <c r="K21">
        <v>0</v>
      </c>
      <c r="L21" t="s">
        <v>177</v>
      </c>
      <c r="M21">
        <v>2</v>
      </c>
      <c r="N21">
        <v>1</v>
      </c>
      <c r="O21">
        <v>2</v>
      </c>
      <c r="P21">
        <v>2013</v>
      </c>
    </row>
    <row r="22" spans="1:16" x14ac:dyDescent="0.3">
      <c r="A22" t="s">
        <v>203</v>
      </c>
      <c r="B22">
        <v>-0.11</v>
      </c>
      <c r="C22">
        <v>52</v>
      </c>
      <c r="D22" t="s">
        <v>169</v>
      </c>
      <c r="E22" t="s">
        <v>204</v>
      </c>
      <c r="F22" t="s">
        <v>165</v>
      </c>
      <c r="G22" t="s">
        <v>166</v>
      </c>
      <c r="H22" t="s">
        <v>167</v>
      </c>
      <c r="I22">
        <v>22.32</v>
      </c>
      <c r="J22">
        <v>49.09</v>
      </c>
      <c r="K22">
        <v>0</v>
      </c>
      <c r="L22">
        <v>0</v>
      </c>
      <c r="M22">
        <v>4</v>
      </c>
      <c r="N22">
        <v>3</v>
      </c>
      <c r="O22">
        <v>2</v>
      </c>
      <c r="P22">
        <v>2019</v>
      </c>
    </row>
    <row r="23" spans="1:16" x14ac:dyDescent="0.3">
      <c r="A23" t="s">
        <v>203</v>
      </c>
      <c r="B23">
        <v>-1.9E-2</v>
      </c>
      <c r="C23">
        <v>52</v>
      </c>
      <c r="D23" t="s">
        <v>169</v>
      </c>
      <c r="E23" t="s">
        <v>171</v>
      </c>
      <c r="F23" t="s">
        <v>165</v>
      </c>
      <c r="G23" t="s">
        <v>166</v>
      </c>
      <c r="H23" t="s">
        <v>167</v>
      </c>
      <c r="I23">
        <v>22.32</v>
      </c>
      <c r="J23">
        <v>49.09</v>
      </c>
      <c r="K23">
        <v>0</v>
      </c>
      <c r="L23">
        <v>0</v>
      </c>
      <c r="M23">
        <v>4</v>
      </c>
      <c r="N23">
        <v>3</v>
      </c>
      <c r="O23">
        <v>2</v>
      </c>
      <c r="P23">
        <v>2019</v>
      </c>
    </row>
    <row r="24" spans="1:16" x14ac:dyDescent="0.3">
      <c r="A24" t="s">
        <v>172</v>
      </c>
      <c r="B24">
        <v>-4.3999999999999997E-2</v>
      </c>
      <c r="C24">
        <v>51</v>
      </c>
      <c r="D24" t="s">
        <v>173</v>
      </c>
      <c r="E24" t="s">
        <v>205</v>
      </c>
      <c r="F24" t="s">
        <v>175</v>
      </c>
      <c r="G24" t="s">
        <v>176</v>
      </c>
      <c r="H24" t="s">
        <v>167</v>
      </c>
      <c r="I24" t="s">
        <v>177</v>
      </c>
      <c r="J24">
        <v>52.94</v>
      </c>
      <c r="K24">
        <v>0</v>
      </c>
      <c r="L24" t="s">
        <v>177</v>
      </c>
      <c r="M24">
        <v>1</v>
      </c>
      <c r="N24">
        <v>3</v>
      </c>
      <c r="O24">
        <v>2</v>
      </c>
      <c r="P24">
        <v>2017</v>
      </c>
    </row>
    <row r="25" spans="1:16" x14ac:dyDescent="0.3">
      <c r="A25" t="s">
        <v>172</v>
      </c>
      <c r="B25">
        <v>0.19700000000000001</v>
      </c>
      <c r="C25">
        <v>51</v>
      </c>
      <c r="D25" t="s">
        <v>173</v>
      </c>
      <c r="E25" t="s">
        <v>205</v>
      </c>
      <c r="F25" t="s">
        <v>175</v>
      </c>
      <c r="G25" t="s">
        <v>176</v>
      </c>
      <c r="H25" t="s">
        <v>167</v>
      </c>
      <c r="I25" t="s">
        <v>177</v>
      </c>
      <c r="J25">
        <v>52.94</v>
      </c>
      <c r="K25">
        <v>0</v>
      </c>
      <c r="L25" t="s">
        <v>177</v>
      </c>
      <c r="M25">
        <v>1</v>
      </c>
      <c r="N25">
        <v>3</v>
      </c>
      <c r="O25">
        <v>2</v>
      </c>
      <c r="P25">
        <v>2017</v>
      </c>
    </row>
    <row r="26" spans="1:16" x14ac:dyDescent="0.3">
      <c r="A26" t="s">
        <v>206</v>
      </c>
      <c r="B26">
        <v>0.42399999999999999</v>
      </c>
      <c r="C26">
        <v>54</v>
      </c>
      <c r="D26" t="s">
        <v>173</v>
      </c>
      <c r="E26" t="s">
        <v>207</v>
      </c>
      <c r="F26" t="s">
        <v>165</v>
      </c>
      <c r="G26" t="s">
        <v>166</v>
      </c>
      <c r="H26" t="s">
        <v>167</v>
      </c>
      <c r="I26">
        <v>22.57</v>
      </c>
      <c r="J26">
        <v>35.19</v>
      </c>
      <c r="K26">
        <v>1</v>
      </c>
      <c r="L26">
        <v>0</v>
      </c>
      <c r="M26">
        <v>1</v>
      </c>
      <c r="N26">
        <v>3</v>
      </c>
      <c r="O26">
        <v>2</v>
      </c>
      <c r="P26">
        <v>2019</v>
      </c>
    </row>
    <row r="27" spans="1:16" x14ac:dyDescent="0.3">
      <c r="A27" t="s">
        <v>206</v>
      </c>
      <c r="B27">
        <v>5.2999999999999999E-2</v>
      </c>
      <c r="C27">
        <v>54</v>
      </c>
      <c r="D27" t="s">
        <v>173</v>
      </c>
      <c r="E27" t="s">
        <v>208</v>
      </c>
      <c r="F27" t="s">
        <v>165</v>
      </c>
      <c r="G27" t="s">
        <v>176</v>
      </c>
      <c r="H27" t="s">
        <v>167</v>
      </c>
      <c r="I27">
        <v>22.57</v>
      </c>
      <c r="J27">
        <v>35.19</v>
      </c>
      <c r="K27">
        <v>1</v>
      </c>
      <c r="L27">
        <v>0</v>
      </c>
      <c r="M27">
        <v>1</v>
      </c>
      <c r="N27">
        <v>3</v>
      </c>
      <c r="O27">
        <v>2</v>
      </c>
      <c r="P27">
        <v>2019</v>
      </c>
    </row>
    <row r="28" spans="1:16" x14ac:dyDescent="0.3">
      <c r="A28" t="s">
        <v>206</v>
      </c>
      <c r="B28">
        <v>-4.8000000000000001E-2</v>
      </c>
      <c r="C28">
        <v>54</v>
      </c>
      <c r="D28" t="s">
        <v>173</v>
      </c>
      <c r="E28" t="s">
        <v>208</v>
      </c>
      <c r="F28" t="s">
        <v>165</v>
      </c>
      <c r="G28" t="s">
        <v>176</v>
      </c>
      <c r="H28" t="s">
        <v>167</v>
      </c>
      <c r="I28">
        <v>22.57</v>
      </c>
      <c r="J28">
        <v>35.19</v>
      </c>
      <c r="K28">
        <v>1</v>
      </c>
      <c r="L28">
        <v>0</v>
      </c>
      <c r="M28">
        <v>1</v>
      </c>
      <c r="N28">
        <v>3</v>
      </c>
      <c r="O28">
        <v>2</v>
      </c>
      <c r="P28">
        <v>2019</v>
      </c>
    </row>
    <row r="29" spans="1:16" x14ac:dyDescent="0.3">
      <c r="A29" t="s">
        <v>206</v>
      </c>
      <c r="B29">
        <v>-3.9E-2</v>
      </c>
      <c r="C29">
        <v>54</v>
      </c>
      <c r="D29" t="s">
        <v>173</v>
      </c>
      <c r="E29" t="s">
        <v>208</v>
      </c>
      <c r="F29" t="s">
        <v>165</v>
      </c>
      <c r="G29" t="s">
        <v>176</v>
      </c>
      <c r="H29" t="s">
        <v>167</v>
      </c>
      <c r="I29">
        <v>22.57</v>
      </c>
      <c r="J29">
        <v>35.19</v>
      </c>
      <c r="K29">
        <v>1</v>
      </c>
      <c r="L29">
        <v>0</v>
      </c>
      <c r="M29">
        <v>1</v>
      </c>
      <c r="N29">
        <v>3</v>
      </c>
      <c r="O29">
        <v>2</v>
      </c>
      <c r="P29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F32" sqref="F32"/>
    </sheetView>
  </sheetViews>
  <sheetFormatPr defaultRowHeight="14.4" x14ac:dyDescent="0.3"/>
  <cols>
    <col min="1" max="1" width="14.33203125" bestFit="1" customWidth="1"/>
    <col min="2" max="2" width="6.6640625" bestFit="1" customWidth="1"/>
    <col min="3" max="3" width="4" bestFit="1" customWidth="1"/>
    <col min="4" max="4" width="8.6640625" bestFit="1" customWidth="1"/>
    <col min="5" max="5" width="51.21875" bestFit="1" customWidth="1"/>
    <col min="6" max="6" width="19.33203125" bestFit="1" customWidth="1"/>
    <col min="7" max="8" width="13.33203125" bestFit="1" customWidth="1"/>
    <col min="9" max="9" width="6" bestFit="1" customWidth="1"/>
    <col min="10" max="10" width="6.5546875" bestFit="1" customWidth="1"/>
    <col min="11" max="11" width="10.109375" bestFit="1" customWidth="1"/>
    <col min="12" max="12" width="7.6640625" bestFit="1" customWidth="1"/>
    <col min="13" max="13" width="9.77734375" bestFit="1" customWidth="1"/>
    <col min="14" max="14" width="12.5546875" bestFit="1" customWidth="1"/>
    <col min="15" max="15" width="8.109375" bestFit="1" customWidth="1"/>
    <col min="16" max="16" width="5" bestFit="1" customWidth="1"/>
  </cols>
  <sheetData>
    <row r="1" spans="1:16" x14ac:dyDescent="0.3">
      <c r="A1" t="s">
        <v>146</v>
      </c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</row>
    <row r="2" spans="1:16" x14ac:dyDescent="0.3">
      <c r="A2" t="s">
        <v>179</v>
      </c>
      <c r="B2">
        <v>-0.13100000000000001</v>
      </c>
      <c r="C2">
        <v>33</v>
      </c>
      <c r="D2" t="s">
        <v>169</v>
      </c>
      <c r="E2" t="s">
        <v>180</v>
      </c>
      <c r="F2" t="s">
        <v>165</v>
      </c>
      <c r="G2" t="s">
        <v>166</v>
      </c>
      <c r="H2" t="s">
        <v>167</v>
      </c>
      <c r="I2">
        <v>24</v>
      </c>
      <c r="J2">
        <v>75.75</v>
      </c>
      <c r="K2">
        <v>0</v>
      </c>
      <c r="L2">
        <v>1</v>
      </c>
      <c r="M2">
        <v>4</v>
      </c>
      <c r="N2">
        <v>2</v>
      </c>
      <c r="O2" t="s">
        <v>177</v>
      </c>
      <c r="P2">
        <v>2019</v>
      </c>
    </row>
    <row r="3" spans="1:16" x14ac:dyDescent="0.3">
      <c r="A3" t="s">
        <v>179</v>
      </c>
      <c r="B3">
        <v>0.26900000000000002</v>
      </c>
      <c r="C3">
        <v>33</v>
      </c>
      <c r="D3" t="s">
        <v>169</v>
      </c>
      <c r="E3" t="s">
        <v>209</v>
      </c>
      <c r="F3" t="s">
        <v>165</v>
      </c>
      <c r="G3" t="s">
        <v>176</v>
      </c>
      <c r="H3" t="s">
        <v>167</v>
      </c>
      <c r="I3">
        <v>24</v>
      </c>
      <c r="J3">
        <v>75.75</v>
      </c>
      <c r="K3">
        <v>0</v>
      </c>
      <c r="L3">
        <v>1</v>
      </c>
      <c r="M3">
        <v>4</v>
      </c>
      <c r="N3">
        <v>2</v>
      </c>
      <c r="O3" t="s">
        <v>177</v>
      </c>
      <c r="P3">
        <v>2019</v>
      </c>
    </row>
    <row r="4" spans="1:16" x14ac:dyDescent="0.3">
      <c r="A4" t="s">
        <v>179</v>
      </c>
      <c r="B4">
        <v>4.5999999999999999E-2</v>
      </c>
      <c r="C4">
        <v>33</v>
      </c>
      <c r="D4" t="s">
        <v>169</v>
      </c>
      <c r="E4" t="s">
        <v>182</v>
      </c>
      <c r="F4" t="s">
        <v>165</v>
      </c>
      <c r="G4" t="s">
        <v>183</v>
      </c>
      <c r="H4" t="s">
        <v>167</v>
      </c>
      <c r="I4">
        <v>24</v>
      </c>
      <c r="J4">
        <v>75.75</v>
      </c>
      <c r="K4">
        <v>0</v>
      </c>
      <c r="L4">
        <v>1</v>
      </c>
      <c r="M4">
        <v>4</v>
      </c>
      <c r="N4">
        <v>2</v>
      </c>
      <c r="O4" t="s">
        <v>177</v>
      </c>
      <c r="P4">
        <v>2019</v>
      </c>
    </row>
    <row r="5" spans="1:16" x14ac:dyDescent="0.3">
      <c r="A5" t="s">
        <v>184</v>
      </c>
      <c r="B5">
        <v>0.08</v>
      </c>
      <c r="C5">
        <v>69</v>
      </c>
      <c r="D5" t="s">
        <v>173</v>
      </c>
      <c r="E5" t="s">
        <v>185</v>
      </c>
      <c r="F5" t="s">
        <v>175</v>
      </c>
      <c r="G5" t="s">
        <v>166</v>
      </c>
      <c r="H5" t="s">
        <v>167</v>
      </c>
      <c r="I5">
        <v>21.6</v>
      </c>
      <c r="J5">
        <v>72.459999999999994</v>
      </c>
      <c r="K5">
        <v>0</v>
      </c>
      <c r="L5">
        <v>0</v>
      </c>
      <c r="M5">
        <v>4</v>
      </c>
      <c r="N5">
        <v>2</v>
      </c>
      <c r="O5">
        <v>2</v>
      </c>
      <c r="P5">
        <v>2020</v>
      </c>
    </row>
    <row r="6" spans="1:16" x14ac:dyDescent="0.3">
      <c r="A6" t="s">
        <v>184</v>
      </c>
      <c r="B6">
        <v>4.8000000000000001E-2</v>
      </c>
      <c r="C6">
        <v>69</v>
      </c>
      <c r="D6" t="s">
        <v>173</v>
      </c>
      <c r="E6" t="s">
        <v>186</v>
      </c>
      <c r="F6" t="s">
        <v>165</v>
      </c>
      <c r="G6" t="s">
        <v>166</v>
      </c>
      <c r="H6" t="s">
        <v>167</v>
      </c>
      <c r="I6">
        <v>21.6</v>
      </c>
      <c r="J6">
        <v>72.459999999999994</v>
      </c>
      <c r="K6">
        <v>0</v>
      </c>
      <c r="L6">
        <v>0</v>
      </c>
      <c r="M6">
        <v>4</v>
      </c>
      <c r="N6">
        <v>2</v>
      </c>
      <c r="O6">
        <v>2</v>
      </c>
      <c r="P6">
        <v>2020</v>
      </c>
    </row>
    <row r="7" spans="1:16" x14ac:dyDescent="0.3">
      <c r="A7" t="s">
        <v>184</v>
      </c>
      <c r="B7">
        <v>-7.8E-2</v>
      </c>
      <c r="C7">
        <v>69</v>
      </c>
      <c r="D7" t="s">
        <v>173</v>
      </c>
      <c r="E7" t="s">
        <v>210</v>
      </c>
      <c r="F7" t="s">
        <v>175</v>
      </c>
      <c r="G7" t="s">
        <v>176</v>
      </c>
      <c r="H7" t="s">
        <v>167</v>
      </c>
      <c r="I7">
        <v>21.6</v>
      </c>
      <c r="J7">
        <v>72.459999999999994</v>
      </c>
      <c r="K7">
        <v>0</v>
      </c>
      <c r="L7">
        <v>0</v>
      </c>
      <c r="M7">
        <v>4</v>
      </c>
      <c r="N7">
        <v>2</v>
      </c>
      <c r="O7">
        <v>2</v>
      </c>
      <c r="P7">
        <v>2020</v>
      </c>
    </row>
    <row r="8" spans="1:16" x14ac:dyDescent="0.3">
      <c r="A8" t="s">
        <v>184</v>
      </c>
      <c r="B8">
        <v>2.9000000000000001E-2</v>
      </c>
      <c r="C8">
        <v>69</v>
      </c>
      <c r="D8" t="s">
        <v>173</v>
      </c>
      <c r="E8" t="s">
        <v>211</v>
      </c>
      <c r="F8" t="s">
        <v>165</v>
      </c>
      <c r="G8" t="s">
        <v>176</v>
      </c>
      <c r="H8" t="s">
        <v>167</v>
      </c>
      <c r="I8">
        <v>21.6</v>
      </c>
      <c r="J8">
        <v>72.459999999999994</v>
      </c>
      <c r="K8">
        <v>0</v>
      </c>
      <c r="L8">
        <v>0</v>
      </c>
      <c r="M8">
        <v>4</v>
      </c>
      <c r="N8">
        <v>2</v>
      </c>
      <c r="O8">
        <v>2</v>
      </c>
      <c r="P8">
        <v>2020</v>
      </c>
    </row>
    <row r="9" spans="1:16" x14ac:dyDescent="0.3">
      <c r="A9" t="s">
        <v>184</v>
      </c>
      <c r="B9">
        <v>8.6999999999999994E-2</v>
      </c>
      <c r="C9">
        <v>69</v>
      </c>
      <c r="D9" t="s">
        <v>173</v>
      </c>
      <c r="E9" t="s">
        <v>189</v>
      </c>
      <c r="F9" t="s">
        <v>175</v>
      </c>
      <c r="G9" t="s">
        <v>183</v>
      </c>
      <c r="H9" t="s">
        <v>167</v>
      </c>
      <c r="I9">
        <v>21.6</v>
      </c>
      <c r="J9">
        <v>72.459999999999994</v>
      </c>
      <c r="K9">
        <v>0</v>
      </c>
      <c r="L9">
        <v>0</v>
      </c>
      <c r="M9">
        <v>4</v>
      </c>
      <c r="N9">
        <v>2</v>
      </c>
      <c r="O9">
        <v>2</v>
      </c>
      <c r="P9">
        <v>2020</v>
      </c>
    </row>
    <row r="10" spans="1:16" x14ac:dyDescent="0.3">
      <c r="A10" t="s">
        <v>184</v>
      </c>
      <c r="B10">
        <v>6.8000000000000005E-2</v>
      </c>
      <c r="C10">
        <v>69</v>
      </c>
      <c r="D10" t="s">
        <v>173</v>
      </c>
      <c r="E10" t="s">
        <v>190</v>
      </c>
      <c r="F10" t="s">
        <v>165</v>
      </c>
      <c r="G10" t="s">
        <v>183</v>
      </c>
      <c r="H10" t="s">
        <v>167</v>
      </c>
      <c r="I10">
        <v>21.6</v>
      </c>
      <c r="J10">
        <v>72.459999999999994</v>
      </c>
      <c r="K10">
        <v>0</v>
      </c>
      <c r="L10">
        <v>0</v>
      </c>
      <c r="M10">
        <v>4</v>
      </c>
      <c r="N10">
        <v>2</v>
      </c>
      <c r="O10">
        <v>2</v>
      </c>
      <c r="P10">
        <v>2020</v>
      </c>
    </row>
    <row r="11" spans="1:16" x14ac:dyDescent="0.3">
      <c r="A11" t="s">
        <v>162</v>
      </c>
      <c r="B11">
        <v>4.2000000000000003E-2</v>
      </c>
      <c r="C11">
        <v>101</v>
      </c>
      <c r="D11" t="s">
        <v>163</v>
      </c>
      <c r="E11" t="s">
        <v>164</v>
      </c>
      <c r="F11" t="s">
        <v>165</v>
      </c>
      <c r="G11" t="s">
        <v>166</v>
      </c>
      <c r="H11" t="s">
        <v>167</v>
      </c>
      <c r="I11">
        <v>58.03</v>
      </c>
      <c r="J11">
        <v>78.22</v>
      </c>
      <c r="K11">
        <v>0</v>
      </c>
      <c r="L11">
        <v>0</v>
      </c>
      <c r="M11">
        <v>1</v>
      </c>
      <c r="N11">
        <v>3</v>
      </c>
      <c r="O11">
        <v>2</v>
      </c>
      <c r="P11">
        <v>2007</v>
      </c>
    </row>
    <row r="12" spans="1:16" x14ac:dyDescent="0.3">
      <c r="A12" t="s">
        <v>162</v>
      </c>
      <c r="B12">
        <v>0.193</v>
      </c>
      <c r="C12">
        <v>101</v>
      </c>
      <c r="D12" t="s">
        <v>163</v>
      </c>
      <c r="E12" t="s">
        <v>168</v>
      </c>
      <c r="F12" t="s">
        <v>165</v>
      </c>
      <c r="G12" t="s">
        <v>166</v>
      </c>
      <c r="H12" t="s">
        <v>167</v>
      </c>
      <c r="I12">
        <v>58.03</v>
      </c>
      <c r="J12">
        <v>78.22</v>
      </c>
      <c r="K12">
        <v>0</v>
      </c>
      <c r="L12">
        <v>0</v>
      </c>
      <c r="M12">
        <v>1</v>
      </c>
      <c r="N12">
        <v>3</v>
      </c>
      <c r="O12">
        <v>2</v>
      </c>
      <c r="P12">
        <v>2007</v>
      </c>
    </row>
    <row r="13" spans="1:16" x14ac:dyDescent="0.3">
      <c r="A13" t="s">
        <v>162</v>
      </c>
      <c r="B13">
        <v>2.5000000000000001E-2</v>
      </c>
      <c r="C13">
        <v>101</v>
      </c>
      <c r="D13" t="s">
        <v>169</v>
      </c>
      <c r="E13" t="s">
        <v>170</v>
      </c>
      <c r="F13" t="s">
        <v>165</v>
      </c>
      <c r="G13" t="s">
        <v>166</v>
      </c>
      <c r="H13" t="s">
        <v>167</v>
      </c>
      <c r="I13">
        <v>58.03</v>
      </c>
      <c r="J13">
        <v>78.22</v>
      </c>
      <c r="K13">
        <v>0</v>
      </c>
      <c r="L13">
        <v>0</v>
      </c>
      <c r="M13">
        <v>1</v>
      </c>
      <c r="N13">
        <v>3</v>
      </c>
      <c r="O13">
        <v>2</v>
      </c>
      <c r="P13">
        <v>2007</v>
      </c>
    </row>
    <row r="14" spans="1:16" x14ac:dyDescent="0.3">
      <c r="A14" t="s">
        <v>162</v>
      </c>
      <c r="B14">
        <v>1.2999999999999999E-2</v>
      </c>
      <c r="C14">
        <v>101</v>
      </c>
      <c r="D14" t="s">
        <v>169</v>
      </c>
      <c r="E14" t="s">
        <v>171</v>
      </c>
      <c r="F14" t="s">
        <v>165</v>
      </c>
      <c r="G14" t="s">
        <v>166</v>
      </c>
      <c r="H14" t="s">
        <v>167</v>
      </c>
      <c r="I14">
        <v>58.03</v>
      </c>
      <c r="J14">
        <v>78.22</v>
      </c>
      <c r="K14">
        <v>0</v>
      </c>
      <c r="L14">
        <v>0</v>
      </c>
      <c r="M14">
        <v>1</v>
      </c>
      <c r="N14">
        <v>3</v>
      </c>
      <c r="O14">
        <v>2</v>
      </c>
      <c r="P14">
        <v>2007</v>
      </c>
    </row>
    <row r="15" spans="1:16" x14ac:dyDescent="0.3">
      <c r="A15" t="s">
        <v>193</v>
      </c>
      <c r="B15">
        <v>6.0000000000000001E-3</v>
      </c>
      <c r="C15">
        <v>71</v>
      </c>
      <c r="D15" t="s">
        <v>173</v>
      </c>
      <c r="E15" t="s">
        <v>194</v>
      </c>
      <c r="F15" t="s">
        <v>195</v>
      </c>
      <c r="G15" t="s">
        <v>166</v>
      </c>
      <c r="H15" t="s">
        <v>167</v>
      </c>
      <c r="I15">
        <v>60.62</v>
      </c>
      <c r="J15">
        <v>74.650000000000006</v>
      </c>
      <c r="K15">
        <v>0</v>
      </c>
      <c r="L15" t="s">
        <v>177</v>
      </c>
      <c r="M15">
        <v>1</v>
      </c>
      <c r="N15">
        <v>3</v>
      </c>
      <c r="O15">
        <v>1</v>
      </c>
      <c r="P15">
        <v>2019</v>
      </c>
    </row>
    <row r="16" spans="1:16" x14ac:dyDescent="0.3">
      <c r="A16" t="s">
        <v>193</v>
      </c>
      <c r="B16">
        <v>-0.113</v>
      </c>
      <c r="C16">
        <v>71</v>
      </c>
      <c r="D16" t="s">
        <v>163</v>
      </c>
      <c r="E16" t="s">
        <v>196</v>
      </c>
      <c r="F16" t="s">
        <v>165</v>
      </c>
      <c r="G16" t="s">
        <v>166</v>
      </c>
      <c r="H16" t="s">
        <v>167</v>
      </c>
      <c r="I16">
        <v>60.62</v>
      </c>
      <c r="J16">
        <v>74.650000000000006</v>
      </c>
      <c r="K16">
        <v>0</v>
      </c>
      <c r="L16" t="s">
        <v>177</v>
      </c>
      <c r="M16">
        <v>1</v>
      </c>
      <c r="N16">
        <v>3</v>
      </c>
      <c r="O16">
        <v>1</v>
      </c>
      <c r="P16">
        <v>2019</v>
      </c>
    </row>
    <row r="17" spans="1:16" x14ac:dyDescent="0.3">
      <c r="A17" t="s">
        <v>193</v>
      </c>
      <c r="B17">
        <v>0.13</v>
      </c>
      <c r="C17">
        <v>71</v>
      </c>
      <c r="D17" t="s">
        <v>169</v>
      </c>
      <c r="E17" t="s">
        <v>170</v>
      </c>
      <c r="F17" t="s">
        <v>165</v>
      </c>
      <c r="G17" t="s">
        <v>166</v>
      </c>
      <c r="H17" t="s">
        <v>167</v>
      </c>
      <c r="I17">
        <v>60.62</v>
      </c>
      <c r="J17">
        <v>74.650000000000006</v>
      </c>
      <c r="K17">
        <v>0</v>
      </c>
      <c r="L17" t="s">
        <v>177</v>
      </c>
      <c r="M17">
        <v>1</v>
      </c>
      <c r="N17">
        <v>3</v>
      </c>
      <c r="O17">
        <v>1</v>
      </c>
      <c r="P17">
        <v>2019</v>
      </c>
    </row>
    <row r="18" spans="1:16" x14ac:dyDescent="0.3">
      <c r="A18" t="s">
        <v>197</v>
      </c>
      <c r="B18">
        <v>-0.106</v>
      </c>
      <c r="C18">
        <v>30</v>
      </c>
      <c r="D18" t="s">
        <v>169</v>
      </c>
      <c r="E18" t="s">
        <v>198</v>
      </c>
      <c r="F18" t="s">
        <v>165</v>
      </c>
      <c r="G18" t="s">
        <v>166</v>
      </c>
      <c r="H18" t="s">
        <v>199</v>
      </c>
      <c r="I18">
        <v>29.27</v>
      </c>
      <c r="J18">
        <v>60</v>
      </c>
      <c r="K18">
        <v>0</v>
      </c>
      <c r="L18">
        <v>0</v>
      </c>
      <c r="M18">
        <v>1</v>
      </c>
      <c r="N18">
        <v>3</v>
      </c>
      <c r="O18">
        <v>2</v>
      </c>
      <c r="P18">
        <v>2019</v>
      </c>
    </row>
    <row r="19" spans="1:16" x14ac:dyDescent="0.3">
      <c r="A19" t="s">
        <v>197</v>
      </c>
      <c r="B19">
        <v>-0.05</v>
      </c>
      <c r="C19">
        <v>30</v>
      </c>
      <c r="D19" t="s">
        <v>169</v>
      </c>
      <c r="E19" t="s">
        <v>200</v>
      </c>
      <c r="F19" t="s">
        <v>165</v>
      </c>
      <c r="G19" t="s">
        <v>166</v>
      </c>
      <c r="H19" t="s">
        <v>167</v>
      </c>
      <c r="I19">
        <v>29.27</v>
      </c>
      <c r="J19">
        <v>60</v>
      </c>
      <c r="K19">
        <v>0</v>
      </c>
      <c r="L19">
        <v>0</v>
      </c>
      <c r="M19">
        <v>1</v>
      </c>
      <c r="N19">
        <v>3</v>
      </c>
      <c r="O19">
        <v>2</v>
      </c>
      <c r="P19">
        <v>2019</v>
      </c>
    </row>
    <row r="20" spans="1:16" x14ac:dyDescent="0.3">
      <c r="A20" t="s">
        <v>203</v>
      </c>
      <c r="B20">
        <v>2.5999999999999999E-2</v>
      </c>
      <c r="C20">
        <v>52</v>
      </c>
      <c r="D20" t="s">
        <v>169</v>
      </c>
      <c r="E20" t="s">
        <v>204</v>
      </c>
      <c r="F20" t="s">
        <v>165</v>
      </c>
      <c r="G20" t="s">
        <v>166</v>
      </c>
      <c r="H20" t="s">
        <v>167</v>
      </c>
      <c r="I20">
        <v>22.32</v>
      </c>
      <c r="J20">
        <v>49.09</v>
      </c>
      <c r="K20">
        <v>0</v>
      </c>
      <c r="L20">
        <v>0</v>
      </c>
      <c r="M20">
        <v>4</v>
      </c>
      <c r="N20">
        <v>3</v>
      </c>
      <c r="O20">
        <v>2</v>
      </c>
      <c r="P20">
        <v>2019</v>
      </c>
    </row>
    <row r="21" spans="1:16" x14ac:dyDescent="0.3">
      <c r="A21" t="s">
        <v>203</v>
      </c>
      <c r="B21">
        <v>0.111</v>
      </c>
      <c r="C21">
        <v>52</v>
      </c>
      <c r="D21" t="s">
        <v>169</v>
      </c>
      <c r="E21" t="s">
        <v>171</v>
      </c>
      <c r="F21" t="s">
        <v>165</v>
      </c>
      <c r="G21" t="s">
        <v>166</v>
      </c>
      <c r="H21" t="s">
        <v>167</v>
      </c>
      <c r="I21">
        <v>22.32</v>
      </c>
      <c r="J21">
        <v>49.09</v>
      </c>
      <c r="K21">
        <v>0</v>
      </c>
      <c r="L21">
        <v>0</v>
      </c>
      <c r="M21">
        <v>4</v>
      </c>
      <c r="N21">
        <v>3</v>
      </c>
      <c r="O21">
        <v>2</v>
      </c>
      <c r="P21">
        <v>2019</v>
      </c>
    </row>
    <row r="22" spans="1:16" x14ac:dyDescent="0.3">
      <c r="A22" t="s">
        <v>206</v>
      </c>
      <c r="B22">
        <v>-0.39100000000000001</v>
      </c>
      <c r="C22">
        <v>54</v>
      </c>
      <c r="D22" t="s">
        <v>173</v>
      </c>
      <c r="E22" t="s">
        <v>207</v>
      </c>
      <c r="F22" t="s">
        <v>165</v>
      </c>
      <c r="G22" t="s">
        <v>166</v>
      </c>
      <c r="H22" t="s">
        <v>167</v>
      </c>
      <c r="I22">
        <v>22.57</v>
      </c>
      <c r="J22">
        <v>35.19</v>
      </c>
      <c r="K22">
        <v>1</v>
      </c>
      <c r="L22">
        <v>0</v>
      </c>
      <c r="M22">
        <v>1</v>
      </c>
      <c r="N22">
        <v>3</v>
      </c>
      <c r="O22">
        <v>2</v>
      </c>
      <c r="P22">
        <v>2019</v>
      </c>
    </row>
    <row r="23" spans="1:16" x14ac:dyDescent="0.3">
      <c r="A23" t="s">
        <v>206</v>
      </c>
      <c r="B23">
        <v>-0.16</v>
      </c>
      <c r="C23">
        <v>54</v>
      </c>
      <c r="D23" t="s">
        <v>173</v>
      </c>
      <c r="E23" t="s">
        <v>212</v>
      </c>
      <c r="F23" t="s">
        <v>165</v>
      </c>
      <c r="G23" t="s">
        <v>176</v>
      </c>
      <c r="H23" t="s">
        <v>167</v>
      </c>
      <c r="I23">
        <v>22.57</v>
      </c>
      <c r="J23">
        <v>35.19</v>
      </c>
      <c r="K23">
        <v>1</v>
      </c>
      <c r="L23">
        <v>0</v>
      </c>
      <c r="M23">
        <v>1</v>
      </c>
      <c r="N23">
        <v>3</v>
      </c>
      <c r="O23">
        <v>2</v>
      </c>
      <c r="P23">
        <v>2019</v>
      </c>
    </row>
    <row r="24" spans="1:16" x14ac:dyDescent="0.3">
      <c r="A24" t="s">
        <v>206</v>
      </c>
      <c r="B24">
        <v>-4.2999999999999997E-2</v>
      </c>
      <c r="C24">
        <v>54</v>
      </c>
      <c r="D24" t="s">
        <v>173</v>
      </c>
      <c r="E24" t="s">
        <v>213</v>
      </c>
      <c r="F24" t="s">
        <v>165</v>
      </c>
      <c r="G24" t="s">
        <v>176</v>
      </c>
      <c r="H24" t="s">
        <v>167</v>
      </c>
      <c r="I24">
        <v>22.57</v>
      </c>
      <c r="J24">
        <v>35.19</v>
      </c>
      <c r="K24">
        <v>1</v>
      </c>
      <c r="L24">
        <v>0</v>
      </c>
      <c r="M24">
        <v>1</v>
      </c>
      <c r="N24">
        <v>3</v>
      </c>
      <c r="O24">
        <v>2</v>
      </c>
      <c r="P24">
        <v>2019</v>
      </c>
    </row>
    <row r="25" spans="1:16" x14ac:dyDescent="0.3">
      <c r="A25" t="s">
        <v>206</v>
      </c>
      <c r="B25">
        <v>5.2999999999999999E-2</v>
      </c>
      <c r="C25">
        <v>54</v>
      </c>
      <c r="D25" t="s">
        <v>173</v>
      </c>
      <c r="E25" t="s">
        <v>214</v>
      </c>
      <c r="F25" t="s">
        <v>165</v>
      </c>
      <c r="G25" t="s">
        <v>176</v>
      </c>
      <c r="H25" t="s">
        <v>167</v>
      </c>
      <c r="I25">
        <v>22.57</v>
      </c>
      <c r="J25">
        <v>35.19</v>
      </c>
      <c r="K25">
        <v>1</v>
      </c>
      <c r="L25">
        <v>0</v>
      </c>
      <c r="M25">
        <v>1</v>
      </c>
      <c r="N25">
        <v>3</v>
      </c>
      <c r="O25">
        <v>2</v>
      </c>
      <c r="P25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Correlational Designs</vt:lpstr>
      <vt:lpstr>Interventional Designs</vt:lpstr>
      <vt:lpstr>Anticipation</vt:lpstr>
      <vt:lpstr>Reactivity</vt:lpstr>
      <vt:lpstr>Recovery</vt:lpstr>
      <vt:lpstr>Anticipation!Anticipation</vt:lpstr>
      <vt:lpstr>Reactivity!Reactivity</vt:lpstr>
      <vt:lpstr>Recovery!Recovery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Grimm</dc:creator>
  <cp:lastModifiedBy>Elise Grimm</cp:lastModifiedBy>
  <dcterms:created xsi:type="dcterms:W3CDTF">2021-09-02T15:35:22Z</dcterms:created>
  <dcterms:modified xsi:type="dcterms:W3CDTF">2021-09-12T15:01:21Z</dcterms:modified>
</cp:coreProperties>
</file>