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8404\Desktop\main\"/>
    </mc:Choice>
  </mc:AlternateContent>
  <xr:revisionPtr revIDLastSave="0" documentId="13_ncr:1_{9DB23B94-30D1-4FE2-B841-FE6FF6C674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GBM算出来的预测值10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D98" i="1" l="1"/>
  <c r="D99" i="1"/>
  <c r="D100" i="1"/>
  <c r="L9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2" i="1"/>
  <c r="H2" i="1" s="1"/>
  <c r="J95" i="1"/>
  <c r="I101" i="1"/>
  <c r="B98" i="1"/>
  <c r="F98" i="1" s="1"/>
  <c r="K95" i="1" l="1"/>
  <c r="M74" i="1" s="1"/>
  <c r="N74" i="1" s="1"/>
  <c r="H9" i="1"/>
  <c r="H10" i="1"/>
  <c r="H12" i="1"/>
  <c r="H14" i="1"/>
  <c r="H21" i="1"/>
  <c r="H23" i="1"/>
  <c r="H24" i="1"/>
  <c r="H25" i="1"/>
  <c r="H26" i="1"/>
  <c r="H35" i="1"/>
  <c r="H36" i="1"/>
  <c r="H37" i="1"/>
  <c r="H38" i="1"/>
  <c r="H45" i="1"/>
  <c r="H47" i="1"/>
  <c r="H48" i="1"/>
  <c r="H49" i="1"/>
  <c r="H50" i="1"/>
  <c r="H60" i="1"/>
  <c r="H61" i="1"/>
  <c r="H62" i="1"/>
  <c r="H67" i="1"/>
  <c r="H69" i="1"/>
  <c r="H71" i="1"/>
  <c r="H72" i="1"/>
  <c r="H73" i="1"/>
  <c r="H74" i="1"/>
  <c r="H82" i="1"/>
  <c r="H83" i="1"/>
  <c r="H86" i="1"/>
  <c r="H92" i="1"/>
  <c r="H93" i="1"/>
  <c r="H4" i="1"/>
  <c r="H7" i="1"/>
  <c r="H13" i="1"/>
  <c r="H15" i="1"/>
  <c r="H16" i="1"/>
  <c r="H27" i="1"/>
  <c r="H28" i="1"/>
  <c r="H31" i="1"/>
  <c r="H40" i="1"/>
  <c r="H51" i="1"/>
  <c r="H52" i="1"/>
  <c r="H63" i="1"/>
  <c r="H76" i="1"/>
  <c r="H79" i="1"/>
  <c r="H81" i="1"/>
  <c r="H85" i="1"/>
  <c r="H87" i="1"/>
  <c r="H88" i="1"/>
  <c r="H19" i="1"/>
  <c r="H43" i="1"/>
  <c r="H55" i="1"/>
  <c r="H64" i="1"/>
  <c r="H84" i="1"/>
  <c r="H90" i="1"/>
  <c r="H91" i="1"/>
  <c r="J8" i="1"/>
  <c r="J6" i="1"/>
  <c r="J5" i="1"/>
  <c r="J3" i="1"/>
  <c r="J2" i="1"/>
  <c r="J99" i="1"/>
  <c r="J98" i="1"/>
  <c r="J4" i="1"/>
  <c r="C100" i="1"/>
  <c r="C99" i="1"/>
  <c r="G99" i="1" s="1"/>
  <c r="C98" i="1"/>
  <c r="H3" i="1"/>
  <c r="H5" i="1"/>
  <c r="H6" i="1"/>
  <c r="H18" i="1"/>
  <c r="H29" i="1"/>
  <c r="H30" i="1"/>
  <c r="H39" i="1"/>
  <c r="H41" i="1"/>
  <c r="H42" i="1"/>
  <c r="H65" i="1"/>
  <c r="H66" i="1"/>
  <c r="H75" i="1"/>
  <c r="H89" i="1"/>
  <c r="H53" i="1"/>
  <c r="H54" i="1"/>
  <c r="H59" i="1"/>
  <c r="H70" i="1"/>
  <c r="H77" i="1"/>
  <c r="H78" i="1"/>
  <c r="H22" i="1"/>
  <c r="H46" i="1"/>
  <c r="H56" i="1"/>
  <c r="H44" i="1"/>
  <c r="H68" i="1"/>
  <c r="H80" i="1"/>
  <c r="H11" i="1"/>
  <c r="H58" i="1"/>
  <c r="H17" i="1"/>
  <c r="H8" i="1"/>
  <c r="H20" i="1"/>
  <c r="H32" i="1"/>
  <c r="H33" i="1"/>
  <c r="H57" i="1"/>
  <c r="H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M83" i="1" l="1"/>
  <c r="N83" i="1" s="1"/>
  <c r="M31" i="1"/>
  <c r="N31" i="1" s="1"/>
  <c r="M71" i="1"/>
  <c r="N71" i="1" s="1"/>
  <c r="M22" i="1"/>
  <c r="N22" i="1" s="1"/>
  <c r="M68" i="1"/>
  <c r="N68" i="1" s="1"/>
  <c r="M19" i="1"/>
  <c r="N19" i="1" s="1"/>
  <c r="M16" i="1"/>
  <c r="N16" i="1" s="1"/>
  <c r="M60" i="1"/>
  <c r="N60" i="1" s="1"/>
  <c r="M59" i="1"/>
  <c r="N59" i="1" s="1"/>
  <c r="M10" i="1"/>
  <c r="N10" i="1" s="1"/>
  <c r="M56" i="1"/>
  <c r="N56" i="1" s="1"/>
  <c r="M7" i="1"/>
  <c r="N7" i="1" s="1"/>
  <c r="M53" i="1"/>
  <c r="N53" i="1" s="1"/>
  <c r="M4" i="1"/>
  <c r="N4" i="1" s="1"/>
  <c r="M28" i="1"/>
  <c r="N28" i="1" s="1"/>
  <c r="M72" i="1"/>
  <c r="N72" i="1" s="1"/>
  <c r="M65" i="1"/>
  <c r="N65" i="1" s="1"/>
  <c r="M48" i="1"/>
  <c r="N48" i="1" s="1"/>
  <c r="M47" i="1"/>
  <c r="N47" i="1" s="1"/>
  <c r="M93" i="1"/>
  <c r="N93" i="1" s="1"/>
  <c r="M44" i="1"/>
  <c r="N44" i="1" s="1"/>
  <c r="M78" i="1"/>
  <c r="N78" i="1" s="1"/>
  <c r="M41" i="1"/>
  <c r="N41" i="1" s="1"/>
  <c r="M87" i="1"/>
  <c r="N87" i="1" s="1"/>
  <c r="M35" i="1"/>
  <c r="N35" i="1" s="1"/>
  <c r="M75" i="1"/>
  <c r="N75" i="1" s="1"/>
  <c r="M84" i="1"/>
  <c r="N84" i="1" s="1"/>
  <c r="M34" i="1"/>
  <c r="N34" i="1" s="1"/>
  <c r="M86" i="1"/>
  <c r="N86" i="1" s="1"/>
  <c r="M36" i="1"/>
  <c r="N36" i="1" s="1"/>
  <c r="M81" i="1"/>
  <c r="N81" i="1" s="1"/>
  <c r="M32" i="1"/>
  <c r="N32" i="1" s="1"/>
  <c r="M54" i="1"/>
  <c r="N54" i="1" s="1"/>
  <c r="M29" i="1"/>
  <c r="N29" i="1" s="1"/>
  <c r="M62" i="1"/>
  <c r="N62" i="1" s="1"/>
  <c r="M24" i="1"/>
  <c r="N24" i="1" s="1"/>
  <c r="M23" i="1"/>
  <c r="N23" i="1" s="1"/>
  <c r="M69" i="1"/>
  <c r="N69" i="1" s="1"/>
  <c r="M20" i="1"/>
  <c r="N20" i="1" s="1"/>
  <c r="M30" i="1"/>
  <c r="N30" i="1" s="1"/>
  <c r="M17" i="1"/>
  <c r="N17" i="1" s="1"/>
  <c r="M63" i="1"/>
  <c r="N63" i="1" s="1"/>
  <c r="M77" i="1"/>
  <c r="N77" i="1" s="1"/>
  <c r="M12" i="1"/>
  <c r="N12" i="1" s="1"/>
  <c r="M8" i="1"/>
  <c r="N8" i="1" s="1"/>
  <c r="M6" i="1"/>
  <c r="N6" i="1" s="1"/>
  <c r="M26" i="1"/>
  <c r="N26" i="1" s="1"/>
  <c r="M50" i="1"/>
  <c r="N50" i="1" s="1"/>
  <c r="M2" i="1"/>
  <c r="M45" i="1"/>
  <c r="N45" i="1" s="1"/>
  <c r="M91" i="1"/>
  <c r="N91" i="1" s="1"/>
  <c r="M90" i="1"/>
  <c r="N90" i="1" s="1"/>
  <c r="M88" i="1"/>
  <c r="N88" i="1" s="1"/>
  <c r="M39" i="1"/>
  <c r="N39" i="1" s="1"/>
  <c r="M80" i="1"/>
  <c r="N80" i="1" s="1"/>
  <c r="M38" i="1"/>
  <c r="N38" i="1" s="1"/>
  <c r="M57" i="1"/>
  <c r="N57" i="1" s="1"/>
  <c r="M5" i="1"/>
  <c r="N5" i="1" s="1"/>
  <c r="M14" i="1"/>
  <c r="N14" i="1" s="1"/>
  <c r="M85" i="1"/>
  <c r="N85" i="1" s="1"/>
  <c r="M82" i="1"/>
  <c r="N82" i="1" s="1"/>
  <c r="M33" i="1"/>
  <c r="N33" i="1" s="1"/>
  <c r="M79" i="1"/>
  <c r="N79" i="1" s="1"/>
  <c r="M66" i="1"/>
  <c r="N66" i="1" s="1"/>
  <c r="M76" i="1"/>
  <c r="N76" i="1" s="1"/>
  <c r="M27" i="1"/>
  <c r="N27" i="1" s="1"/>
  <c r="M73" i="1"/>
  <c r="N73" i="1" s="1"/>
  <c r="M61" i="1"/>
  <c r="N61" i="1" s="1"/>
  <c r="M70" i="1"/>
  <c r="N70" i="1" s="1"/>
  <c r="M21" i="1"/>
  <c r="N21" i="1" s="1"/>
  <c r="M67" i="1"/>
  <c r="N67" i="1" s="1"/>
  <c r="M42" i="1"/>
  <c r="N42" i="1" s="1"/>
  <c r="M64" i="1"/>
  <c r="N64" i="1" s="1"/>
  <c r="M15" i="1"/>
  <c r="N15" i="1" s="1"/>
  <c r="M11" i="1"/>
  <c r="N11" i="1" s="1"/>
  <c r="M51" i="1"/>
  <c r="N51" i="1" s="1"/>
  <c r="M49" i="1"/>
  <c r="N49" i="1" s="1"/>
  <c r="M37" i="1"/>
  <c r="N37" i="1" s="1"/>
  <c r="M58" i="1"/>
  <c r="N58" i="1" s="1"/>
  <c r="M9" i="1"/>
  <c r="N9" i="1" s="1"/>
  <c r="M55" i="1"/>
  <c r="N55" i="1" s="1"/>
  <c r="M18" i="1"/>
  <c r="N18" i="1" s="1"/>
  <c r="M52" i="1"/>
  <c r="N52" i="1" s="1"/>
  <c r="M3" i="1"/>
  <c r="N3" i="1" s="1"/>
  <c r="M25" i="1"/>
  <c r="N25" i="1" s="1"/>
  <c r="M13" i="1"/>
  <c r="N13" i="1" s="1"/>
  <c r="M46" i="1"/>
  <c r="N46" i="1" s="1"/>
  <c r="M92" i="1"/>
  <c r="N92" i="1" s="1"/>
  <c r="M43" i="1"/>
  <c r="N43" i="1" s="1"/>
  <c r="M89" i="1"/>
  <c r="N89" i="1" s="1"/>
  <c r="M40" i="1"/>
  <c r="N40" i="1" s="1"/>
  <c r="G95" i="1"/>
  <c r="F99" i="1"/>
  <c r="F95" i="1"/>
  <c r="H95" i="1"/>
  <c r="F100" i="1"/>
  <c r="J100" i="1"/>
  <c r="J101" i="1" s="1"/>
  <c r="G98" i="1"/>
  <c r="G101" i="1" s="1"/>
  <c r="G100" i="1"/>
  <c r="J9" i="1"/>
  <c r="J7" i="1"/>
  <c r="J15" i="1"/>
  <c r="J12" i="1"/>
  <c r="E98" i="1" l="1"/>
  <c r="H98" i="1" s="1"/>
  <c r="N2" i="1"/>
  <c r="N95" i="1" s="1"/>
  <c r="E99" i="1"/>
  <c r="H99" i="1" s="1"/>
  <c r="E100" i="1"/>
  <c r="H100" i="1" s="1"/>
  <c r="H101" i="1" s="1"/>
  <c r="F101" i="1"/>
  <c r="J11" i="1"/>
  <c r="J18" i="1"/>
  <c r="J10" i="1"/>
  <c r="J14" i="1" l="1"/>
  <c r="J13" i="1"/>
  <c r="J21" i="1"/>
  <c r="J17" i="1"/>
  <c r="J20" i="1" l="1"/>
  <c r="J24" i="1"/>
  <c r="J16" i="1"/>
  <c r="J19" i="1" l="1"/>
  <c r="J27" i="1"/>
  <c r="J23" i="1"/>
  <c r="J26" i="1" l="1"/>
  <c r="J30" i="1"/>
  <c r="J22" i="1"/>
  <c r="J33" i="1" l="1"/>
  <c r="J25" i="1"/>
  <c r="J29" i="1"/>
  <c r="J32" i="1" l="1"/>
  <c r="J28" i="1"/>
  <c r="J36" i="1"/>
  <c r="J39" i="1" l="1"/>
  <c r="J35" i="1"/>
  <c r="J31" i="1"/>
  <c r="J42" i="1" l="1"/>
  <c r="J34" i="1"/>
  <c r="J38" i="1"/>
  <c r="J41" i="1" l="1"/>
  <c r="J37" i="1"/>
  <c r="J45" i="1"/>
  <c r="J48" i="1" l="1"/>
  <c r="J40" i="1"/>
  <c r="J44" i="1"/>
  <c r="J51" i="1" l="1"/>
  <c r="J47" i="1"/>
  <c r="J43" i="1"/>
  <c r="J54" i="1" l="1"/>
  <c r="J46" i="1"/>
  <c r="J50" i="1"/>
  <c r="J53" i="1" l="1"/>
  <c r="J49" i="1"/>
  <c r="J57" i="1"/>
  <c r="J52" i="1" l="1"/>
  <c r="J60" i="1"/>
  <c r="J56" i="1"/>
  <c r="J55" i="1" l="1"/>
  <c r="J63" i="1"/>
  <c r="J59" i="1"/>
  <c r="J66" i="1" l="1"/>
  <c r="J58" i="1"/>
  <c r="J62" i="1"/>
  <c r="J65" i="1" l="1"/>
  <c r="J61" i="1"/>
  <c r="J69" i="1"/>
  <c r="J72" i="1" l="1"/>
  <c r="J64" i="1"/>
  <c r="J68" i="1"/>
  <c r="J71" i="1" l="1"/>
  <c r="J67" i="1"/>
  <c r="J75" i="1"/>
  <c r="J78" i="1" l="1"/>
  <c r="J74" i="1"/>
  <c r="J70" i="1"/>
  <c r="J73" i="1" l="1"/>
  <c r="J77" i="1"/>
  <c r="J81" i="1"/>
  <c r="J84" i="1" l="1"/>
  <c r="J80" i="1"/>
  <c r="J76" i="1"/>
  <c r="J79" i="1" l="1"/>
  <c r="J83" i="1"/>
  <c r="J87" i="1"/>
  <c r="J86" i="1" l="1"/>
  <c r="J93" i="1"/>
  <c r="J90" i="1"/>
  <c r="J82" i="1"/>
  <c r="J85" i="1" l="1"/>
  <c r="J89" i="1"/>
  <c r="J92" i="1"/>
  <c r="J88" i="1" l="1"/>
  <c r="J91" i="1" l="1"/>
</calcChain>
</file>

<file path=xl/sharedStrings.xml><?xml version="1.0" encoding="utf-8"?>
<sst xmlns="http://schemas.openxmlformats.org/spreadsheetml/2006/main" count="26" uniqueCount="17">
  <si>
    <t>真实值</t>
  </si>
  <si>
    <t>混合函数</t>
  </si>
  <si>
    <t>LGBMsmape</t>
  </si>
  <si>
    <t>PROPHETsmape</t>
  </si>
  <si>
    <t>混合smape</t>
  </si>
  <si>
    <t>日期</t>
    <phoneticPr fontId="18" type="noConversion"/>
  </si>
  <si>
    <t>LGBM的预测值</t>
    <phoneticPr fontId="18" type="noConversion"/>
  </si>
  <si>
    <t>Prophet的预测值</t>
    <phoneticPr fontId="18" type="noConversion"/>
  </si>
  <si>
    <t>移动平均法的预测值</t>
    <phoneticPr fontId="18" type="noConversion"/>
  </si>
  <si>
    <t>10月</t>
    <phoneticPr fontId="18" type="noConversion"/>
  </si>
  <si>
    <t>11月</t>
    <phoneticPr fontId="18" type="noConversion"/>
  </si>
  <si>
    <t>12月</t>
    <phoneticPr fontId="18" type="noConversion"/>
  </si>
  <si>
    <t>移动平均法的smape</t>
    <phoneticPr fontId="18" type="noConversion"/>
  </si>
  <si>
    <t>LGBM(MRE)</t>
    <phoneticPr fontId="18" type="noConversion"/>
  </si>
  <si>
    <t>Prophet(mre)</t>
    <phoneticPr fontId="18" type="noConversion"/>
  </si>
  <si>
    <t>混合模型</t>
    <phoneticPr fontId="18" type="noConversion"/>
  </si>
  <si>
    <t>混合smape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</si>
</sst>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0" borderId="10" xfId="0" applyBorder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各模型预测结果折线图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'LGBM算出来的预测值10-12'!$I$1</c:f>
              <c:strCache>
                <c:ptCount val="1"/>
                <c:pt idx="0">
                  <c:v>移动平均法的预测值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'LGBM算出来的预测值10-12'!$A$2:$A$93</c:f>
              <c:numCache>
                <c:formatCode>m/d/yyyy</c:formatCode>
                <c:ptCount val="92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</c:numCache>
              <c:extLst xmlns:c15="http://schemas.microsoft.com/office/drawing/2012/chart"/>
            </c:numRef>
          </c:cat>
          <c:val>
            <c:numRef>
              <c:f>'LGBM算出来的预测值10-12'!$I$2:$I$92</c:f>
              <c:numCache>
                <c:formatCode>General</c:formatCode>
                <c:ptCount val="91"/>
                <c:pt idx="0">
                  <c:v>24.428571428571427</c:v>
                </c:pt>
                <c:pt idx="1">
                  <c:v>24.030612244897959</c:v>
                </c:pt>
                <c:pt idx="2">
                  <c:v>24.175655976676385</c:v>
                </c:pt>
                <c:pt idx="3">
                  <c:v>24.402488546438985</c:v>
                </c:pt>
                <c:pt idx="4">
                  <c:v>24.71695201404177</c:v>
                </c:pt>
                <c:pt idx="5">
                  <c:v>25.053877157901898</c:v>
                </c:pt>
                <c:pt idx="6">
                  <c:v>24.843439812037747</c:v>
                </c:pt>
                <c:pt idx="7">
                  <c:v>23.975114084326155</c:v>
                </c:pt>
                <c:pt idx="8">
                  <c:v>23.973336518920881</c:v>
                </c:pt>
                <c:pt idx="9">
                  <c:v>24.685717698843796</c:v>
                </c:pt>
                <c:pt idx="10">
                  <c:v>25.163268963046924</c:v>
                </c:pt>
                <c:pt idx="11">
                  <c:v>25.03207388897885</c:v>
                </c:pt>
                <c:pt idx="12">
                  <c:v>25.177222023905909</c:v>
                </c:pt>
                <c:pt idx="13">
                  <c:v>24.97559502561348</c:v>
                </c:pt>
                <c:pt idx="14">
                  <c:v>24.616708956014442</c:v>
                </c:pt>
                <c:pt idx="15">
                  <c:v>24.630147350831802</c:v>
                </c:pt>
                <c:pt idx="16">
                  <c:v>24.672971286969933</c:v>
                </c:pt>
                <c:pt idx="17">
                  <c:v>24.708493809133756</c:v>
                </c:pt>
                <c:pt idx="18">
                  <c:v>24.730351327897669</c:v>
                </c:pt>
                <c:pt idx="19">
                  <c:v>24.731308421744519</c:v>
                </c:pt>
                <c:pt idx="20">
                  <c:v>24.708267797733274</c:v>
                </c:pt>
                <c:pt idx="21">
                  <c:v>24.698612653854386</c:v>
                </c:pt>
                <c:pt idx="22">
                  <c:v>24.750291123106404</c:v>
                </c:pt>
                <c:pt idx="23">
                  <c:v>24.805787880548227</c:v>
                </c:pt>
                <c:pt idx="24">
                  <c:v>24.814364322098545</c:v>
                </c:pt>
                <c:pt idx="25">
                  <c:v>24.789442562030796</c:v>
                </c:pt>
                <c:pt idx="26">
                  <c:v>24.772111752963077</c:v>
                </c:pt>
                <c:pt idx="27">
                  <c:v>24.743175305038594</c:v>
                </c:pt>
                <c:pt idx="28">
                  <c:v>24.7265738964261</c:v>
                </c:pt>
                <c:pt idx="29">
                  <c:v>24.734421392169793</c:v>
                </c:pt>
                <c:pt idx="30">
                  <c:v>24.74186953797965</c:v>
                </c:pt>
                <c:pt idx="31">
                  <c:v>24.746790841623199</c:v>
                </c:pt>
                <c:pt idx="32">
                  <c:v>24.749526343943874</c:v>
                </c:pt>
                <c:pt idx="33">
                  <c:v>24.750895987947171</c:v>
                </c:pt>
                <c:pt idx="34">
                  <c:v>24.752295099818788</c:v>
                </c:pt>
                <c:pt idx="35">
                  <c:v>24.755439907110617</c:v>
                </c:pt>
                <c:pt idx="36">
                  <c:v>24.759498996628917</c:v>
                </c:pt>
                <c:pt idx="37">
                  <c:v>24.760156701880526</c:v>
                </c:pt>
                <c:pt idx="38">
                  <c:v>24.75689733197569</c:v>
                </c:pt>
                <c:pt idx="39">
                  <c:v>24.752792546966909</c:v>
                </c:pt>
                <c:pt idx="40">
                  <c:v>24.750174688748068</c:v>
                </c:pt>
                <c:pt idx="41">
                  <c:v>24.748607755589848</c:v>
                </c:pt>
                <c:pt idx="42">
                  <c:v>24.748995787772081</c:v>
                </c:pt>
                <c:pt idx="43">
                  <c:v>24.750597351439648</c:v>
                </c:pt>
                <c:pt idx="44">
                  <c:v>24.751752777101782</c:v>
                </c:pt>
                <c:pt idx="45">
                  <c:v>24.752458722753364</c:v>
                </c:pt>
                <c:pt idx="46">
                  <c:v>24.752863571405523</c:v>
                </c:pt>
                <c:pt idx="47">
                  <c:v>24.753101944795638</c:v>
                </c:pt>
                <c:pt idx="48">
                  <c:v>24.753259513141955</c:v>
                </c:pt>
                <c:pt idx="49">
                  <c:v>24.753328399807895</c:v>
                </c:pt>
                <c:pt idx="50">
                  <c:v>24.753177577857706</c:v>
                </c:pt>
                <c:pt idx="51">
                  <c:v>24.752726047945469</c:v>
                </c:pt>
                <c:pt idx="52">
                  <c:v>24.752195286950116</c:v>
                </c:pt>
                <c:pt idx="53">
                  <c:v>24.751859426591142</c:v>
                </c:pt>
                <c:pt idx="54">
                  <c:v>24.75179277513573</c:v>
                </c:pt>
                <c:pt idx="55">
                  <c:v>24.751908352734851</c:v>
                </c:pt>
                <c:pt idx="56">
                  <c:v>24.752144109673775</c:v>
                </c:pt>
                <c:pt idx="57">
                  <c:v>24.752368989809618</c:v>
                </c:pt>
                <c:pt idx="58">
                  <c:v>24.752495535407469</c:v>
                </c:pt>
                <c:pt idx="59">
                  <c:v>24.752548589572164</c:v>
                </c:pt>
                <c:pt idx="60">
                  <c:v>24.752555008630647</c:v>
                </c:pt>
                <c:pt idx="61">
                  <c:v>24.75253296843244</c:v>
                </c:pt>
                <c:pt idx="62">
                  <c:v>24.752492327263639</c:v>
                </c:pt>
                <c:pt idx="63">
                  <c:v>24.752437528272328</c:v>
                </c:pt>
                <c:pt idx="64">
                  <c:v>24.752373894591216</c:v>
                </c:pt>
                <c:pt idx="65">
                  <c:v>24.752316488643618</c:v>
                </c:pt>
                <c:pt idx="66">
                  <c:v>24.752287234407763</c:v>
                </c:pt>
                <c:pt idx="67">
                  <c:v>24.752293802083319</c:v>
                </c:pt>
                <c:pt idx="68">
                  <c:v>24.752324828904186</c:v>
                </c:pt>
                <c:pt idx="69">
                  <c:v>24.75236283274479</c:v>
                </c:pt>
                <c:pt idx="70">
                  <c:v>24.752395295602643</c:v>
                </c:pt>
                <c:pt idx="71">
                  <c:v>24.752413237454704</c:v>
                </c:pt>
                <c:pt idx="72">
                  <c:v>24.752416398000783</c:v>
                </c:pt>
                <c:pt idx="73">
                  <c:v>24.75241074532887</c:v>
                </c:pt>
                <c:pt idx="74">
                  <c:v>24.752400899311493</c:v>
                </c:pt>
                <c:pt idx="75">
                  <c:v>24.752389891502986</c:v>
                </c:pt>
                <c:pt idx="76">
                  <c:v>24.752379671722313</c:v>
                </c:pt>
                <c:pt idx="77">
                  <c:v>24.752371624897933</c:v>
                </c:pt>
                <c:pt idx="78">
                  <c:v>24.752366917514045</c:v>
                </c:pt>
                <c:pt idx="79">
                  <c:v>24.752366419151393</c:v>
                </c:pt>
                <c:pt idx="80">
                  <c:v>24.75236998561623</c:v>
                </c:pt>
                <c:pt idx="81">
                  <c:v>24.752375896416829</c:v>
                </c:pt>
                <c:pt idx="82">
                  <c:v>24.752381760297794</c:v>
                </c:pt>
                <c:pt idx="83">
                  <c:v>24.752385826825911</c:v>
                </c:pt>
                <c:pt idx="84">
                  <c:v>24.752387469260277</c:v>
                </c:pt>
                <c:pt idx="85">
                  <c:v>24.752386910235828</c:v>
                </c:pt>
                <c:pt idx="86">
                  <c:v>24.752385029720191</c:v>
                </c:pt>
                <c:pt idx="87">
                  <c:v>24.75238278912872</c:v>
                </c:pt>
                <c:pt idx="88">
                  <c:v>24.752380792257281</c:v>
                </c:pt>
                <c:pt idx="89">
                  <c:v>24.752379356039121</c:v>
                </c:pt>
                <c:pt idx="90">
                  <c:v>24.752378603505992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3AE-44C9-A0BD-E1F999830FDE}"/>
            </c:ext>
          </c:extLst>
        </c:ser>
        <c:ser>
          <c:idx val="3"/>
          <c:order val="3"/>
          <c:tx>
            <c:strRef>
              <c:f>'LGBM算出来的预测值10-12'!$D$1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'LGBM算出来的预测值10-12'!$A$2:$A$93</c:f>
              <c:numCache>
                <c:formatCode>m/d/yyyy</c:formatCode>
                <c:ptCount val="92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43071</c:v>
                </c:pt>
                <c:pt idx="63">
                  <c:v>43072</c:v>
                </c:pt>
                <c:pt idx="64">
                  <c:v>43073</c:v>
                </c:pt>
                <c:pt idx="65">
                  <c:v>43074</c:v>
                </c:pt>
                <c:pt idx="66">
                  <c:v>43075</c:v>
                </c:pt>
                <c:pt idx="67">
                  <c:v>43076</c:v>
                </c:pt>
                <c:pt idx="68">
                  <c:v>43077</c:v>
                </c:pt>
                <c:pt idx="69">
                  <c:v>43078</c:v>
                </c:pt>
                <c:pt idx="70">
                  <c:v>43079</c:v>
                </c:pt>
                <c:pt idx="71">
                  <c:v>43080</c:v>
                </c:pt>
                <c:pt idx="72">
                  <c:v>43081</c:v>
                </c:pt>
                <c:pt idx="73">
                  <c:v>43082</c:v>
                </c:pt>
                <c:pt idx="74">
                  <c:v>43083</c:v>
                </c:pt>
                <c:pt idx="75">
                  <c:v>43084</c:v>
                </c:pt>
                <c:pt idx="76">
                  <c:v>43085</c:v>
                </c:pt>
                <c:pt idx="77">
                  <c:v>43086</c:v>
                </c:pt>
                <c:pt idx="78">
                  <c:v>43087</c:v>
                </c:pt>
                <c:pt idx="79">
                  <c:v>43088</c:v>
                </c:pt>
                <c:pt idx="80">
                  <c:v>43089</c:v>
                </c:pt>
                <c:pt idx="81">
                  <c:v>43090</c:v>
                </c:pt>
                <c:pt idx="82">
                  <c:v>43091</c:v>
                </c:pt>
                <c:pt idx="83">
                  <c:v>43092</c:v>
                </c:pt>
                <c:pt idx="84">
                  <c:v>43093</c:v>
                </c:pt>
                <c:pt idx="85">
                  <c:v>43094</c:v>
                </c:pt>
                <c:pt idx="86">
                  <c:v>43095</c:v>
                </c:pt>
                <c:pt idx="87">
                  <c:v>43096</c:v>
                </c:pt>
                <c:pt idx="88">
                  <c:v>43097</c:v>
                </c:pt>
                <c:pt idx="89">
                  <c:v>43098</c:v>
                </c:pt>
                <c:pt idx="90">
                  <c:v>43099</c:v>
                </c:pt>
                <c:pt idx="91">
                  <c:v>43100</c:v>
                </c:pt>
              </c:numCache>
            </c:numRef>
          </c:cat>
          <c:val>
            <c:numRef>
              <c:f>'LGBM算出来的预测值10-12'!$D$2:$D$93</c:f>
              <c:numCache>
                <c:formatCode>General</c:formatCode>
                <c:ptCount val="92"/>
                <c:pt idx="0">
                  <c:v>21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9</c:v>
                </c:pt>
                <c:pt idx="9">
                  <c:v>23</c:v>
                </c:pt>
                <c:pt idx="10">
                  <c:v>14</c:v>
                </c:pt>
                <c:pt idx="11">
                  <c:v>24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26</c:v>
                </c:pt>
                <c:pt idx="19">
                  <c:v>22</c:v>
                </c:pt>
                <c:pt idx="20">
                  <c:v>26</c:v>
                </c:pt>
                <c:pt idx="21">
                  <c:v>32</c:v>
                </c:pt>
                <c:pt idx="22">
                  <c:v>20</c:v>
                </c:pt>
                <c:pt idx="23">
                  <c:v>23</c:v>
                </c:pt>
                <c:pt idx="24">
                  <c:v>22</c:v>
                </c:pt>
                <c:pt idx="25">
                  <c:v>28</c:v>
                </c:pt>
                <c:pt idx="26">
                  <c:v>20</c:v>
                </c:pt>
                <c:pt idx="27">
                  <c:v>22</c:v>
                </c:pt>
                <c:pt idx="28">
                  <c:v>29</c:v>
                </c:pt>
                <c:pt idx="29">
                  <c:v>22</c:v>
                </c:pt>
                <c:pt idx="30">
                  <c:v>24</c:v>
                </c:pt>
                <c:pt idx="31">
                  <c:v>16</c:v>
                </c:pt>
                <c:pt idx="32">
                  <c:v>21</c:v>
                </c:pt>
                <c:pt idx="33">
                  <c:v>18</c:v>
                </c:pt>
                <c:pt idx="34">
                  <c:v>34</c:v>
                </c:pt>
                <c:pt idx="35">
                  <c:v>23</c:v>
                </c:pt>
                <c:pt idx="36">
                  <c:v>17</c:v>
                </c:pt>
                <c:pt idx="37">
                  <c:v>23</c:v>
                </c:pt>
                <c:pt idx="38">
                  <c:v>14</c:v>
                </c:pt>
                <c:pt idx="39">
                  <c:v>21</c:v>
                </c:pt>
                <c:pt idx="40">
                  <c:v>19</c:v>
                </c:pt>
                <c:pt idx="41">
                  <c:v>24</c:v>
                </c:pt>
                <c:pt idx="42">
                  <c:v>27</c:v>
                </c:pt>
                <c:pt idx="43">
                  <c:v>22</c:v>
                </c:pt>
                <c:pt idx="44">
                  <c:v>16</c:v>
                </c:pt>
                <c:pt idx="45">
                  <c:v>19</c:v>
                </c:pt>
                <c:pt idx="46">
                  <c:v>22</c:v>
                </c:pt>
                <c:pt idx="47">
                  <c:v>25</c:v>
                </c:pt>
                <c:pt idx="48">
                  <c:v>31</c:v>
                </c:pt>
                <c:pt idx="49">
                  <c:v>32</c:v>
                </c:pt>
                <c:pt idx="50">
                  <c:v>21</c:v>
                </c:pt>
                <c:pt idx="51">
                  <c:v>29</c:v>
                </c:pt>
                <c:pt idx="52">
                  <c:v>27</c:v>
                </c:pt>
                <c:pt idx="53">
                  <c:v>25</c:v>
                </c:pt>
                <c:pt idx="54">
                  <c:v>22</c:v>
                </c:pt>
                <c:pt idx="55">
                  <c:v>29</c:v>
                </c:pt>
                <c:pt idx="56">
                  <c:v>24</c:v>
                </c:pt>
                <c:pt idx="57">
                  <c:v>10</c:v>
                </c:pt>
                <c:pt idx="58">
                  <c:v>14</c:v>
                </c:pt>
                <c:pt idx="59">
                  <c:v>28</c:v>
                </c:pt>
                <c:pt idx="60">
                  <c:v>15</c:v>
                </c:pt>
                <c:pt idx="61">
                  <c:v>19</c:v>
                </c:pt>
                <c:pt idx="62">
                  <c:v>16</c:v>
                </c:pt>
                <c:pt idx="63">
                  <c:v>31</c:v>
                </c:pt>
                <c:pt idx="64">
                  <c:v>7</c:v>
                </c:pt>
                <c:pt idx="65">
                  <c:v>20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27</c:v>
                </c:pt>
                <c:pt idx="70">
                  <c:v>20</c:v>
                </c:pt>
                <c:pt idx="71">
                  <c:v>20</c:v>
                </c:pt>
                <c:pt idx="72">
                  <c:v>13</c:v>
                </c:pt>
                <c:pt idx="73">
                  <c:v>17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22</c:v>
                </c:pt>
                <c:pt idx="78">
                  <c:v>19</c:v>
                </c:pt>
                <c:pt idx="79">
                  <c:v>7</c:v>
                </c:pt>
                <c:pt idx="80">
                  <c:v>16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19</c:v>
                </c:pt>
                <c:pt idx="85">
                  <c:v>13</c:v>
                </c:pt>
                <c:pt idx="86">
                  <c:v>16</c:v>
                </c:pt>
                <c:pt idx="87">
                  <c:v>14</c:v>
                </c:pt>
                <c:pt idx="88">
                  <c:v>19</c:v>
                </c:pt>
                <c:pt idx="89">
                  <c:v>15</c:v>
                </c:pt>
                <c:pt idx="90">
                  <c:v>27</c:v>
                </c:pt>
                <c:pt idx="9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AE-44C9-A0BD-E1F999830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807247"/>
        <c:axId val="99478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'LGBM算出来的预测值10-12'!$B$1</c15:sqref>
                        </c15:formulaRef>
                      </c:ext>
                    </c:extLst>
                    <c:strCache>
                      <c:ptCount val="1"/>
                      <c:pt idx="0">
                        <c:v>LGBM的预测值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'LGBM算出来的预测值10-12'!$A$2:$A$93</c15:sqref>
                        </c15:formulaRef>
                      </c:ext>
                    </c:extLst>
                    <c:numCache>
                      <c:formatCode>m/d/yyyy</c:formatCode>
                      <c:ptCount val="92"/>
                      <c:pt idx="0">
                        <c:v>43009</c:v>
                      </c:pt>
                      <c:pt idx="1">
                        <c:v>43010</c:v>
                      </c:pt>
                      <c:pt idx="2">
                        <c:v>43011</c:v>
                      </c:pt>
                      <c:pt idx="3">
                        <c:v>43012</c:v>
                      </c:pt>
                      <c:pt idx="4">
                        <c:v>43013</c:v>
                      </c:pt>
                      <c:pt idx="5">
                        <c:v>43014</c:v>
                      </c:pt>
                      <c:pt idx="6">
                        <c:v>43015</c:v>
                      </c:pt>
                      <c:pt idx="7">
                        <c:v>43016</c:v>
                      </c:pt>
                      <c:pt idx="8">
                        <c:v>43017</c:v>
                      </c:pt>
                      <c:pt idx="9">
                        <c:v>43018</c:v>
                      </c:pt>
                      <c:pt idx="10">
                        <c:v>43019</c:v>
                      </c:pt>
                      <c:pt idx="11">
                        <c:v>43020</c:v>
                      </c:pt>
                      <c:pt idx="12">
                        <c:v>43021</c:v>
                      </c:pt>
                      <c:pt idx="13">
                        <c:v>43022</c:v>
                      </c:pt>
                      <c:pt idx="14">
                        <c:v>43023</c:v>
                      </c:pt>
                      <c:pt idx="15">
                        <c:v>43024</c:v>
                      </c:pt>
                      <c:pt idx="16">
                        <c:v>43025</c:v>
                      </c:pt>
                      <c:pt idx="17">
                        <c:v>43026</c:v>
                      </c:pt>
                      <c:pt idx="18">
                        <c:v>43027</c:v>
                      </c:pt>
                      <c:pt idx="19">
                        <c:v>43028</c:v>
                      </c:pt>
                      <c:pt idx="20">
                        <c:v>43029</c:v>
                      </c:pt>
                      <c:pt idx="21">
                        <c:v>43030</c:v>
                      </c:pt>
                      <c:pt idx="22">
                        <c:v>43031</c:v>
                      </c:pt>
                      <c:pt idx="23">
                        <c:v>43032</c:v>
                      </c:pt>
                      <c:pt idx="24">
                        <c:v>43033</c:v>
                      </c:pt>
                      <c:pt idx="25">
                        <c:v>43034</c:v>
                      </c:pt>
                      <c:pt idx="26">
                        <c:v>43035</c:v>
                      </c:pt>
                      <c:pt idx="27">
                        <c:v>43036</c:v>
                      </c:pt>
                      <c:pt idx="28">
                        <c:v>43037</c:v>
                      </c:pt>
                      <c:pt idx="29">
                        <c:v>43038</c:v>
                      </c:pt>
                      <c:pt idx="30">
                        <c:v>43039</c:v>
                      </c:pt>
                      <c:pt idx="31">
                        <c:v>43040</c:v>
                      </c:pt>
                      <c:pt idx="32">
                        <c:v>43041</c:v>
                      </c:pt>
                      <c:pt idx="33">
                        <c:v>43042</c:v>
                      </c:pt>
                      <c:pt idx="34">
                        <c:v>43043</c:v>
                      </c:pt>
                      <c:pt idx="35">
                        <c:v>43044</c:v>
                      </c:pt>
                      <c:pt idx="36">
                        <c:v>43045</c:v>
                      </c:pt>
                      <c:pt idx="37">
                        <c:v>43046</c:v>
                      </c:pt>
                      <c:pt idx="38">
                        <c:v>43047</c:v>
                      </c:pt>
                      <c:pt idx="39">
                        <c:v>43048</c:v>
                      </c:pt>
                      <c:pt idx="40">
                        <c:v>43049</c:v>
                      </c:pt>
                      <c:pt idx="41">
                        <c:v>43050</c:v>
                      </c:pt>
                      <c:pt idx="42">
                        <c:v>43051</c:v>
                      </c:pt>
                      <c:pt idx="43">
                        <c:v>43052</c:v>
                      </c:pt>
                      <c:pt idx="44">
                        <c:v>43053</c:v>
                      </c:pt>
                      <c:pt idx="45">
                        <c:v>43054</c:v>
                      </c:pt>
                      <c:pt idx="46">
                        <c:v>43055</c:v>
                      </c:pt>
                      <c:pt idx="47">
                        <c:v>43056</c:v>
                      </c:pt>
                      <c:pt idx="48">
                        <c:v>43057</c:v>
                      </c:pt>
                      <c:pt idx="49">
                        <c:v>43058</c:v>
                      </c:pt>
                      <c:pt idx="50">
                        <c:v>43059</c:v>
                      </c:pt>
                      <c:pt idx="51">
                        <c:v>43060</c:v>
                      </c:pt>
                      <c:pt idx="52">
                        <c:v>43061</c:v>
                      </c:pt>
                      <c:pt idx="53">
                        <c:v>43062</c:v>
                      </c:pt>
                      <c:pt idx="54">
                        <c:v>43063</c:v>
                      </c:pt>
                      <c:pt idx="55">
                        <c:v>43064</c:v>
                      </c:pt>
                      <c:pt idx="56">
                        <c:v>43065</c:v>
                      </c:pt>
                      <c:pt idx="57">
                        <c:v>43066</c:v>
                      </c:pt>
                      <c:pt idx="58">
                        <c:v>43067</c:v>
                      </c:pt>
                      <c:pt idx="59">
                        <c:v>43068</c:v>
                      </c:pt>
                      <c:pt idx="60">
                        <c:v>43069</c:v>
                      </c:pt>
                      <c:pt idx="61">
                        <c:v>43070</c:v>
                      </c:pt>
                      <c:pt idx="62">
                        <c:v>43071</c:v>
                      </c:pt>
                      <c:pt idx="63">
                        <c:v>43072</c:v>
                      </c:pt>
                      <c:pt idx="64">
                        <c:v>43073</c:v>
                      </c:pt>
                      <c:pt idx="65">
                        <c:v>43074</c:v>
                      </c:pt>
                      <c:pt idx="66">
                        <c:v>43075</c:v>
                      </c:pt>
                      <c:pt idx="67">
                        <c:v>43076</c:v>
                      </c:pt>
                      <c:pt idx="68">
                        <c:v>43077</c:v>
                      </c:pt>
                      <c:pt idx="69">
                        <c:v>43078</c:v>
                      </c:pt>
                      <c:pt idx="70">
                        <c:v>43079</c:v>
                      </c:pt>
                      <c:pt idx="71">
                        <c:v>43080</c:v>
                      </c:pt>
                      <c:pt idx="72">
                        <c:v>43081</c:v>
                      </c:pt>
                      <c:pt idx="73">
                        <c:v>43082</c:v>
                      </c:pt>
                      <c:pt idx="74">
                        <c:v>43083</c:v>
                      </c:pt>
                      <c:pt idx="75">
                        <c:v>43084</c:v>
                      </c:pt>
                      <c:pt idx="76">
                        <c:v>43085</c:v>
                      </c:pt>
                      <c:pt idx="77">
                        <c:v>43086</c:v>
                      </c:pt>
                      <c:pt idx="78">
                        <c:v>43087</c:v>
                      </c:pt>
                      <c:pt idx="79">
                        <c:v>43088</c:v>
                      </c:pt>
                      <c:pt idx="80">
                        <c:v>43089</c:v>
                      </c:pt>
                      <c:pt idx="81">
                        <c:v>43090</c:v>
                      </c:pt>
                      <c:pt idx="82">
                        <c:v>43091</c:v>
                      </c:pt>
                      <c:pt idx="83">
                        <c:v>43092</c:v>
                      </c:pt>
                      <c:pt idx="84">
                        <c:v>43093</c:v>
                      </c:pt>
                      <c:pt idx="85">
                        <c:v>43094</c:v>
                      </c:pt>
                      <c:pt idx="86">
                        <c:v>43095</c:v>
                      </c:pt>
                      <c:pt idx="87">
                        <c:v>43096</c:v>
                      </c:pt>
                      <c:pt idx="88">
                        <c:v>43097</c:v>
                      </c:pt>
                      <c:pt idx="89">
                        <c:v>43098</c:v>
                      </c:pt>
                      <c:pt idx="90">
                        <c:v>43099</c:v>
                      </c:pt>
                      <c:pt idx="91">
                        <c:v>43100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'LGBM算出来的预测值10-12'!$B$2:$B$93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27.8047561115227</c:v>
                      </c:pt>
                      <c:pt idx="1">
                        <c:v>17.8672324578522</c:v>
                      </c:pt>
                      <c:pt idx="2">
                        <c:v>21.564688702735602</c:v>
                      </c:pt>
                      <c:pt idx="3">
                        <c:v>20.1721108082318</c:v>
                      </c:pt>
                      <c:pt idx="4">
                        <c:v>20.485009008855901</c:v>
                      </c:pt>
                      <c:pt idx="5">
                        <c:v>21.0097144986449</c:v>
                      </c:pt>
                      <c:pt idx="6">
                        <c:v>25.026429953107499</c:v>
                      </c:pt>
                      <c:pt idx="7">
                        <c:v>25.284213849623299</c:v>
                      </c:pt>
                      <c:pt idx="8">
                        <c:v>20.1756260516363</c:v>
                      </c:pt>
                      <c:pt idx="9">
                        <c:v>18.392169268316799</c:v>
                      </c:pt>
                      <c:pt idx="10">
                        <c:v>18.510554995205801</c:v>
                      </c:pt>
                      <c:pt idx="11">
                        <c:v>19.642707668855198</c:v>
                      </c:pt>
                      <c:pt idx="12">
                        <c:v>19.8170756431097</c:v>
                      </c:pt>
                      <c:pt idx="13">
                        <c:v>21.029599212409298</c:v>
                      </c:pt>
                      <c:pt idx="14">
                        <c:v>20.8723891825069</c:v>
                      </c:pt>
                      <c:pt idx="15">
                        <c:v>16.047634426566699</c:v>
                      </c:pt>
                      <c:pt idx="16">
                        <c:v>18.5503158174151</c:v>
                      </c:pt>
                      <c:pt idx="17">
                        <c:v>19.781147554845699</c:v>
                      </c:pt>
                      <c:pt idx="18">
                        <c:v>20.047180296750501</c:v>
                      </c:pt>
                      <c:pt idx="19">
                        <c:v>20.8769558036029</c:v>
                      </c:pt>
                      <c:pt idx="20">
                        <c:v>21.1217502433141</c:v>
                      </c:pt>
                      <c:pt idx="21">
                        <c:v>20.349069818556199</c:v>
                      </c:pt>
                      <c:pt idx="22">
                        <c:v>16.141193381387001</c:v>
                      </c:pt>
                      <c:pt idx="23">
                        <c:v>19.551117007024601</c:v>
                      </c:pt>
                      <c:pt idx="24">
                        <c:v>16.357542512826502</c:v>
                      </c:pt>
                      <c:pt idx="25">
                        <c:v>17.9613988165267</c:v>
                      </c:pt>
                      <c:pt idx="26">
                        <c:v>20.567075914127699</c:v>
                      </c:pt>
                      <c:pt idx="27">
                        <c:v>20.164884251515801</c:v>
                      </c:pt>
                      <c:pt idx="28">
                        <c:v>20.471483826203599</c:v>
                      </c:pt>
                      <c:pt idx="29">
                        <c:v>14.977122114794</c:v>
                      </c:pt>
                      <c:pt idx="30">
                        <c:v>15.7519365271173</c:v>
                      </c:pt>
                      <c:pt idx="31">
                        <c:v>17.6819267453942</c:v>
                      </c:pt>
                      <c:pt idx="32">
                        <c:v>17.513031758362001</c:v>
                      </c:pt>
                      <c:pt idx="33">
                        <c:v>19.9575085406581</c:v>
                      </c:pt>
                      <c:pt idx="34">
                        <c:v>19.9348401774777</c:v>
                      </c:pt>
                      <c:pt idx="35">
                        <c:v>19.584462118151801</c:v>
                      </c:pt>
                      <c:pt idx="36">
                        <c:v>16.103189203212001</c:v>
                      </c:pt>
                      <c:pt idx="37">
                        <c:v>17.503850884915401</c:v>
                      </c:pt>
                      <c:pt idx="38">
                        <c:v>17.552316875936999</c:v>
                      </c:pt>
                      <c:pt idx="39">
                        <c:v>18.028901219541599</c:v>
                      </c:pt>
                      <c:pt idx="40">
                        <c:v>19.7518509617787</c:v>
                      </c:pt>
                      <c:pt idx="41">
                        <c:v>19.765623339006101</c:v>
                      </c:pt>
                      <c:pt idx="42">
                        <c:v>20.098714954245299</c:v>
                      </c:pt>
                      <c:pt idx="43">
                        <c:v>15.9723870562469</c:v>
                      </c:pt>
                      <c:pt idx="44">
                        <c:v>17.471018095509098</c:v>
                      </c:pt>
                      <c:pt idx="45">
                        <c:v>17.792041904444101</c:v>
                      </c:pt>
                      <c:pt idx="46">
                        <c:v>18.1675513281067</c:v>
                      </c:pt>
                      <c:pt idx="47">
                        <c:v>19.299104814506101</c:v>
                      </c:pt>
                      <c:pt idx="48">
                        <c:v>20.0463358047616</c:v>
                      </c:pt>
                      <c:pt idx="49">
                        <c:v>19.8293079282411</c:v>
                      </c:pt>
                      <c:pt idx="50">
                        <c:v>14.576966720699</c:v>
                      </c:pt>
                      <c:pt idx="51">
                        <c:v>17.369091103362098</c:v>
                      </c:pt>
                      <c:pt idx="52">
                        <c:v>16.465347798883599</c:v>
                      </c:pt>
                      <c:pt idx="53">
                        <c:v>17.8081104618301</c:v>
                      </c:pt>
                      <c:pt idx="54">
                        <c:v>20.133908636795599</c:v>
                      </c:pt>
                      <c:pt idx="55">
                        <c:v>20.246609848357402</c:v>
                      </c:pt>
                      <c:pt idx="56">
                        <c:v>19.4058629479925</c:v>
                      </c:pt>
                      <c:pt idx="57">
                        <c:v>14.9274975503027</c:v>
                      </c:pt>
                      <c:pt idx="58">
                        <c:v>17.418205353583701</c:v>
                      </c:pt>
                      <c:pt idx="59">
                        <c:v>17.398461980607401</c:v>
                      </c:pt>
                      <c:pt idx="60">
                        <c:v>17.856850087108501</c:v>
                      </c:pt>
                      <c:pt idx="61">
                        <c:v>16.988928130849899</c:v>
                      </c:pt>
                      <c:pt idx="62">
                        <c:v>17.2112363349815</c:v>
                      </c:pt>
                      <c:pt idx="63">
                        <c:v>17.169992157395399</c:v>
                      </c:pt>
                      <c:pt idx="64">
                        <c:v>13.8235125728736</c:v>
                      </c:pt>
                      <c:pt idx="65">
                        <c:v>14.6371969010748</c:v>
                      </c:pt>
                      <c:pt idx="66">
                        <c:v>14.8906992343989</c:v>
                      </c:pt>
                      <c:pt idx="67">
                        <c:v>14.576869468545899</c:v>
                      </c:pt>
                      <c:pt idx="68">
                        <c:v>17.138691550763401</c:v>
                      </c:pt>
                      <c:pt idx="69">
                        <c:v>17.301889168536999</c:v>
                      </c:pt>
                      <c:pt idx="70">
                        <c:v>17.129598446162198</c:v>
                      </c:pt>
                      <c:pt idx="71">
                        <c:v>13.818737525002801</c:v>
                      </c:pt>
                      <c:pt idx="72">
                        <c:v>14.5248648157124</c:v>
                      </c:pt>
                      <c:pt idx="73">
                        <c:v>14.9534814218141</c:v>
                      </c:pt>
                      <c:pt idx="74">
                        <c:v>15.111343391014</c:v>
                      </c:pt>
                      <c:pt idx="75">
                        <c:v>17.369491850269601</c:v>
                      </c:pt>
                      <c:pt idx="76">
                        <c:v>17.535287173906401</c:v>
                      </c:pt>
                      <c:pt idx="77">
                        <c:v>17.137901755808802</c:v>
                      </c:pt>
                      <c:pt idx="78">
                        <c:v>13.6430890864569</c:v>
                      </c:pt>
                      <c:pt idx="79">
                        <c:v>14.9866997001931</c:v>
                      </c:pt>
                      <c:pt idx="80">
                        <c:v>15.117070645200601</c:v>
                      </c:pt>
                      <c:pt idx="81">
                        <c:v>15.1683349250475</c:v>
                      </c:pt>
                      <c:pt idx="82">
                        <c:v>17.410282735456899</c:v>
                      </c:pt>
                      <c:pt idx="83">
                        <c:v>17.445507151429101</c:v>
                      </c:pt>
                      <c:pt idx="84">
                        <c:v>16.962179466436499</c:v>
                      </c:pt>
                      <c:pt idx="85">
                        <c:v>13.4906573945206</c:v>
                      </c:pt>
                      <c:pt idx="86">
                        <c:v>14.877513350079299</c:v>
                      </c:pt>
                      <c:pt idx="87">
                        <c:v>14.9267870678693</c:v>
                      </c:pt>
                      <c:pt idx="88">
                        <c:v>14.982184819236799</c:v>
                      </c:pt>
                      <c:pt idx="89">
                        <c:v>17.227238107578199</c:v>
                      </c:pt>
                      <c:pt idx="90">
                        <c:v>17.285344803517798</c:v>
                      </c:pt>
                      <c:pt idx="91">
                        <c:v>16.871986846096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AE-44C9-A0BD-E1F999830F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'LGBM算出来的预测值10-12'!$C$1</c15:sqref>
                        </c15:formulaRef>
                      </c:ext>
                    </c:extLst>
                    <c:strCache>
                      <c:ptCount val="1"/>
                      <c:pt idx="0">
                        <c:v>Prophet的预测值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'LGBM算出来的预测值10-12'!$A$2:$A$93</c15:sqref>
                        </c15:formulaRef>
                      </c:ext>
                    </c:extLst>
                    <c:numCache>
                      <c:formatCode>m/d/yyyy</c:formatCode>
                      <c:ptCount val="92"/>
                      <c:pt idx="0">
                        <c:v>43009</c:v>
                      </c:pt>
                      <c:pt idx="1">
                        <c:v>43010</c:v>
                      </c:pt>
                      <c:pt idx="2">
                        <c:v>43011</c:v>
                      </c:pt>
                      <c:pt idx="3">
                        <c:v>43012</c:v>
                      </c:pt>
                      <c:pt idx="4">
                        <c:v>43013</c:v>
                      </c:pt>
                      <c:pt idx="5">
                        <c:v>43014</c:v>
                      </c:pt>
                      <c:pt idx="6">
                        <c:v>43015</c:v>
                      </c:pt>
                      <c:pt idx="7">
                        <c:v>43016</c:v>
                      </c:pt>
                      <c:pt idx="8">
                        <c:v>43017</c:v>
                      </c:pt>
                      <c:pt idx="9">
                        <c:v>43018</c:v>
                      </c:pt>
                      <c:pt idx="10">
                        <c:v>43019</c:v>
                      </c:pt>
                      <c:pt idx="11">
                        <c:v>43020</c:v>
                      </c:pt>
                      <c:pt idx="12">
                        <c:v>43021</c:v>
                      </c:pt>
                      <c:pt idx="13">
                        <c:v>43022</c:v>
                      </c:pt>
                      <c:pt idx="14">
                        <c:v>43023</c:v>
                      </c:pt>
                      <c:pt idx="15">
                        <c:v>43024</c:v>
                      </c:pt>
                      <c:pt idx="16">
                        <c:v>43025</c:v>
                      </c:pt>
                      <c:pt idx="17">
                        <c:v>43026</c:v>
                      </c:pt>
                      <c:pt idx="18">
                        <c:v>43027</c:v>
                      </c:pt>
                      <c:pt idx="19">
                        <c:v>43028</c:v>
                      </c:pt>
                      <c:pt idx="20">
                        <c:v>43029</c:v>
                      </c:pt>
                      <c:pt idx="21">
                        <c:v>43030</c:v>
                      </c:pt>
                      <c:pt idx="22">
                        <c:v>43031</c:v>
                      </c:pt>
                      <c:pt idx="23">
                        <c:v>43032</c:v>
                      </c:pt>
                      <c:pt idx="24">
                        <c:v>43033</c:v>
                      </c:pt>
                      <c:pt idx="25">
                        <c:v>43034</c:v>
                      </c:pt>
                      <c:pt idx="26">
                        <c:v>43035</c:v>
                      </c:pt>
                      <c:pt idx="27">
                        <c:v>43036</c:v>
                      </c:pt>
                      <c:pt idx="28">
                        <c:v>43037</c:v>
                      </c:pt>
                      <c:pt idx="29">
                        <c:v>43038</c:v>
                      </c:pt>
                      <c:pt idx="30">
                        <c:v>43039</c:v>
                      </c:pt>
                      <c:pt idx="31">
                        <c:v>43040</c:v>
                      </c:pt>
                      <c:pt idx="32">
                        <c:v>43041</c:v>
                      </c:pt>
                      <c:pt idx="33">
                        <c:v>43042</c:v>
                      </c:pt>
                      <c:pt idx="34">
                        <c:v>43043</c:v>
                      </c:pt>
                      <c:pt idx="35">
                        <c:v>43044</c:v>
                      </c:pt>
                      <c:pt idx="36">
                        <c:v>43045</c:v>
                      </c:pt>
                      <c:pt idx="37">
                        <c:v>43046</c:v>
                      </c:pt>
                      <c:pt idx="38">
                        <c:v>43047</c:v>
                      </c:pt>
                      <c:pt idx="39">
                        <c:v>43048</c:v>
                      </c:pt>
                      <c:pt idx="40">
                        <c:v>43049</c:v>
                      </c:pt>
                      <c:pt idx="41">
                        <c:v>43050</c:v>
                      </c:pt>
                      <c:pt idx="42">
                        <c:v>43051</c:v>
                      </c:pt>
                      <c:pt idx="43">
                        <c:v>43052</c:v>
                      </c:pt>
                      <c:pt idx="44">
                        <c:v>43053</c:v>
                      </c:pt>
                      <c:pt idx="45">
                        <c:v>43054</c:v>
                      </c:pt>
                      <c:pt idx="46">
                        <c:v>43055</c:v>
                      </c:pt>
                      <c:pt idx="47">
                        <c:v>43056</c:v>
                      </c:pt>
                      <c:pt idx="48">
                        <c:v>43057</c:v>
                      </c:pt>
                      <c:pt idx="49">
                        <c:v>43058</c:v>
                      </c:pt>
                      <c:pt idx="50">
                        <c:v>43059</c:v>
                      </c:pt>
                      <c:pt idx="51">
                        <c:v>43060</c:v>
                      </c:pt>
                      <c:pt idx="52">
                        <c:v>43061</c:v>
                      </c:pt>
                      <c:pt idx="53">
                        <c:v>43062</c:v>
                      </c:pt>
                      <c:pt idx="54">
                        <c:v>43063</c:v>
                      </c:pt>
                      <c:pt idx="55">
                        <c:v>43064</c:v>
                      </c:pt>
                      <c:pt idx="56">
                        <c:v>43065</c:v>
                      </c:pt>
                      <c:pt idx="57">
                        <c:v>43066</c:v>
                      </c:pt>
                      <c:pt idx="58">
                        <c:v>43067</c:v>
                      </c:pt>
                      <c:pt idx="59">
                        <c:v>43068</c:v>
                      </c:pt>
                      <c:pt idx="60">
                        <c:v>43069</c:v>
                      </c:pt>
                      <c:pt idx="61">
                        <c:v>43070</c:v>
                      </c:pt>
                      <c:pt idx="62">
                        <c:v>43071</c:v>
                      </c:pt>
                      <c:pt idx="63">
                        <c:v>43072</c:v>
                      </c:pt>
                      <c:pt idx="64">
                        <c:v>43073</c:v>
                      </c:pt>
                      <c:pt idx="65">
                        <c:v>43074</c:v>
                      </c:pt>
                      <c:pt idx="66">
                        <c:v>43075</c:v>
                      </c:pt>
                      <c:pt idx="67">
                        <c:v>43076</c:v>
                      </c:pt>
                      <c:pt idx="68">
                        <c:v>43077</c:v>
                      </c:pt>
                      <c:pt idx="69">
                        <c:v>43078</c:v>
                      </c:pt>
                      <c:pt idx="70">
                        <c:v>43079</c:v>
                      </c:pt>
                      <c:pt idx="71">
                        <c:v>43080</c:v>
                      </c:pt>
                      <c:pt idx="72">
                        <c:v>43081</c:v>
                      </c:pt>
                      <c:pt idx="73">
                        <c:v>43082</c:v>
                      </c:pt>
                      <c:pt idx="74">
                        <c:v>43083</c:v>
                      </c:pt>
                      <c:pt idx="75">
                        <c:v>43084</c:v>
                      </c:pt>
                      <c:pt idx="76">
                        <c:v>43085</c:v>
                      </c:pt>
                      <c:pt idx="77">
                        <c:v>43086</c:v>
                      </c:pt>
                      <c:pt idx="78">
                        <c:v>43087</c:v>
                      </c:pt>
                      <c:pt idx="79">
                        <c:v>43088</c:v>
                      </c:pt>
                      <c:pt idx="80">
                        <c:v>43089</c:v>
                      </c:pt>
                      <c:pt idx="81">
                        <c:v>43090</c:v>
                      </c:pt>
                      <c:pt idx="82">
                        <c:v>43091</c:v>
                      </c:pt>
                      <c:pt idx="83">
                        <c:v>43092</c:v>
                      </c:pt>
                      <c:pt idx="84">
                        <c:v>43093</c:v>
                      </c:pt>
                      <c:pt idx="85">
                        <c:v>43094</c:v>
                      </c:pt>
                      <c:pt idx="86">
                        <c:v>43095</c:v>
                      </c:pt>
                      <c:pt idx="87">
                        <c:v>43096</c:v>
                      </c:pt>
                      <c:pt idx="88">
                        <c:v>43097</c:v>
                      </c:pt>
                      <c:pt idx="89">
                        <c:v>43098</c:v>
                      </c:pt>
                      <c:pt idx="90">
                        <c:v>43099</c:v>
                      </c:pt>
                      <c:pt idx="91">
                        <c:v>43100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'LGBM算出来的预测值10-12'!$C$2:$C$93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26.633124945650099</c:v>
                      </c:pt>
                      <c:pt idx="1">
                        <c:v>18.4770442123557</c:v>
                      </c:pt>
                      <c:pt idx="2">
                        <c:v>21.129405418627101</c:v>
                      </c:pt>
                      <c:pt idx="3">
                        <c:v>21.844717243139598</c:v>
                      </c:pt>
                      <c:pt idx="4">
                        <c:v>22.431509225881701</c:v>
                      </c:pt>
                      <c:pt idx="5">
                        <c:v>24.186041557957701</c:v>
                      </c:pt>
                      <c:pt idx="6">
                        <c:v>25.945139682718299</c:v>
                      </c:pt>
                      <c:pt idx="7">
                        <c:v>26.7823282275662</c:v>
                      </c:pt>
                      <c:pt idx="8">
                        <c:v>18.5897899772507</c:v>
                      </c:pt>
                      <c:pt idx="9">
                        <c:v>21.193383837313199</c:v>
                      </c:pt>
                      <c:pt idx="10">
                        <c:v>21.849533274413702</c:v>
                      </c:pt>
                      <c:pt idx="11">
                        <c:v>22.369062319624401</c:v>
                      </c:pt>
                      <c:pt idx="12">
                        <c:v>24.0508428556167</c:v>
                      </c:pt>
                      <c:pt idx="13">
                        <c:v>25.734556287204001</c:v>
                      </c:pt>
                      <c:pt idx="14">
                        <c:v>26.496746018467501</c:v>
                      </c:pt>
                      <c:pt idx="15">
                        <c:v>18.232688618142401</c:v>
                      </c:pt>
                      <c:pt idx="16">
                        <c:v>20.7713200022813</c:v>
                      </c:pt>
                      <c:pt idx="17">
                        <c:v>21.3720306481266</c:v>
                      </c:pt>
                      <c:pt idx="18">
                        <c:v>21.848409529723298</c:v>
                      </c:pt>
                      <c:pt idx="19">
                        <c:v>23.501803106534201</c:v>
                      </c:pt>
                      <c:pt idx="20">
                        <c:v>25.173995009338299</c:v>
                      </c:pt>
                      <c:pt idx="21">
                        <c:v>25.943185252673899</c:v>
                      </c:pt>
                      <c:pt idx="22">
                        <c:v>17.705799056167798</c:v>
                      </c:pt>
                      <c:pt idx="23">
                        <c:v>20.2913635347415</c:v>
                      </c:pt>
                      <c:pt idx="24">
                        <c:v>20.9592678762743</c:v>
                      </c:pt>
                      <c:pt idx="25">
                        <c:v>21.522487927852399</c:v>
                      </c:pt>
                      <c:pt idx="26">
                        <c:v>23.281142339519299</c:v>
                      </c:pt>
                      <c:pt idx="27">
                        <c:v>25.075186287649998</c:v>
                      </c:pt>
                      <c:pt idx="28">
                        <c:v>25.980421528894102</c:v>
                      </c:pt>
                      <c:pt idx="29">
                        <c:v>17.890352330549302</c:v>
                      </c:pt>
                      <c:pt idx="30">
                        <c:v>20.631124550655901</c:v>
                      </c:pt>
                      <c:pt idx="31">
                        <c:v>21.458362072513701</c:v>
                      </c:pt>
                      <c:pt idx="32">
                        <c:v>22.180979706212501</c:v>
                      </c:pt>
                      <c:pt idx="33">
                        <c:v>24.0948375490144</c:v>
                      </c:pt>
                      <c:pt idx="34">
                        <c:v>26.035540373844</c:v>
                      </c:pt>
                      <c:pt idx="35">
                        <c:v>27.074558113938199</c:v>
                      </c:pt>
                      <c:pt idx="36">
                        <c:v>19.1011941436177</c:v>
                      </c:pt>
                      <c:pt idx="37">
                        <c:v>21.9376356972869</c:v>
                      </c:pt>
                      <c:pt idx="38">
                        <c:v>22.835897691096999</c:v>
                      </c:pt>
                      <c:pt idx="39">
                        <c:v>23.6017361901174</c:v>
                      </c:pt>
                      <c:pt idx="40">
                        <c:v>25.528393790525499</c:v>
                      </c:pt>
                      <c:pt idx="41">
                        <c:v>27.449477986237799</c:v>
                      </c:pt>
                      <c:pt idx="42">
                        <c:v>28.435146377765498</c:v>
                      </c:pt>
                      <c:pt idx="43">
                        <c:v>20.3741235657271</c:v>
                      </c:pt>
                      <c:pt idx="44">
                        <c:v>23.088782616565901</c:v>
                      </c:pt>
                      <c:pt idx="45">
                        <c:v>23.832101356655201</c:v>
                      </c:pt>
                      <c:pt idx="46">
                        <c:v>24.411569204334398</c:v>
                      </c:pt>
                      <c:pt idx="47">
                        <c:v>26.122906769563901</c:v>
                      </c:pt>
                      <c:pt idx="48">
                        <c:v>27.802899747272299</c:v>
                      </c:pt>
                      <c:pt idx="49">
                        <c:v>28.5255219077569</c:v>
                      </c:pt>
                      <c:pt idx="50">
                        <c:v>20.183873437382999</c:v>
                      </c:pt>
                      <c:pt idx="51">
                        <c:v>22.6051693597</c:v>
                      </c:pt>
                      <c:pt idx="52">
                        <c:v>23.047590520936801</c:v>
                      </c:pt>
                      <c:pt idx="53">
                        <c:v>23.324075404999199</c:v>
                      </c:pt>
                      <c:pt idx="54">
                        <c:v>24.735917826135001</c:v>
                      </c:pt>
                      <c:pt idx="55">
                        <c:v>26.125475033615501</c:v>
                      </c:pt>
                      <c:pt idx="56">
                        <c:v>26.572164151386101</c:v>
                      </c:pt>
                      <c:pt idx="57">
                        <c:v>17.974276355769501</c:v>
                      </c:pt>
                      <c:pt idx="58">
                        <c:v>20.163846619892201</c:v>
                      </c:pt>
                      <c:pt idx="59">
                        <c:v>20.403394473169101</c:v>
                      </c:pt>
                      <c:pt idx="60">
                        <c:v>20.509616796032699</c:v>
                      </c:pt>
                      <c:pt idx="61">
                        <c:v>21.7869001694235</c:v>
                      </c:pt>
                      <c:pt idx="62">
                        <c:v>23.079959438230301</c:v>
                      </c:pt>
                      <c:pt idx="63">
                        <c:v>23.469782133071298</c:v>
                      </c:pt>
                      <c:pt idx="64">
                        <c:v>14.8554094279067</c:v>
                      </c:pt>
                      <c:pt idx="65">
                        <c:v>17.068792255866601</c:v>
                      </c:pt>
                      <c:pt idx="66">
                        <c:v>17.371538324629199</c:v>
                      </c:pt>
                      <c:pt idx="67">
                        <c:v>17.578630837616402</c:v>
                      </c:pt>
                      <c:pt idx="68">
                        <c:v>18.9919857253402</c:v>
                      </c:pt>
                      <c:pt idx="69">
                        <c:v>20.453152849841899</c:v>
                      </c:pt>
                      <c:pt idx="70">
                        <c:v>21.0393391824148</c:v>
                      </c:pt>
                      <c:pt idx="71">
                        <c:v>12.645282583477201</c:v>
                      </c:pt>
                      <c:pt idx="72">
                        <c:v>15.098212409020899</c:v>
                      </c:pt>
                      <c:pt idx="73">
                        <c:v>15.654710002532401</c:v>
                      </c:pt>
                      <c:pt idx="74">
                        <c:v>16.124546981422899</c:v>
                      </c:pt>
                      <c:pt idx="75">
                        <c:v>17.804365089018699</c:v>
                      </c:pt>
                      <c:pt idx="76">
                        <c:v>19.530499983793799</c:v>
                      </c:pt>
                      <c:pt idx="77">
                        <c:v>20.375123899460199</c:v>
                      </c:pt>
                      <c:pt idx="78">
                        <c:v>12.2282328421639</c:v>
                      </c:pt>
                      <c:pt idx="79">
                        <c:v>14.912711767926901</c:v>
                      </c:pt>
                      <c:pt idx="80">
                        <c:v>15.681288270274999</c:v>
                      </c:pt>
                      <c:pt idx="81">
                        <c:v>16.3404504763283</c:v>
                      </c:pt>
                      <c:pt idx="82">
                        <c:v>18.1841910835434</c:v>
                      </c:pt>
                      <c:pt idx="83">
                        <c:v>20.046878489173601</c:v>
                      </c:pt>
                      <c:pt idx="84">
                        <c:v>20.999428977757599</c:v>
                      </c:pt>
                      <c:pt idx="85">
                        <c:v>12.931305138886099</c:v>
                      </c:pt>
                      <c:pt idx="86">
                        <c:v>15.665573946228101</c:v>
                      </c:pt>
                      <c:pt idx="87">
                        <c:v>16.455835493880201</c:v>
                      </c:pt>
                      <c:pt idx="88">
                        <c:v>17.110099015440898</c:v>
                      </c:pt>
                      <c:pt idx="89">
                        <c:v>18.924469476339699</c:v>
                      </c:pt>
                      <c:pt idx="90">
                        <c:v>20.735947441402601</c:v>
                      </c:pt>
                      <c:pt idx="91">
                        <c:v>21.618518272901198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AE-44C9-A0BD-E1F999830F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'LGBM算出来的预测值10-12'!$M$1</c15:sqref>
                        </c15:formulaRef>
                      </c:ext>
                    </c:extLst>
                    <c:strCache>
                      <c:ptCount val="1"/>
                      <c:pt idx="0">
                        <c:v>混合模型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'LGBM算出来的预测值10-12'!$M$2:$M$93</c15:sqref>
                        </c15:formulaRef>
                      </c:ext>
                    </c:extLst>
                    <c:numCache>
                      <c:formatCode>General</c:formatCode>
                      <c:ptCount val="92"/>
                      <c:pt idx="0">
                        <c:v>27.197211226850044</c:v>
                      </c:pt>
                      <c:pt idx="1">
                        <c:v>18.18344802368339</c:v>
                      </c:pt>
                      <c:pt idx="2">
                        <c:v>21.338974211395083</c:v>
                      </c:pt>
                      <c:pt idx="3">
                        <c:v>21.039434513164124</c:v>
                      </c:pt>
                      <c:pt idx="4">
                        <c:v>21.494359292729136</c:v>
                      </c:pt>
                      <c:pt idx="5">
                        <c:v>22.656786813843688</c:v>
                      </c:pt>
                      <c:pt idx="6">
                        <c:v>25.50282338901302</c:v>
                      </c:pt>
                      <c:pt idx="7">
                        <c:v>26.061055362110633</c:v>
                      </c:pt>
                      <c:pt idx="8">
                        <c:v>19.353296787114921</c:v>
                      </c:pt>
                      <c:pt idx="9">
                        <c:v>19.844728428431647</c:v>
                      </c:pt>
                      <c:pt idx="10">
                        <c:v>20.241969481824583</c:v>
                      </c:pt>
                      <c:pt idx="11">
                        <c:v>21.056448503108875</c:v>
                      </c:pt>
                      <c:pt idx="12">
                        <c:v>22.012479527691184</c:v>
                      </c:pt>
                      <c:pt idx="13">
                        <c:v>23.469336807872658</c:v>
                      </c:pt>
                      <c:pt idx="14">
                        <c:v>23.788878027114091</c:v>
                      </c:pt>
                      <c:pt idx="15">
                        <c:v>17.180685966584129</c:v>
                      </c:pt>
                      <c:pt idx="16">
                        <c:v>19.702009089714714</c:v>
                      </c:pt>
                      <c:pt idx="17">
                        <c:v>20.606093931818506</c:v>
                      </c:pt>
                      <c:pt idx="18">
                        <c:v>20.98120086439258</c:v>
                      </c:pt>
                      <c:pt idx="19">
                        <c:v>22.238060388726353</c:v>
                      </c:pt>
                      <c:pt idx="20">
                        <c:v>23.223026353706722</c:v>
                      </c:pt>
                      <c:pt idx="21">
                        <c:v>23.249877099263283</c:v>
                      </c:pt>
                      <c:pt idx="22">
                        <c:v>16.952513702944788</c:v>
                      </c:pt>
                      <c:pt idx="23">
                        <c:v>19.93496902838676</c:v>
                      </c:pt>
                      <c:pt idx="24">
                        <c:v>18.743749697020796</c:v>
                      </c:pt>
                      <c:pt idx="25">
                        <c:v>19.807988030324282</c:v>
                      </c:pt>
                      <c:pt idx="26">
                        <c:v>21.974444735851044</c:v>
                      </c:pt>
                      <c:pt idx="27">
                        <c:v>22.711102695636171</c:v>
                      </c:pt>
                      <c:pt idx="28">
                        <c:v>23.328122518259264</c:v>
                      </c:pt>
                      <c:pt idx="29">
                        <c:v>16.487766562475421</c:v>
                      </c:pt>
                      <c:pt idx="30">
                        <c:v>18.282020918350796</c:v>
                      </c:pt>
                      <c:pt idx="31">
                        <c:v>19.64018292030552</c:v>
                      </c:pt>
                      <c:pt idx="32">
                        <c:v>19.933578411815546</c:v>
                      </c:pt>
                      <c:pt idx="33">
                        <c:v>22.102904761287476</c:v>
                      </c:pt>
                      <c:pt idx="34">
                        <c:v>23.098335059814119</c:v>
                      </c:pt>
                      <c:pt idx="35">
                        <c:v>23.46842290760215</c:v>
                      </c:pt>
                      <c:pt idx="36">
                        <c:v>17.657793261913604</c:v>
                      </c:pt>
                      <c:pt idx="37">
                        <c:v>19.802973135124073</c:v>
                      </c:pt>
                      <c:pt idx="38">
                        <c:v>20.292097611126227</c:v>
                      </c:pt>
                      <c:pt idx="39">
                        <c:v>20.918673596820938</c:v>
                      </c:pt>
                      <c:pt idx="40">
                        <c:v>22.747255274093874</c:v>
                      </c:pt>
                      <c:pt idx="41">
                        <c:v>23.750056940187257</c:v>
                      </c:pt>
                      <c:pt idx="42">
                        <c:v>24.421539760644158</c:v>
                      </c:pt>
                      <c:pt idx="43">
                        <c:v>18.254890780889511</c:v>
                      </c:pt>
                      <c:pt idx="44">
                        <c:v>20.384088520297308</c:v>
                      </c:pt>
                      <c:pt idx="45">
                        <c:v>20.924091759550642</c:v>
                      </c:pt>
                      <c:pt idx="46">
                        <c:v>21.405363048215264</c:v>
                      </c:pt>
                      <c:pt idx="47">
                        <c:v>22.83756136343802</c:v>
                      </c:pt>
                      <c:pt idx="48">
                        <c:v>24.068472534454202</c:v>
                      </c:pt>
                      <c:pt idx="49">
                        <c:v>24.33869661059045</c:v>
                      </c:pt>
                      <c:pt idx="50">
                        <c:v>17.484406872328197</c:v>
                      </c:pt>
                      <c:pt idx="51">
                        <c:v>20.084239567353819</c:v>
                      </c:pt>
                      <c:pt idx="52">
                        <c:v>19.878544726330382</c:v>
                      </c:pt>
                      <c:pt idx="53">
                        <c:v>20.668393102707281</c:v>
                      </c:pt>
                      <c:pt idx="54">
                        <c:v>22.520262997826428</c:v>
                      </c:pt>
                      <c:pt idx="55">
                        <c:v>23.295073029450442</c:v>
                      </c:pt>
                      <c:pt idx="56">
                        <c:v>23.12192117942633</c:v>
                      </c:pt>
                      <c:pt idx="57">
                        <c:v>16.507393111216537</c:v>
                      </c:pt>
                      <c:pt idx="58">
                        <c:v>18.841947188967133</c:v>
                      </c:pt>
                      <c:pt idx="59">
                        <c:v>18.956658295130012</c:v>
                      </c:pt>
                      <c:pt idx="60">
                        <c:v>19.232432174015933</c:v>
                      </c:pt>
                      <c:pt idx="61">
                        <c:v>19.476898281991133</c:v>
                      </c:pt>
                      <c:pt idx="62">
                        <c:v>20.254440378024817</c:v>
                      </c:pt>
                      <c:pt idx="63">
                        <c:v>20.436724287539295</c:v>
                      </c:pt>
                      <c:pt idx="64">
                        <c:v>14.358598762150791</c:v>
                      </c:pt>
                      <c:pt idx="65">
                        <c:v>15.898091423539382</c:v>
                      </c:pt>
                      <c:pt idx="66">
                        <c:v>16.177128908572726</c:v>
                      </c:pt>
                      <c:pt idx="67">
                        <c:v>16.13342140904377</c:v>
                      </c:pt>
                      <c:pt idx="68">
                        <c:v>18.099710195841165</c:v>
                      </c:pt>
                      <c:pt idx="69">
                        <c:v>18.935964964400302</c:v>
                      </c:pt>
                      <c:pt idx="70">
                        <c:v>19.156979633941958</c:v>
                      </c:pt>
                      <c:pt idx="71">
                        <c:v>13.210246928402153</c:v>
                      </c:pt>
                      <c:pt idx="72">
                        <c:v>14.822172029450204</c:v>
                      </c:pt>
                      <c:pt idx="73">
                        <c:v>15.31710083516794</c:v>
                      </c:pt>
                      <c:pt idx="74">
                        <c:v>15.636736259021603</c:v>
                      </c:pt>
                      <c:pt idx="75">
                        <c:v>17.594993714148643</c:v>
                      </c:pt>
                      <c:pt idx="76">
                        <c:v>18.569897187525871</c:v>
                      </c:pt>
                      <c:pt idx="77">
                        <c:v>18.81655098537216</c:v>
                      </c:pt>
                      <c:pt idx="78">
                        <c:v>12.909420762494914</c:v>
                      </c:pt>
                      <c:pt idx="79">
                        <c:v>14.948333539335337</c:v>
                      </c:pt>
                      <c:pt idx="80">
                        <c:v>15.40964354863716</c:v>
                      </c:pt>
                      <c:pt idx="81">
                        <c:v>15.776130985931182</c:v>
                      </c:pt>
                      <c:pt idx="82">
                        <c:v>17.811589965736353</c:v>
                      </c:pt>
                      <c:pt idx="83">
                        <c:v>18.794438364097601</c:v>
                      </c:pt>
                      <c:pt idx="84">
                        <c:v>19.055679844538453</c:v>
                      </c:pt>
                      <c:pt idx="85">
                        <c:v>13.200607409901288</c:v>
                      </c:pt>
                      <c:pt idx="86">
                        <c:v>15.286159174762279</c:v>
                      </c:pt>
                      <c:pt idx="87">
                        <c:v>15.719669313322228</c:v>
                      </c:pt>
                      <c:pt idx="88">
                        <c:v>16.085606631990718</c:v>
                      </c:pt>
                      <c:pt idx="89">
                        <c:v>18.107330978297504</c:v>
                      </c:pt>
                      <c:pt idx="90">
                        <c:v>19.074641676756528</c:v>
                      </c:pt>
                      <c:pt idx="91">
                        <c:v>19.333282663663109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68B-4340-9ABE-E148ECC6E962}"/>
                  </c:ext>
                </c:extLst>
              </c15:ser>
            </c15:filteredLineSeries>
          </c:ext>
        </c:extLst>
      </c:lineChart>
      <c:dateAx>
        <c:axId val="9948072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787279"/>
        <c:crosses val="autoZero"/>
        <c:auto val="1"/>
        <c:lblOffset val="100"/>
        <c:baseTimeUnit val="days"/>
      </c:dateAx>
      <c:valAx>
        <c:axId val="994787279"/>
        <c:scaling>
          <c:orientation val="minMax"/>
          <c:max val="3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80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'LGBM算出来的预测值10-12'!$B$97</c:f>
              <c:strCache>
                <c:ptCount val="1"/>
                <c:pt idx="0">
                  <c:v>LGBM的预测值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'LGBM算出来的预测值10-12'!$B$98:$B$100</c:f>
              <c:numCache>
                <c:formatCode>0_ </c:formatCode>
                <c:ptCount val="3"/>
                <c:pt idx="0">
                  <c:v>616.37208572518841</c:v>
                </c:pt>
                <c:pt idx="1">
                  <c:v>545.66087620001804</c:v>
                </c:pt>
                <c:pt idx="2">
                  <c:v>491.71459799822929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0-4FF3-9A1F-3597221DF955}"/>
            </c:ext>
          </c:extLst>
        </c:ser>
        <c:ser>
          <c:idx val="1"/>
          <c:order val="1"/>
          <c:tx>
            <c:strRef>
              <c:f>'LGBM算出来的预测值10-12'!$C$97</c:f>
              <c:strCache>
                <c:ptCount val="1"/>
                <c:pt idx="0">
                  <c:v>Prophet的预测值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'LGBM算出来的预测值10-12'!$C$98:$C$100</c:f>
              <c:numCache>
                <c:formatCode>0_ </c:formatCode>
                <c:ptCount val="3"/>
                <c:pt idx="0">
                  <c:v>697.89380268291131</c:v>
                </c:pt>
                <c:pt idx="1">
                  <c:v>709.53706483906535</c:v>
                </c:pt>
                <c:pt idx="2">
                  <c:v>554.76316198531435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0-4FF3-9A1F-3597221DF955}"/>
            </c:ext>
          </c:extLst>
        </c:ser>
        <c:ser>
          <c:idx val="2"/>
          <c:order val="2"/>
          <c:tx>
            <c:strRef>
              <c:f>'LGBM算出来的预测值10-12'!$D$97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'LGBM算出来的预测值10-12'!$D$98:$D$100</c:f>
              <c:numCache>
                <c:formatCode>0_ </c:formatCode>
                <c:ptCount val="3"/>
                <c:pt idx="0">
                  <c:v>660</c:v>
                </c:pt>
                <c:pt idx="1">
                  <c:v>668</c:v>
                </c:pt>
                <c:pt idx="2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F0-4FF3-9A1F-3597221DF955}"/>
            </c:ext>
          </c:extLst>
        </c:ser>
        <c:ser>
          <c:idx val="3"/>
          <c:order val="3"/>
          <c:tx>
            <c:strRef>
              <c:f>'LGBM算出来的预测值10-12'!$E$97</c:f>
              <c:strCache>
                <c:ptCount val="1"/>
                <c:pt idx="0">
                  <c:v>混合函数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'LGBM算出来的预测值10-12'!$E$98:$E$100</c:f>
              <c:numCache>
                <c:formatCode>0_ </c:formatCode>
                <c:ptCount val="3"/>
                <c:pt idx="0">
                  <c:v>658.64486197940266</c:v>
                </c:pt>
                <c:pt idx="1">
                  <c:v>630.6382505029228</c:v>
                </c:pt>
                <c:pt idx="2">
                  <c:v>524.40819104359866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F0-4FF3-9A1F-3597221DF955}"/>
            </c:ext>
          </c:extLst>
        </c:ser>
        <c:ser>
          <c:idx val="4"/>
          <c:order val="4"/>
          <c:tx>
            <c:strRef>
              <c:f>'LGBM算出来的预测值10-12'!$I$97</c:f>
              <c:strCache>
                <c:ptCount val="1"/>
                <c:pt idx="0">
                  <c:v>移动平均法的预测值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'LGBM算出来的预测值10-12'!$I$98:$I$100</c:f>
              <c:numCache>
                <c:formatCode>0_ </c:formatCode>
                <c:ptCount val="3"/>
                <c:pt idx="0">
                  <c:v>801</c:v>
                </c:pt>
                <c:pt idx="1">
                  <c:v>777</c:v>
                </c:pt>
                <c:pt idx="2">
                  <c:v>771.33333333333337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476-B6C6-AB4B68FD9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137328"/>
        <c:axId val="1441138992"/>
      </c:lineChart>
      <c:catAx>
        <c:axId val="14411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38992"/>
        <c:crosses val="autoZero"/>
        <c:auto val="1"/>
        <c:lblAlgn val="ctr"/>
        <c:lblOffset val="100"/>
        <c:noMultiLvlLbl val="0"/>
      </c:catAx>
      <c:valAx>
        <c:axId val="1441138992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113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795131252587636E-2"/>
          <c:y val="4.4454533273430914E-2"/>
          <c:w val="0.79163371582893671"/>
          <c:h val="0.85523854563224644"/>
        </c:manualLayout>
      </c:layout>
      <c:lineChart>
        <c:grouping val="standard"/>
        <c:varyColors val="0"/>
        <c:ser>
          <c:idx val="0"/>
          <c:order val="0"/>
          <c:tx>
            <c:v>实际值</c:v>
          </c:tx>
          <c:val>
            <c:numRef>
              <c:f>'LGBM算出来的预测值10-12'!$D$2:$D$93</c:f>
              <c:numCache>
                <c:formatCode>General</c:formatCode>
                <c:ptCount val="92"/>
                <c:pt idx="0">
                  <c:v>21</c:v>
                </c:pt>
                <c:pt idx="1">
                  <c:v>12</c:v>
                </c:pt>
                <c:pt idx="2">
                  <c:v>18</c:v>
                </c:pt>
                <c:pt idx="3">
                  <c:v>15</c:v>
                </c:pt>
                <c:pt idx="4">
                  <c:v>20</c:v>
                </c:pt>
                <c:pt idx="5">
                  <c:v>19</c:v>
                </c:pt>
                <c:pt idx="6">
                  <c:v>22</c:v>
                </c:pt>
                <c:pt idx="7">
                  <c:v>19</c:v>
                </c:pt>
                <c:pt idx="8">
                  <c:v>9</c:v>
                </c:pt>
                <c:pt idx="9">
                  <c:v>23</c:v>
                </c:pt>
                <c:pt idx="10">
                  <c:v>14</c:v>
                </c:pt>
                <c:pt idx="11">
                  <c:v>24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19</c:v>
                </c:pt>
                <c:pt idx="16">
                  <c:v>17</c:v>
                </c:pt>
                <c:pt idx="17">
                  <c:v>15</c:v>
                </c:pt>
                <c:pt idx="18">
                  <c:v>26</c:v>
                </c:pt>
                <c:pt idx="19">
                  <c:v>22</c:v>
                </c:pt>
                <c:pt idx="20">
                  <c:v>26</c:v>
                </c:pt>
                <c:pt idx="21">
                  <c:v>32</c:v>
                </c:pt>
                <c:pt idx="22">
                  <c:v>20</c:v>
                </c:pt>
                <c:pt idx="23">
                  <c:v>23</c:v>
                </c:pt>
                <c:pt idx="24">
                  <c:v>22</c:v>
                </c:pt>
                <c:pt idx="25">
                  <c:v>28</c:v>
                </c:pt>
                <c:pt idx="26">
                  <c:v>20</c:v>
                </c:pt>
                <c:pt idx="27">
                  <c:v>22</c:v>
                </c:pt>
                <c:pt idx="28">
                  <c:v>29</c:v>
                </c:pt>
                <c:pt idx="29">
                  <c:v>22</c:v>
                </c:pt>
                <c:pt idx="30">
                  <c:v>24</c:v>
                </c:pt>
                <c:pt idx="31">
                  <c:v>16</c:v>
                </c:pt>
                <c:pt idx="32">
                  <c:v>21</c:v>
                </c:pt>
                <c:pt idx="33">
                  <c:v>18</c:v>
                </c:pt>
                <c:pt idx="34">
                  <c:v>34</c:v>
                </c:pt>
                <c:pt idx="35">
                  <c:v>23</c:v>
                </c:pt>
                <c:pt idx="36">
                  <c:v>17</c:v>
                </c:pt>
                <c:pt idx="37">
                  <c:v>23</c:v>
                </c:pt>
                <c:pt idx="38">
                  <c:v>14</c:v>
                </c:pt>
                <c:pt idx="39">
                  <c:v>21</c:v>
                </c:pt>
                <c:pt idx="40">
                  <c:v>19</c:v>
                </c:pt>
                <c:pt idx="41">
                  <c:v>24</c:v>
                </c:pt>
                <c:pt idx="42">
                  <c:v>27</c:v>
                </c:pt>
                <c:pt idx="43">
                  <c:v>22</c:v>
                </c:pt>
                <c:pt idx="44">
                  <c:v>16</c:v>
                </c:pt>
                <c:pt idx="45">
                  <c:v>19</c:v>
                </c:pt>
                <c:pt idx="46">
                  <c:v>22</c:v>
                </c:pt>
                <c:pt idx="47">
                  <c:v>25</c:v>
                </c:pt>
                <c:pt idx="48">
                  <c:v>31</c:v>
                </c:pt>
                <c:pt idx="49">
                  <c:v>32</c:v>
                </c:pt>
                <c:pt idx="50">
                  <c:v>21</c:v>
                </c:pt>
                <c:pt idx="51">
                  <c:v>29</c:v>
                </c:pt>
                <c:pt idx="52">
                  <c:v>27</c:v>
                </c:pt>
                <c:pt idx="53">
                  <c:v>25</c:v>
                </c:pt>
                <c:pt idx="54">
                  <c:v>22</c:v>
                </c:pt>
                <c:pt idx="55">
                  <c:v>29</c:v>
                </c:pt>
                <c:pt idx="56">
                  <c:v>24</c:v>
                </c:pt>
                <c:pt idx="57">
                  <c:v>10</c:v>
                </c:pt>
                <c:pt idx="58">
                  <c:v>14</c:v>
                </c:pt>
                <c:pt idx="59">
                  <c:v>28</c:v>
                </c:pt>
                <c:pt idx="60">
                  <c:v>15</c:v>
                </c:pt>
                <c:pt idx="61">
                  <c:v>19</c:v>
                </c:pt>
                <c:pt idx="62">
                  <c:v>16</c:v>
                </c:pt>
                <c:pt idx="63">
                  <c:v>31</c:v>
                </c:pt>
                <c:pt idx="64">
                  <c:v>7</c:v>
                </c:pt>
                <c:pt idx="65">
                  <c:v>20</c:v>
                </c:pt>
                <c:pt idx="66">
                  <c:v>17</c:v>
                </c:pt>
                <c:pt idx="67">
                  <c:v>18</c:v>
                </c:pt>
                <c:pt idx="68">
                  <c:v>17</c:v>
                </c:pt>
                <c:pt idx="69">
                  <c:v>27</c:v>
                </c:pt>
                <c:pt idx="70">
                  <c:v>20</c:v>
                </c:pt>
                <c:pt idx="71">
                  <c:v>20</c:v>
                </c:pt>
                <c:pt idx="72">
                  <c:v>13</c:v>
                </c:pt>
                <c:pt idx="73">
                  <c:v>17</c:v>
                </c:pt>
                <c:pt idx="74">
                  <c:v>14</c:v>
                </c:pt>
                <c:pt idx="75">
                  <c:v>16</c:v>
                </c:pt>
                <c:pt idx="76">
                  <c:v>15</c:v>
                </c:pt>
                <c:pt idx="77">
                  <c:v>22</c:v>
                </c:pt>
                <c:pt idx="78">
                  <c:v>19</c:v>
                </c:pt>
                <c:pt idx="79">
                  <c:v>7</c:v>
                </c:pt>
                <c:pt idx="80">
                  <c:v>16</c:v>
                </c:pt>
                <c:pt idx="81">
                  <c:v>12</c:v>
                </c:pt>
                <c:pt idx="82">
                  <c:v>6</c:v>
                </c:pt>
                <c:pt idx="83">
                  <c:v>18</c:v>
                </c:pt>
                <c:pt idx="84">
                  <c:v>19</c:v>
                </c:pt>
                <c:pt idx="85">
                  <c:v>13</c:v>
                </c:pt>
                <c:pt idx="86">
                  <c:v>16</c:v>
                </c:pt>
                <c:pt idx="87">
                  <c:v>14</c:v>
                </c:pt>
                <c:pt idx="88">
                  <c:v>19</c:v>
                </c:pt>
                <c:pt idx="89">
                  <c:v>15</c:v>
                </c:pt>
                <c:pt idx="90">
                  <c:v>27</c:v>
                </c:pt>
                <c:pt idx="9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7-438C-88B0-C043284208A5}"/>
            </c:ext>
          </c:extLst>
        </c:ser>
        <c:ser>
          <c:idx val="1"/>
          <c:order val="1"/>
          <c:tx>
            <c:v>预测值</c:v>
          </c:tx>
          <c:val>
            <c:numRef>
              <c:f>'LGBM算出来的预测值10-12'!$I$2:$I$93</c:f>
              <c:numCache>
                <c:formatCode>General</c:formatCode>
                <c:ptCount val="92"/>
                <c:pt idx="0">
                  <c:v>24.428571428571427</c:v>
                </c:pt>
                <c:pt idx="1">
                  <c:v>24.030612244897959</c:v>
                </c:pt>
                <c:pt idx="2">
                  <c:v>24.175655976676385</c:v>
                </c:pt>
                <c:pt idx="3">
                  <c:v>24.402488546438985</c:v>
                </c:pt>
                <c:pt idx="4">
                  <c:v>24.71695201404177</c:v>
                </c:pt>
                <c:pt idx="5">
                  <c:v>25.053877157901898</c:v>
                </c:pt>
                <c:pt idx="6">
                  <c:v>24.843439812037747</c:v>
                </c:pt>
                <c:pt idx="7">
                  <c:v>23.975114084326155</c:v>
                </c:pt>
                <c:pt idx="8">
                  <c:v>23.973336518920881</c:v>
                </c:pt>
                <c:pt idx="9">
                  <c:v>24.685717698843796</c:v>
                </c:pt>
                <c:pt idx="10">
                  <c:v>25.163268963046924</c:v>
                </c:pt>
                <c:pt idx="11">
                  <c:v>25.03207388897885</c:v>
                </c:pt>
                <c:pt idx="12">
                  <c:v>25.177222023905909</c:v>
                </c:pt>
                <c:pt idx="13">
                  <c:v>24.97559502561348</c:v>
                </c:pt>
                <c:pt idx="14">
                  <c:v>24.616708956014442</c:v>
                </c:pt>
                <c:pt idx="15">
                  <c:v>24.630147350831802</c:v>
                </c:pt>
                <c:pt idx="16">
                  <c:v>24.672971286969933</c:v>
                </c:pt>
                <c:pt idx="17">
                  <c:v>24.708493809133756</c:v>
                </c:pt>
                <c:pt idx="18">
                  <c:v>24.730351327897669</c:v>
                </c:pt>
                <c:pt idx="19">
                  <c:v>24.731308421744519</c:v>
                </c:pt>
                <c:pt idx="20">
                  <c:v>24.708267797733274</c:v>
                </c:pt>
                <c:pt idx="21">
                  <c:v>24.698612653854386</c:v>
                </c:pt>
                <c:pt idx="22">
                  <c:v>24.750291123106404</c:v>
                </c:pt>
                <c:pt idx="23">
                  <c:v>24.805787880548227</c:v>
                </c:pt>
                <c:pt idx="24">
                  <c:v>24.814364322098545</c:v>
                </c:pt>
                <c:pt idx="25">
                  <c:v>24.789442562030796</c:v>
                </c:pt>
                <c:pt idx="26">
                  <c:v>24.772111752963077</c:v>
                </c:pt>
                <c:pt idx="27">
                  <c:v>24.743175305038594</c:v>
                </c:pt>
                <c:pt idx="28">
                  <c:v>24.7265738964261</c:v>
                </c:pt>
                <c:pt idx="29">
                  <c:v>24.734421392169793</c:v>
                </c:pt>
                <c:pt idx="30">
                  <c:v>24.74186953797965</c:v>
                </c:pt>
                <c:pt idx="31">
                  <c:v>24.746790841623199</c:v>
                </c:pt>
                <c:pt idx="32">
                  <c:v>24.749526343943874</c:v>
                </c:pt>
                <c:pt idx="33">
                  <c:v>24.750895987947171</c:v>
                </c:pt>
                <c:pt idx="34">
                  <c:v>24.752295099818788</c:v>
                </c:pt>
                <c:pt idx="35">
                  <c:v>24.755439907110617</c:v>
                </c:pt>
                <c:pt idx="36">
                  <c:v>24.759498996628917</c:v>
                </c:pt>
                <c:pt idx="37">
                  <c:v>24.760156701880526</c:v>
                </c:pt>
                <c:pt idx="38">
                  <c:v>24.75689733197569</c:v>
                </c:pt>
                <c:pt idx="39">
                  <c:v>24.752792546966909</c:v>
                </c:pt>
                <c:pt idx="40">
                  <c:v>24.750174688748068</c:v>
                </c:pt>
                <c:pt idx="41">
                  <c:v>24.748607755589848</c:v>
                </c:pt>
                <c:pt idx="42">
                  <c:v>24.748995787772081</c:v>
                </c:pt>
                <c:pt idx="43">
                  <c:v>24.750597351439648</c:v>
                </c:pt>
                <c:pt idx="44">
                  <c:v>24.751752777101782</c:v>
                </c:pt>
                <c:pt idx="45">
                  <c:v>24.752458722753364</c:v>
                </c:pt>
                <c:pt idx="46">
                  <c:v>24.752863571405523</c:v>
                </c:pt>
                <c:pt idx="47">
                  <c:v>24.753101944795638</c:v>
                </c:pt>
                <c:pt idx="48">
                  <c:v>24.753259513141955</c:v>
                </c:pt>
                <c:pt idx="49">
                  <c:v>24.753328399807895</c:v>
                </c:pt>
                <c:pt idx="50">
                  <c:v>24.753177577857706</c:v>
                </c:pt>
                <c:pt idx="51">
                  <c:v>24.752726047945469</c:v>
                </c:pt>
                <c:pt idx="52">
                  <c:v>24.752195286950116</c:v>
                </c:pt>
                <c:pt idx="53">
                  <c:v>24.751859426591142</c:v>
                </c:pt>
                <c:pt idx="54">
                  <c:v>24.75179277513573</c:v>
                </c:pt>
                <c:pt idx="55">
                  <c:v>24.751908352734851</c:v>
                </c:pt>
                <c:pt idx="56">
                  <c:v>24.752144109673775</c:v>
                </c:pt>
                <c:pt idx="57">
                  <c:v>24.752368989809618</c:v>
                </c:pt>
                <c:pt idx="58">
                  <c:v>24.752495535407469</c:v>
                </c:pt>
                <c:pt idx="59">
                  <c:v>24.752548589572164</c:v>
                </c:pt>
                <c:pt idx="60">
                  <c:v>24.752555008630647</c:v>
                </c:pt>
                <c:pt idx="61">
                  <c:v>24.75253296843244</c:v>
                </c:pt>
                <c:pt idx="62">
                  <c:v>24.752492327263639</c:v>
                </c:pt>
                <c:pt idx="63">
                  <c:v>24.752437528272328</c:v>
                </c:pt>
                <c:pt idx="64">
                  <c:v>24.752373894591216</c:v>
                </c:pt>
                <c:pt idx="65">
                  <c:v>24.752316488643618</c:v>
                </c:pt>
                <c:pt idx="66">
                  <c:v>24.752287234407763</c:v>
                </c:pt>
                <c:pt idx="67">
                  <c:v>24.752293802083319</c:v>
                </c:pt>
                <c:pt idx="68">
                  <c:v>24.752324828904186</c:v>
                </c:pt>
                <c:pt idx="69">
                  <c:v>24.75236283274479</c:v>
                </c:pt>
                <c:pt idx="70">
                  <c:v>24.752395295602643</c:v>
                </c:pt>
                <c:pt idx="71">
                  <c:v>24.752413237454704</c:v>
                </c:pt>
                <c:pt idx="72">
                  <c:v>24.752416398000783</c:v>
                </c:pt>
                <c:pt idx="73">
                  <c:v>24.75241074532887</c:v>
                </c:pt>
                <c:pt idx="74">
                  <c:v>24.752400899311493</c:v>
                </c:pt>
                <c:pt idx="75">
                  <c:v>24.752389891502986</c:v>
                </c:pt>
                <c:pt idx="76">
                  <c:v>24.752379671722313</c:v>
                </c:pt>
                <c:pt idx="77">
                  <c:v>24.752371624897933</c:v>
                </c:pt>
                <c:pt idx="78">
                  <c:v>24.752366917514045</c:v>
                </c:pt>
                <c:pt idx="79">
                  <c:v>24.752366419151393</c:v>
                </c:pt>
                <c:pt idx="80">
                  <c:v>24.75236998561623</c:v>
                </c:pt>
                <c:pt idx="81">
                  <c:v>24.752375896416829</c:v>
                </c:pt>
                <c:pt idx="82">
                  <c:v>24.752381760297794</c:v>
                </c:pt>
                <c:pt idx="83">
                  <c:v>24.752385826825911</c:v>
                </c:pt>
                <c:pt idx="84">
                  <c:v>24.752387469260277</c:v>
                </c:pt>
                <c:pt idx="85">
                  <c:v>24.752386910235828</c:v>
                </c:pt>
                <c:pt idx="86">
                  <c:v>24.752385029720191</c:v>
                </c:pt>
                <c:pt idx="87">
                  <c:v>24.75238278912872</c:v>
                </c:pt>
                <c:pt idx="88">
                  <c:v>24.752380792257281</c:v>
                </c:pt>
                <c:pt idx="89">
                  <c:v>24.752379356039121</c:v>
                </c:pt>
                <c:pt idx="90">
                  <c:v>24.752378603505992</c:v>
                </c:pt>
                <c:pt idx="91">
                  <c:v>24.752378527204822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77-438C-88B0-C04328420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3659151"/>
        <c:axId val="1433651663"/>
      </c:lineChart>
      <c:catAx>
        <c:axId val="1433659151"/>
        <c:scaling>
          <c:orientation val="minMax"/>
        </c:scaling>
        <c:delete val="0"/>
        <c:axPos val="b"/>
        <c:majorTickMark val="out"/>
        <c:minorTickMark val="none"/>
        <c:tickLblPos val="nextTo"/>
        <c:crossAx val="1433651663"/>
        <c:crosses val="autoZero"/>
        <c:auto val="1"/>
        <c:lblAlgn val="ctr"/>
        <c:lblOffset val="100"/>
        <c:noMultiLvlLbl val="0"/>
      </c:catAx>
      <c:valAx>
        <c:axId val="14336516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3659151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'LGBM算出来的预测值10-12'!$B$97</c:f>
              <c:strCache>
                <c:ptCount val="1"/>
                <c:pt idx="0">
                  <c:v>LGBM的预测值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'LGBM算出来的预测值10-12'!$B$98:$B$100</c:f>
              <c:numCache>
                <c:formatCode>0_ </c:formatCode>
                <c:ptCount val="3"/>
                <c:pt idx="0">
                  <c:v>616.37208572518841</c:v>
                </c:pt>
                <c:pt idx="1">
                  <c:v>545.66087620001804</c:v>
                </c:pt>
                <c:pt idx="2">
                  <c:v>491.71459799822929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8-4379-9E23-3BF04B99F888}"/>
            </c:ext>
          </c:extLst>
        </c:ser>
        <c:ser>
          <c:idx val="1"/>
          <c:order val="1"/>
          <c:tx>
            <c:strRef>
              <c:f>'LGBM算出来的预测值10-12'!$C$97</c:f>
              <c:strCache>
                <c:ptCount val="1"/>
                <c:pt idx="0">
                  <c:v>Prophet的预测值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'LGBM算出来的预测值10-12'!$C$98:$C$100</c:f>
              <c:numCache>
                <c:formatCode>0_ </c:formatCode>
                <c:ptCount val="3"/>
                <c:pt idx="0">
                  <c:v>697.89380268291131</c:v>
                </c:pt>
                <c:pt idx="1">
                  <c:v>709.53706483906535</c:v>
                </c:pt>
                <c:pt idx="2">
                  <c:v>554.76316198531435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8-4379-9E23-3BF04B99F888}"/>
            </c:ext>
          </c:extLst>
        </c:ser>
        <c:ser>
          <c:idx val="2"/>
          <c:order val="2"/>
          <c:tx>
            <c:strRef>
              <c:f>'LGBM算出来的预测值10-12'!$D$97</c:f>
              <c:strCache>
                <c:ptCount val="1"/>
                <c:pt idx="0">
                  <c:v>真实值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'LGBM算出来的预测值10-12'!$D$98:$D$100</c:f>
              <c:numCache>
                <c:formatCode>0_ </c:formatCode>
                <c:ptCount val="3"/>
                <c:pt idx="0">
                  <c:v>660</c:v>
                </c:pt>
                <c:pt idx="1">
                  <c:v>668</c:v>
                </c:pt>
                <c:pt idx="2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8-4379-9E23-3BF04B99F888}"/>
            </c:ext>
          </c:extLst>
        </c:ser>
        <c:ser>
          <c:idx val="3"/>
          <c:order val="3"/>
          <c:tx>
            <c:strRef>
              <c:f>'LGBM算出来的预测值10-12'!$E$97</c:f>
              <c:strCache>
                <c:ptCount val="1"/>
                <c:pt idx="0">
                  <c:v>混合函数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'LGBM算出来的预测值10-12'!$A$98:$A$100</c:f>
              <c:strCache>
                <c:ptCount val="3"/>
                <c:pt idx="0">
                  <c:v>10月</c:v>
                </c:pt>
                <c:pt idx="1">
                  <c:v>11月</c:v>
                </c:pt>
                <c:pt idx="2">
                  <c:v>12月</c:v>
                </c:pt>
              </c:strCache>
            </c:strRef>
          </c:cat>
          <c:val>
            <c:numRef>
              <c:f>'LGBM算出来的预测值10-12'!$E$98:$E$100</c:f>
              <c:numCache>
                <c:formatCode>0_ </c:formatCode>
                <c:ptCount val="3"/>
                <c:pt idx="0">
                  <c:v>658.64486197940266</c:v>
                </c:pt>
                <c:pt idx="1">
                  <c:v>630.6382505029228</c:v>
                </c:pt>
                <c:pt idx="2">
                  <c:v>524.40819104359866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6-4287-8F1B-1F75A3C91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38063"/>
        <c:axId val="1597637231"/>
      </c:lineChart>
      <c:catAx>
        <c:axId val="159763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37231"/>
        <c:crosses val="autoZero"/>
        <c:auto val="1"/>
        <c:lblAlgn val="ctr"/>
        <c:lblOffset val="100"/>
        <c:noMultiLvlLbl val="0"/>
      </c:catAx>
      <c:valAx>
        <c:axId val="1597637231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63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14287</xdr:colOff>
      <xdr:row>49</xdr:row>
      <xdr:rowOff>47624</xdr:rowOff>
    </xdr:from>
    <xdr:to>
      <xdr:col>26</xdr:col>
      <xdr:colOff>638175</xdr:colOff>
      <xdr:row>69</xdr:row>
      <xdr:rowOff>38099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46F26F-F98E-431A-AFB2-5254FB8327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157162</xdr:colOff>
      <xdr:row>91</xdr:row>
      <xdr:rowOff>152399</xdr:rowOff>
    </xdr:from>
    <xdr:to>
      <xdr:col>25</xdr:col>
      <xdr:colOff>361950</xdr:colOff>
      <xdr:row>110</xdr:row>
      <xdr:rowOff>38099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157B514-DBE2-4CEF-962C-045FCF7EA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9524</xdr:colOff>
      <xdr:row>0</xdr:row>
      <xdr:rowOff>104774</xdr:rowOff>
    </xdr:from>
    <xdr:to>
      <xdr:col>26</xdr:col>
      <xdr:colOff>419099</xdr:colOff>
      <xdr:row>18</xdr:row>
      <xdr:rowOff>19049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270997-043C-49F6-BD24-AF45ABAA9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142875</xdr:colOff>
      <xdr:row>70</xdr:row>
      <xdr:rowOff>28575</xdr:rowOff>
    </xdr:from>
    <xdr:to>
      <xdr:col>27</xdr:col>
      <xdr:colOff>19050</xdr:colOff>
      <xdr:row>90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4049F99C-65FC-47E7-9A75-A39701E5F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topLeftCell="D82" workbookViewId="0">
      <selection activeCell="H101" sqref="H101"/>
    </sheetView>
  </sheetViews>
  <sheetFormatPr defaultRowHeight="14.25" x14ac:dyDescent="0.2"/>
  <cols>
    <col min="1" max="1" width="12" customWidth="1"/>
    <col min="5" max="5" width="12" customWidth="1"/>
    <col min="6" max="6" width="12.375" customWidth="1"/>
    <col min="7" max="8" width="9.125" bestFit="1" customWidth="1"/>
    <col min="9" max="9" width="9.375" bestFit="1" customWidth="1"/>
    <col min="10" max="10" width="9.125" bestFit="1" customWidth="1"/>
    <col min="11" max="11" width="9.375" customWidth="1"/>
    <col min="12" max="12" width="9.875" customWidth="1"/>
    <col min="13" max="13" width="11.375" customWidth="1"/>
  </cols>
  <sheetData>
    <row r="1" spans="1:14" x14ac:dyDescent="0.2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">
      <c r="A2" s="1">
        <v>43009</v>
      </c>
      <c r="B2">
        <v>27.8047561115227</v>
      </c>
      <c r="C2">
        <v>26.633124945650099</v>
      </c>
      <c r="D2">
        <v>21</v>
      </c>
      <c r="E2">
        <f>0.2*B2+0.8*C2</f>
        <v>26.867451178824624</v>
      </c>
      <c r="F2">
        <f>2*ABS(D2-B2)/(ABS(D2)+ABS(B2))</f>
        <v>0.2788562694985422</v>
      </c>
      <c r="G2">
        <f>2*ABS(D2-C2)/(ABS(D2)+ABS(C2))</f>
        <v>0.23652132637014914</v>
      </c>
      <c r="H2">
        <f>2*ABS(D2-E2)/(ABS(D2)+ABS(E2))</f>
        <v>0.24515410928836917</v>
      </c>
      <c r="I2" s="2">
        <v>24.428571428571427</v>
      </c>
      <c r="J2">
        <f>2*ABS(D2-I2)/(ABS(D2)+ABS(I2))</f>
        <v>0.15094339622641503</v>
      </c>
      <c r="K2">
        <f>ABS((B2-D2)/D2)</f>
        <v>0.32403600531060472</v>
      </c>
      <c r="L2">
        <f>ABS((C2-D2)/D2)</f>
        <v>0.26824404503095711</v>
      </c>
      <c r="M2">
        <f>B2*(L$95/(K$95+L$95))+C2*(K$95/(K$95+L$95))</f>
        <v>27.197211226850044</v>
      </c>
      <c r="N2">
        <f>2*ABS(D2-M2)/(ABS(D2)+ABS(M2))</f>
        <v>0.25716057295023148</v>
      </c>
    </row>
    <row r="3" spans="1:14" x14ac:dyDescent="0.2">
      <c r="A3" s="1">
        <v>43010</v>
      </c>
      <c r="B3">
        <v>17.8672324578522</v>
      </c>
      <c r="C3">
        <v>18.4770442123557</v>
      </c>
      <c r="D3">
        <v>12</v>
      </c>
      <c r="E3">
        <f t="shared" ref="E3:E66" si="0">0.2*B3+0.8*C3</f>
        <v>18.355081861455002</v>
      </c>
      <c r="F3">
        <f t="shared" ref="F3:F66" si="1">2*ABS(D3-B3)/(ABS(D3)+ABS(B3))</f>
        <v>0.39288758783605904</v>
      </c>
      <c r="G3">
        <f t="shared" ref="G3:G66" si="2">2*ABS(D3-C3)/(ABS(D3)+ABS(C3))</f>
        <v>0.42504411958229477</v>
      </c>
      <c r="H3">
        <f t="shared" ref="H3:H66" si="3">2*ABS(D3-E3)/(ABS(D3)+ABS(E3))</f>
        <v>0.41871617348689866</v>
      </c>
      <c r="I3" s="3">
        <v>24.030612244897959</v>
      </c>
      <c r="J3">
        <f t="shared" ref="J3:J66" si="4">2*ABS(D3-I3)/(ABS(D3)+ABS(I3))</f>
        <v>0.66779949022939677</v>
      </c>
      <c r="K3">
        <f t="shared" ref="K3:K66" si="5">ABS((B3-D3)/D3)</f>
        <v>0.48893603815434999</v>
      </c>
      <c r="L3">
        <f t="shared" ref="L3:L66" si="6">ABS((C3-D3)/D3)</f>
        <v>0.53975368436297499</v>
      </c>
      <c r="M3">
        <f t="shared" ref="M3:M66" si="7">B3*(L$95/(K$95+L$95))+C3*(K$95/(K$95+L$95))</f>
        <v>18.18344802368339</v>
      </c>
      <c r="N3">
        <f t="shared" ref="N3:N66" si="8">2*ABS(D3-M3)/(ABS(D3)+ABS(M3))</f>
        <v>0.40972443034550315</v>
      </c>
    </row>
    <row r="4" spans="1:14" x14ac:dyDescent="0.2">
      <c r="A4" s="1">
        <v>43011</v>
      </c>
      <c r="B4">
        <v>21.564688702735602</v>
      </c>
      <c r="C4">
        <v>21.129405418627101</v>
      </c>
      <c r="D4">
        <v>18</v>
      </c>
      <c r="E4">
        <f t="shared" si="0"/>
        <v>21.216462075448803</v>
      </c>
      <c r="F4">
        <f t="shared" si="1"/>
        <v>0.18019546315748619</v>
      </c>
      <c r="G4">
        <f t="shared" si="2"/>
        <v>0.15995159574478909</v>
      </c>
      <c r="H4">
        <f t="shared" si="3"/>
        <v>0.16403632072983182</v>
      </c>
      <c r="I4" s="2">
        <v>24.175655976676385</v>
      </c>
      <c r="J4">
        <f t="shared" si="4"/>
        <v>0.29285405685647631</v>
      </c>
      <c r="K4">
        <f t="shared" si="5"/>
        <v>0.19803826126308899</v>
      </c>
      <c r="L4">
        <f t="shared" si="6"/>
        <v>0.17385585659039451</v>
      </c>
      <c r="M4">
        <f t="shared" si="7"/>
        <v>21.338974211395083</v>
      </c>
      <c r="N4">
        <f t="shared" si="8"/>
        <v>0.1697540049444351</v>
      </c>
    </row>
    <row r="5" spans="1:14" x14ac:dyDescent="0.2">
      <c r="A5" s="1">
        <v>43012</v>
      </c>
      <c r="B5">
        <v>20.1721108082318</v>
      </c>
      <c r="C5">
        <v>21.844717243139598</v>
      </c>
      <c r="D5">
        <v>15</v>
      </c>
      <c r="E5">
        <f t="shared" si="0"/>
        <v>21.510195956158039</v>
      </c>
      <c r="F5">
        <f t="shared" si="1"/>
        <v>0.29410295199122943</v>
      </c>
      <c r="G5">
        <f t="shared" si="2"/>
        <v>0.37154402341975196</v>
      </c>
      <c r="H5">
        <f t="shared" si="3"/>
        <v>0.35662344644633376</v>
      </c>
      <c r="I5" s="3">
        <v>24.402488546438985</v>
      </c>
      <c r="J5">
        <f t="shared" si="4"/>
        <v>0.47725353871278453</v>
      </c>
      <c r="K5">
        <f t="shared" si="5"/>
        <v>0.34480738721545329</v>
      </c>
      <c r="L5">
        <f t="shared" si="6"/>
        <v>0.4563144828759732</v>
      </c>
      <c r="M5">
        <f t="shared" si="7"/>
        <v>21.039434513164124</v>
      </c>
      <c r="N5">
        <f t="shared" si="8"/>
        <v>0.33515700758057676</v>
      </c>
    </row>
    <row r="6" spans="1:14" x14ac:dyDescent="0.2">
      <c r="A6" s="1">
        <v>43013</v>
      </c>
      <c r="B6">
        <v>20.485009008855901</v>
      </c>
      <c r="C6">
        <v>22.431509225881701</v>
      </c>
      <c r="D6">
        <v>20</v>
      </c>
      <c r="E6">
        <f t="shared" si="0"/>
        <v>22.042209182476544</v>
      </c>
      <c r="F6">
        <f t="shared" si="1"/>
        <v>2.3959930884530981E-2</v>
      </c>
      <c r="G6">
        <f t="shared" si="2"/>
        <v>0.11460866088630982</v>
      </c>
      <c r="H6">
        <f t="shared" si="3"/>
        <v>9.7150422025289271E-2</v>
      </c>
      <c r="I6" s="2">
        <v>24.71695201404177</v>
      </c>
      <c r="J6">
        <f t="shared" si="4"/>
        <v>0.21096929918481827</v>
      </c>
      <c r="K6">
        <f t="shared" si="5"/>
        <v>2.4250450442795037E-2</v>
      </c>
      <c r="L6">
        <f t="shared" si="6"/>
        <v>0.12157546129408506</v>
      </c>
      <c r="M6">
        <f t="shared" si="7"/>
        <v>21.494359292729136</v>
      </c>
      <c r="N6">
        <f t="shared" si="8"/>
        <v>7.2027105283728812E-2</v>
      </c>
    </row>
    <row r="7" spans="1:14" x14ac:dyDescent="0.2">
      <c r="A7" s="1">
        <v>43014</v>
      </c>
      <c r="B7">
        <v>21.0097144986449</v>
      </c>
      <c r="C7">
        <v>24.186041557957701</v>
      </c>
      <c r="D7">
        <v>19</v>
      </c>
      <c r="E7">
        <f t="shared" si="0"/>
        <v>23.550776146095142</v>
      </c>
      <c r="F7">
        <f t="shared" si="1"/>
        <v>0.10046132664670566</v>
      </c>
      <c r="G7">
        <f t="shared" si="2"/>
        <v>0.24017211908610744</v>
      </c>
      <c r="H7">
        <f t="shared" si="3"/>
        <v>0.21389861987336575</v>
      </c>
      <c r="I7" s="3">
        <v>25.053877157901898</v>
      </c>
      <c r="J7">
        <f t="shared" si="4"/>
        <v>0.27483969849931905</v>
      </c>
      <c r="K7">
        <f t="shared" si="5"/>
        <v>0.10577444729710002</v>
      </c>
      <c r="L7">
        <f t="shared" si="6"/>
        <v>0.27294955568198426</v>
      </c>
      <c r="M7">
        <f t="shared" si="7"/>
        <v>22.656786813843688</v>
      </c>
      <c r="N7">
        <f t="shared" si="8"/>
        <v>0.17556739698552254</v>
      </c>
    </row>
    <row r="8" spans="1:14" x14ac:dyDescent="0.2">
      <c r="A8" s="1">
        <v>43015</v>
      </c>
      <c r="B8">
        <v>25.026429953107499</v>
      </c>
      <c r="C8">
        <v>25.945139682718299</v>
      </c>
      <c r="D8">
        <v>22</v>
      </c>
      <c r="E8">
        <f t="shared" si="0"/>
        <v>25.761397736796141</v>
      </c>
      <c r="F8">
        <f t="shared" si="1"/>
        <v>0.12871187356239078</v>
      </c>
      <c r="G8">
        <f t="shared" si="2"/>
        <v>0.16456890975083818</v>
      </c>
      <c r="H8">
        <f t="shared" si="3"/>
        <v>0.15750785843933962</v>
      </c>
      <c r="I8" s="2">
        <v>24.843439812037747</v>
      </c>
      <c r="J8">
        <f t="shared" si="4"/>
        <v>0.12140183656226908</v>
      </c>
      <c r="K8">
        <f t="shared" si="5"/>
        <v>0.13756499786852269</v>
      </c>
      <c r="L8">
        <f t="shared" si="6"/>
        <v>0.17932453103264995</v>
      </c>
      <c r="M8">
        <f t="shared" si="7"/>
        <v>25.50282338901302</v>
      </c>
      <c r="N8">
        <f t="shared" si="8"/>
        <v>0.14747853450004372</v>
      </c>
    </row>
    <row r="9" spans="1:14" x14ac:dyDescent="0.2">
      <c r="A9" s="1">
        <v>43016</v>
      </c>
      <c r="B9">
        <v>25.284213849623299</v>
      </c>
      <c r="C9">
        <v>26.7823282275662</v>
      </c>
      <c r="D9">
        <v>19</v>
      </c>
      <c r="E9">
        <f t="shared" si="0"/>
        <v>26.482705351977621</v>
      </c>
      <c r="F9">
        <f t="shared" si="1"/>
        <v>0.28381282192172214</v>
      </c>
      <c r="G9">
        <f t="shared" si="2"/>
        <v>0.33997083717032761</v>
      </c>
      <c r="H9">
        <f t="shared" si="3"/>
        <v>0.32903519234711787</v>
      </c>
      <c r="I9" s="3">
        <v>23.975114084326155</v>
      </c>
      <c r="J9">
        <f t="shared" si="4"/>
        <v>0.23153465396573195</v>
      </c>
      <c r="K9">
        <f t="shared" si="5"/>
        <v>0.33074809734859467</v>
      </c>
      <c r="L9">
        <f t="shared" si="6"/>
        <v>0.40959622250348421</v>
      </c>
      <c r="M9">
        <f t="shared" si="7"/>
        <v>26.061055362110633</v>
      </c>
      <c r="N9">
        <f t="shared" si="8"/>
        <v>0.31339946680644704</v>
      </c>
    </row>
    <row r="10" spans="1:14" x14ac:dyDescent="0.2">
      <c r="A10" s="1">
        <v>43017</v>
      </c>
      <c r="B10">
        <v>20.1756260516363</v>
      </c>
      <c r="C10">
        <v>18.5897899772507</v>
      </c>
      <c r="D10">
        <v>9</v>
      </c>
      <c r="E10">
        <f t="shared" si="0"/>
        <v>18.90695719212782</v>
      </c>
      <c r="F10">
        <f t="shared" si="1"/>
        <v>0.76609331582857465</v>
      </c>
      <c r="G10">
        <f t="shared" si="2"/>
        <v>0.69516948009810942</v>
      </c>
      <c r="H10">
        <f t="shared" si="3"/>
        <v>0.7099990962054753</v>
      </c>
      <c r="I10" s="2">
        <v>23.973336518920881</v>
      </c>
      <c r="J10">
        <f t="shared" si="4"/>
        <v>0.90820875893641073</v>
      </c>
      <c r="K10">
        <f t="shared" si="5"/>
        <v>1.2417362279595889</v>
      </c>
      <c r="L10">
        <f t="shared" si="6"/>
        <v>1.0655322196945223</v>
      </c>
      <c r="M10">
        <f t="shared" si="7"/>
        <v>19.353296787114921</v>
      </c>
      <c r="N10">
        <f t="shared" si="8"/>
        <v>0.73030638128966707</v>
      </c>
    </row>
    <row r="11" spans="1:14" x14ac:dyDescent="0.2">
      <c r="A11" s="1">
        <v>43018</v>
      </c>
      <c r="B11">
        <v>18.392169268316799</v>
      </c>
      <c r="C11">
        <v>21.193383837313199</v>
      </c>
      <c r="D11">
        <v>23</v>
      </c>
      <c r="E11">
        <f t="shared" si="0"/>
        <v>20.63314092351392</v>
      </c>
      <c r="F11">
        <f t="shared" si="1"/>
        <v>0.22264263087125596</v>
      </c>
      <c r="G11">
        <f t="shared" si="2"/>
        <v>8.1759576018772526E-2</v>
      </c>
      <c r="H11">
        <f t="shared" si="3"/>
        <v>0.10848905333838015</v>
      </c>
      <c r="I11" s="3">
        <v>24.685717698843796</v>
      </c>
      <c r="J11">
        <f t="shared" si="4"/>
        <v>7.0701156664552761E-2</v>
      </c>
      <c r="K11">
        <f t="shared" si="5"/>
        <v>0.20034046659492177</v>
      </c>
      <c r="L11">
        <f t="shared" si="6"/>
        <v>7.8548528812469612E-2</v>
      </c>
      <c r="M11">
        <f t="shared" si="7"/>
        <v>19.844728428431647</v>
      </c>
      <c r="N11">
        <f t="shared" si="8"/>
        <v>0.14728867178322561</v>
      </c>
    </row>
    <row r="12" spans="1:14" x14ac:dyDescent="0.2">
      <c r="A12" s="1">
        <v>43019</v>
      </c>
      <c r="B12">
        <v>18.510554995205801</v>
      </c>
      <c r="C12">
        <v>21.849533274413702</v>
      </c>
      <c r="D12">
        <v>14</v>
      </c>
      <c r="E12">
        <f t="shared" si="0"/>
        <v>21.181737618572122</v>
      </c>
      <c r="F12">
        <f t="shared" si="1"/>
        <v>0.27748249735330294</v>
      </c>
      <c r="G12">
        <f t="shared" si="2"/>
        <v>0.43791550725799938</v>
      </c>
      <c r="H12">
        <f t="shared" si="3"/>
        <v>0.40826508891823166</v>
      </c>
      <c r="I12" s="2">
        <v>25.163268963046924</v>
      </c>
      <c r="J12">
        <f t="shared" si="4"/>
        <v>0.57008872132610744</v>
      </c>
      <c r="K12">
        <f t="shared" si="5"/>
        <v>0.32218249965755724</v>
      </c>
      <c r="L12">
        <f t="shared" si="6"/>
        <v>0.56068094817240721</v>
      </c>
      <c r="M12">
        <f t="shared" si="7"/>
        <v>20.241969481824583</v>
      </c>
      <c r="N12">
        <f t="shared" si="8"/>
        <v>0.36458005052178905</v>
      </c>
    </row>
    <row r="13" spans="1:14" x14ac:dyDescent="0.2">
      <c r="A13" s="1">
        <v>43020</v>
      </c>
      <c r="B13">
        <v>19.642707668855198</v>
      </c>
      <c r="C13">
        <v>22.369062319624401</v>
      </c>
      <c r="D13">
        <v>24</v>
      </c>
      <c r="E13">
        <f t="shared" si="0"/>
        <v>21.823791389470561</v>
      </c>
      <c r="F13">
        <f t="shared" si="1"/>
        <v>0.19968020152215726</v>
      </c>
      <c r="G13">
        <f t="shared" si="2"/>
        <v>7.0345941832226797E-2</v>
      </c>
      <c r="H13">
        <f t="shared" si="3"/>
        <v>9.4981604295164931E-2</v>
      </c>
      <c r="I13" s="3">
        <v>25.03207388897885</v>
      </c>
      <c r="J13">
        <f t="shared" si="4"/>
        <v>4.2097908863317886E-2</v>
      </c>
      <c r="K13">
        <f t="shared" si="5"/>
        <v>0.1815538471310334</v>
      </c>
      <c r="L13">
        <f t="shared" si="6"/>
        <v>6.7955736682316623E-2</v>
      </c>
      <c r="M13">
        <f t="shared" si="7"/>
        <v>21.056448503108875</v>
      </c>
      <c r="N13">
        <f t="shared" si="8"/>
        <v>0.13066060884439309</v>
      </c>
    </row>
    <row r="14" spans="1:14" x14ac:dyDescent="0.2">
      <c r="A14" s="1">
        <v>43021</v>
      </c>
      <c r="B14">
        <v>19.8170756431097</v>
      </c>
      <c r="C14">
        <v>24.0508428556167</v>
      </c>
      <c r="D14">
        <v>23</v>
      </c>
      <c r="E14">
        <f t="shared" si="0"/>
        <v>23.204089413115302</v>
      </c>
      <c r="F14">
        <f t="shared" si="1"/>
        <v>0.14867546692916236</v>
      </c>
      <c r="G14">
        <f t="shared" si="2"/>
        <v>4.4668396646639706E-2</v>
      </c>
      <c r="H14">
        <f t="shared" si="3"/>
        <v>8.8342575606465586E-3</v>
      </c>
      <c r="I14" s="2">
        <v>25.177222023905909</v>
      </c>
      <c r="J14">
        <f t="shared" si="4"/>
        <v>9.0383875717265486E-2</v>
      </c>
      <c r="K14">
        <f t="shared" si="5"/>
        <v>0.13838801551696958</v>
      </c>
      <c r="L14">
        <f t="shared" si="6"/>
        <v>4.5688819809421757E-2</v>
      </c>
      <c r="M14">
        <f t="shared" si="7"/>
        <v>22.012479527691184</v>
      </c>
      <c r="N14">
        <f t="shared" si="8"/>
        <v>4.3877630500284003E-2</v>
      </c>
    </row>
    <row r="15" spans="1:14" x14ac:dyDescent="0.2">
      <c r="A15" s="1">
        <v>43022</v>
      </c>
      <c r="B15">
        <v>21.029599212409298</v>
      </c>
      <c r="C15">
        <v>25.734556287204001</v>
      </c>
      <c r="D15">
        <v>26</v>
      </c>
      <c r="E15">
        <f t="shared" si="0"/>
        <v>24.793564872245064</v>
      </c>
      <c r="F15">
        <f t="shared" si="1"/>
        <v>0.21137329982940636</v>
      </c>
      <c r="G15">
        <f t="shared" si="2"/>
        <v>1.0261756622493895E-2</v>
      </c>
      <c r="H15">
        <f t="shared" si="3"/>
        <v>4.7503463511148994E-2</v>
      </c>
      <c r="I15" s="3">
        <v>24.97559502561348</v>
      </c>
      <c r="J15">
        <f t="shared" si="4"/>
        <v>4.0191977116570868E-2</v>
      </c>
      <c r="K15">
        <f t="shared" si="5"/>
        <v>0.19116926106118085</v>
      </c>
      <c r="L15">
        <f t="shared" si="6"/>
        <v>1.0209373569076901E-2</v>
      </c>
      <c r="M15">
        <f t="shared" si="7"/>
        <v>23.469336807872658</v>
      </c>
      <c r="N15">
        <f t="shared" si="8"/>
        <v>0.10231239613968736</v>
      </c>
    </row>
    <row r="16" spans="1:14" x14ac:dyDescent="0.2">
      <c r="A16" s="1">
        <v>43023</v>
      </c>
      <c r="B16">
        <v>20.8723891825069</v>
      </c>
      <c r="C16">
        <v>26.496746018467501</v>
      </c>
      <c r="D16">
        <v>28</v>
      </c>
      <c r="E16">
        <f t="shared" si="0"/>
        <v>25.371874651275384</v>
      </c>
      <c r="F16">
        <f t="shared" si="1"/>
        <v>0.29168251999615014</v>
      </c>
      <c r="G16">
        <f t="shared" si="2"/>
        <v>5.5168577625647072E-2</v>
      </c>
      <c r="H16">
        <f t="shared" si="3"/>
        <v>9.8483531481568978E-2</v>
      </c>
      <c r="I16" s="2">
        <v>24.616708956014442</v>
      </c>
      <c r="J16">
        <f t="shared" si="4"/>
        <v>0.12860139340200316</v>
      </c>
      <c r="K16">
        <f t="shared" si="5"/>
        <v>0.25455752919618213</v>
      </c>
      <c r="L16">
        <f t="shared" si="6"/>
        <v>5.3687642197589244E-2</v>
      </c>
      <c r="M16">
        <f t="shared" si="7"/>
        <v>23.788878027114091</v>
      </c>
      <c r="N16">
        <f t="shared" si="8"/>
        <v>0.16262649948435545</v>
      </c>
    </row>
    <row r="17" spans="1:14" x14ac:dyDescent="0.2">
      <c r="A17" s="1">
        <v>43024</v>
      </c>
      <c r="B17">
        <v>16.047634426566699</v>
      </c>
      <c r="C17">
        <v>18.232688618142401</v>
      </c>
      <c r="D17">
        <v>19</v>
      </c>
      <c r="E17">
        <f t="shared" si="0"/>
        <v>17.795677779827262</v>
      </c>
      <c r="F17">
        <f t="shared" si="1"/>
        <v>0.16847730933847893</v>
      </c>
      <c r="G17">
        <f t="shared" si="2"/>
        <v>4.1217081566530263E-2</v>
      </c>
      <c r="H17">
        <f t="shared" si="3"/>
        <v>6.5459982956639101E-2</v>
      </c>
      <c r="I17" s="3">
        <v>24.630147350831802</v>
      </c>
      <c r="J17">
        <f t="shared" si="4"/>
        <v>0.25808518616999188</v>
      </c>
      <c r="K17">
        <f t="shared" si="5"/>
        <v>0.15538766175964744</v>
      </c>
      <c r="L17">
        <f t="shared" si="6"/>
        <v>4.0384809571452587E-2</v>
      </c>
      <c r="M17">
        <f t="shared" si="7"/>
        <v>17.180685966584129</v>
      </c>
      <c r="N17">
        <f t="shared" si="8"/>
        <v>0.1005682443442979</v>
      </c>
    </row>
    <row r="18" spans="1:14" x14ac:dyDescent="0.2">
      <c r="A18" s="1">
        <v>43025</v>
      </c>
      <c r="B18">
        <v>18.5503158174151</v>
      </c>
      <c r="C18">
        <v>20.7713200022813</v>
      </c>
      <c r="D18">
        <v>17</v>
      </c>
      <c r="E18">
        <f t="shared" si="0"/>
        <v>20.327119165308062</v>
      </c>
      <c r="F18">
        <f t="shared" si="1"/>
        <v>8.7218117857374669E-2</v>
      </c>
      <c r="G18">
        <f t="shared" si="2"/>
        <v>0.19969225338450025</v>
      </c>
      <c r="H18">
        <f t="shared" si="3"/>
        <v>0.17826819962041415</v>
      </c>
      <c r="I18" s="2">
        <v>24.672971286969933</v>
      </c>
      <c r="J18">
        <f t="shared" si="4"/>
        <v>0.36824690200907628</v>
      </c>
      <c r="K18">
        <f t="shared" si="5"/>
        <v>9.1195048083241192E-2</v>
      </c>
      <c r="L18">
        <f t="shared" si="6"/>
        <v>0.22184235307537059</v>
      </c>
      <c r="M18">
        <f t="shared" si="7"/>
        <v>19.702009089714714</v>
      </c>
      <c r="N18">
        <f t="shared" si="8"/>
        <v>0.14724039128811175</v>
      </c>
    </row>
    <row r="19" spans="1:14" x14ac:dyDescent="0.2">
      <c r="A19" s="1">
        <v>43026</v>
      </c>
      <c r="B19">
        <v>19.781147554845699</v>
      </c>
      <c r="C19">
        <v>21.3720306481266</v>
      </c>
      <c r="D19">
        <v>15</v>
      </c>
      <c r="E19">
        <f t="shared" si="0"/>
        <v>21.053854029470422</v>
      </c>
      <c r="F19">
        <f t="shared" si="1"/>
        <v>0.27492753350397092</v>
      </c>
      <c r="G19">
        <f t="shared" si="2"/>
        <v>0.3503808027531618</v>
      </c>
      <c r="H19">
        <f t="shared" si="3"/>
        <v>0.33582285125590189</v>
      </c>
      <c r="I19" s="3">
        <v>24.708493809133756</v>
      </c>
      <c r="J19">
        <f t="shared" si="4"/>
        <v>0.4889882681422989</v>
      </c>
      <c r="K19">
        <f t="shared" si="5"/>
        <v>0.31874317032304661</v>
      </c>
      <c r="L19">
        <f t="shared" si="6"/>
        <v>0.42480204320844001</v>
      </c>
      <c r="M19">
        <f t="shared" si="7"/>
        <v>20.606093931818506</v>
      </c>
      <c r="N19">
        <f t="shared" si="8"/>
        <v>0.31489519420768358</v>
      </c>
    </row>
    <row r="20" spans="1:14" x14ac:dyDescent="0.2">
      <c r="A20" s="1">
        <v>43027</v>
      </c>
      <c r="B20">
        <v>20.047180296750501</v>
      </c>
      <c r="C20">
        <v>21.848409529723298</v>
      </c>
      <c r="D20">
        <v>26</v>
      </c>
      <c r="E20">
        <f t="shared" si="0"/>
        <v>21.488163683128739</v>
      </c>
      <c r="F20">
        <f t="shared" si="1"/>
        <v>0.2585530607905468</v>
      </c>
      <c r="G20">
        <f t="shared" si="2"/>
        <v>0.17353097045776392</v>
      </c>
      <c r="H20">
        <f t="shared" si="3"/>
        <v>0.19001940555028005</v>
      </c>
      <c r="I20" s="2">
        <v>24.730351327897669</v>
      </c>
      <c r="J20">
        <f t="shared" si="4"/>
        <v>5.0054795161811751E-2</v>
      </c>
      <c r="K20">
        <f t="shared" si="5"/>
        <v>0.2289546039711346</v>
      </c>
      <c r="L20">
        <f t="shared" si="6"/>
        <v>0.1596765565491039</v>
      </c>
      <c r="M20">
        <f t="shared" si="7"/>
        <v>20.98120086439258</v>
      </c>
      <c r="N20">
        <f t="shared" si="8"/>
        <v>0.21365137728572653</v>
      </c>
    </row>
    <row r="21" spans="1:14" x14ac:dyDescent="0.2">
      <c r="A21" s="1">
        <v>43028</v>
      </c>
      <c r="B21">
        <v>20.8769558036029</v>
      </c>
      <c r="C21">
        <v>23.501803106534201</v>
      </c>
      <c r="D21">
        <v>22</v>
      </c>
      <c r="E21">
        <f t="shared" si="0"/>
        <v>22.976833645947941</v>
      </c>
      <c r="F21">
        <f t="shared" si="1"/>
        <v>5.2384511696267934E-2</v>
      </c>
      <c r="G21">
        <f t="shared" si="2"/>
        <v>6.6010707444625963E-2</v>
      </c>
      <c r="H21">
        <f t="shared" si="3"/>
        <v>4.3437190516231301E-2</v>
      </c>
      <c r="I21" s="3">
        <v>24.731308421744519</v>
      </c>
      <c r="J21">
        <f t="shared" si="4"/>
        <v>0.11689415571653951</v>
      </c>
      <c r="K21">
        <f t="shared" si="5"/>
        <v>5.1047463472595436E-2</v>
      </c>
      <c r="L21">
        <f t="shared" si="6"/>
        <v>6.8263777569736395E-2</v>
      </c>
      <c r="M21">
        <f t="shared" si="7"/>
        <v>22.238060388726353</v>
      </c>
      <c r="N21">
        <f t="shared" si="8"/>
        <v>1.0762695589927838E-2</v>
      </c>
    </row>
    <row r="22" spans="1:14" x14ac:dyDescent="0.2">
      <c r="A22" s="1">
        <v>43029</v>
      </c>
      <c r="B22">
        <v>21.1217502433141</v>
      </c>
      <c r="C22">
        <v>25.173995009338299</v>
      </c>
      <c r="D22">
        <v>26</v>
      </c>
      <c r="E22">
        <f t="shared" si="0"/>
        <v>24.363546056133462</v>
      </c>
      <c r="F22">
        <f t="shared" si="1"/>
        <v>0.20704875058744465</v>
      </c>
      <c r="G22">
        <f t="shared" si="2"/>
        <v>3.2282216407414382E-2</v>
      </c>
      <c r="H22">
        <f t="shared" si="3"/>
        <v>6.4985652203385494E-2</v>
      </c>
      <c r="I22" s="2">
        <v>24.708267797733274</v>
      </c>
      <c r="J22">
        <f t="shared" si="4"/>
        <v>5.094759724071931E-2</v>
      </c>
      <c r="K22">
        <f t="shared" si="5"/>
        <v>0.18762499064176538</v>
      </c>
      <c r="L22">
        <f t="shared" si="6"/>
        <v>3.1769422717757741E-2</v>
      </c>
      <c r="M22">
        <f t="shared" si="7"/>
        <v>23.223026353706722</v>
      </c>
      <c r="N22">
        <f t="shared" si="8"/>
        <v>0.11283230032783871</v>
      </c>
    </row>
    <row r="23" spans="1:14" x14ac:dyDescent="0.2">
      <c r="A23" s="1">
        <v>43030</v>
      </c>
      <c r="B23">
        <v>20.349069818556199</v>
      </c>
      <c r="C23">
        <v>25.943185252673899</v>
      </c>
      <c r="D23">
        <v>32</v>
      </c>
      <c r="E23">
        <f t="shared" si="0"/>
        <v>24.82436216585036</v>
      </c>
      <c r="F23">
        <f t="shared" si="1"/>
        <v>0.44512463055509305</v>
      </c>
      <c r="G23">
        <f t="shared" si="2"/>
        <v>0.20906046917904283</v>
      </c>
      <c r="H23">
        <f t="shared" si="3"/>
        <v>0.25255498031659285</v>
      </c>
      <c r="I23" s="3">
        <v>24.698612653854386</v>
      </c>
      <c r="J23">
        <f t="shared" si="4"/>
        <v>0.25755082900248932</v>
      </c>
      <c r="K23">
        <f t="shared" si="5"/>
        <v>0.36409156817011878</v>
      </c>
      <c r="L23">
        <f t="shared" si="6"/>
        <v>0.18927546085394065</v>
      </c>
      <c r="M23">
        <f t="shared" si="7"/>
        <v>23.249877099263283</v>
      </c>
      <c r="N23">
        <f t="shared" si="8"/>
        <v>0.31674723493107615</v>
      </c>
    </row>
    <row r="24" spans="1:14" x14ac:dyDescent="0.2">
      <c r="A24" s="1">
        <v>43031</v>
      </c>
      <c r="B24">
        <v>16.141193381387001</v>
      </c>
      <c r="C24">
        <v>17.705799056167798</v>
      </c>
      <c r="D24">
        <v>20</v>
      </c>
      <c r="E24">
        <f t="shared" si="0"/>
        <v>17.392877921211639</v>
      </c>
      <c r="F24">
        <f t="shared" si="1"/>
        <v>0.21354063093004089</v>
      </c>
      <c r="G24">
        <f t="shared" si="2"/>
        <v>0.12168955445896715</v>
      </c>
      <c r="H24">
        <f t="shared" si="3"/>
        <v>0.13944484745366093</v>
      </c>
      <c r="I24" s="2">
        <v>24.750291123106404</v>
      </c>
      <c r="J24">
        <f t="shared" si="4"/>
        <v>0.21230213274092574</v>
      </c>
      <c r="K24">
        <f t="shared" si="5"/>
        <v>0.19294033093064994</v>
      </c>
      <c r="L24">
        <f t="shared" si="6"/>
        <v>0.11471004719161008</v>
      </c>
      <c r="M24">
        <f t="shared" si="7"/>
        <v>16.952513702944788</v>
      </c>
      <c r="N24">
        <f t="shared" si="8"/>
        <v>0.16494067610953103</v>
      </c>
    </row>
    <row r="25" spans="1:14" x14ac:dyDescent="0.2">
      <c r="A25" s="1">
        <v>43032</v>
      </c>
      <c r="B25">
        <v>19.551117007024601</v>
      </c>
      <c r="C25">
        <v>20.2913635347415</v>
      </c>
      <c r="D25">
        <v>23</v>
      </c>
      <c r="E25">
        <f t="shared" si="0"/>
        <v>20.143314229198122</v>
      </c>
      <c r="F25">
        <f t="shared" si="1"/>
        <v>0.16210540336255033</v>
      </c>
      <c r="G25">
        <f t="shared" si="2"/>
        <v>0.12513518836544885</v>
      </c>
      <c r="H25">
        <f t="shared" si="3"/>
        <v>0.13242773865845278</v>
      </c>
      <c r="I25" s="3">
        <v>24.805787880548227</v>
      </c>
      <c r="J25">
        <f t="shared" si="4"/>
        <v>7.5546830649892371E-2</v>
      </c>
      <c r="K25">
        <f t="shared" si="5"/>
        <v>0.14995143447719125</v>
      </c>
      <c r="L25">
        <f t="shared" si="6"/>
        <v>0.1177668028373261</v>
      </c>
      <c r="M25">
        <f t="shared" si="7"/>
        <v>19.93496902838676</v>
      </c>
      <c r="N25">
        <f t="shared" si="8"/>
        <v>0.14277550635179323</v>
      </c>
    </row>
    <row r="26" spans="1:14" x14ac:dyDescent="0.2">
      <c r="A26" s="1">
        <v>43033</v>
      </c>
      <c r="B26">
        <v>16.357542512826502</v>
      </c>
      <c r="C26">
        <v>20.9592678762743</v>
      </c>
      <c r="D26">
        <v>22</v>
      </c>
      <c r="E26">
        <f t="shared" si="0"/>
        <v>20.03892280358474</v>
      </c>
      <c r="F26">
        <f t="shared" si="1"/>
        <v>0.29420328402356327</v>
      </c>
      <c r="G26">
        <f t="shared" si="2"/>
        <v>4.8452041907375218E-2</v>
      </c>
      <c r="H26">
        <f t="shared" si="3"/>
        <v>9.3298165872510691E-2</v>
      </c>
      <c r="I26" s="2">
        <v>24.814364322098545</v>
      </c>
      <c r="J26">
        <f t="shared" si="4"/>
        <v>0.12023507582992149</v>
      </c>
      <c r="K26">
        <f t="shared" si="5"/>
        <v>0.25647534032606811</v>
      </c>
      <c r="L26">
        <f t="shared" si="6"/>
        <v>4.7306005623895461E-2</v>
      </c>
      <c r="M26">
        <f t="shared" si="7"/>
        <v>18.743749697020796</v>
      </c>
      <c r="N26">
        <f t="shared" si="8"/>
        <v>0.1598404823902255</v>
      </c>
    </row>
    <row r="27" spans="1:14" x14ac:dyDescent="0.2">
      <c r="A27" s="1">
        <v>43034</v>
      </c>
      <c r="B27">
        <v>17.9613988165267</v>
      </c>
      <c r="C27">
        <v>21.522487927852399</v>
      </c>
      <c r="D27">
        <v>28</v>
      </c>
      <c r="E27">
        <f t="shared" si="0"/>
        <v>20.810270105587257</v>
      </c>
      <c r="F27">
        <f t="shared" si="1"/>
        <v>0.43682748749864603</v>
      </c>
      <c r="G27">
        <f t="shared" si="2"/>
        <v>0.2615988147277441</v>
      </c>
      <c r="H27">
        <f t="shared" si="3"/>
        <v>0.2945990619949363</v>
      </c>
      <c r="I27" s="3">
        <v>24.789442562030796</v>
      </c>
      <c r="J27">
        <f t="shared" si="4"/>
        <v>0.12163634553240844</v>
      </c>
      <c r="K27">
        <f t="shared" si="5"/>
        <v>0.35852147083833213</v>
      </c>
      <c r="L27">
        <f t="shared" si="6"/>
        <v>0.23133971686241431</v>
      </c>
      <c r="M27">
        <f t="shared" si="7"/>
        <v>19.807988030324282</v>
      </c>
      <c r="N27">
        <f t="shared" si="8"/>
        <v>0.34270473647540162</v>
      </c>
    </row>
    <row r="28" spans="1:14" x14ac:dyDescent="0.2">
      <c r="A28" s="1">
        <v>43035</v>
      </c>
      <c r="B28">
        <v>20.567075914127699</v>
      </c>
      <c r="C28">
        <v>23.281142339519299</v>
      </c>
      <c r="D28">
        <v>20</v>
      </c>
      <c r="E28">
        <f t="shared" si="0"/>
        <v>22.738329054440982</v>
      </c>
      <c r="F28">
        <f t="shared" si="1"/>
        <v>2.7957445852300717E-2</v>
      </c>
      <c r="G28">
        <f t="shared" si="2"/>
        <v>0.15161995096064468</v>
      </c>
      <c r="H28">
        <f t="shared" si="3"/>
        <v>0.12814394549458594</v>
      </c>
      <c r="I28" s="2">
        <v>24.772111752963077</v>
      </c>
      <c r="J28">
        <f t="shared" si="4"/>
        <v>0.21317340487730077</v>
      </c>
      <c r="K28">
        <f t="shared" si="5"/>
        <v>2.8353795706384945E-2</v>
      </c>
      <c r="L28">
        <f t="shared" si="6"/>
        <v>0.16405711697596495</v>
      </c>
      <c r="M28">
        <f t="shared" si="7"/>
        <v>21.974444735851044</v>
      </c>
      <c r="N28">
        <f t="shared" si="8"/>
        <v>9.4078420728440956E-2</v>
      </c>
    </row>
    <row r="29" spans="1:14" x14ac:dyDescent="0.2">
      <c r="A29" s="1">
        <v>43036</v>
      </c>
      <c r="B29">
        <v>20.164884251515801</v>
      </c>
      <c r="C29">
        <v>25.075186287649998</v>
      </c>
      <c r="D29">
        <v>22</v>
      </c>
      <c r="E29">
        <f t="shared" si="0"/>
        <v>24.093125880423162</v>
      </c>
      <c r="F29">
        <f t="shared" si="1"/>
        <v>8.7044742612721757E-2</v>
      </c>
      <c r="G29">
        <f t="shared" si="2"/>
        <v>0.13064998909868414</v>
      </c>
      <c r="H29">
        <f t="shared" si="3"/>
        <v>9.0821606929121834E-2</v>
      </c>
      <c r="I29" s="3">
        <v>24.743175305038594</v>
      </c>
      <c r="J29">
        <f t="shared" si="4"/>
        <v>0.11737222758775222</v>
      </c>
      <c r="K29">
        <f t="shared" si="5"/>
        <v>8.341435220382723E-2</v>
      </c>
      <c r="L29">
        <f t="shared" si="6"/>
        <v>0.13978119489318175</v>
      </c>
      <c r="M29">
        <f t="shared" si="7"/>
        <v>22.711102695636171</v>
      </c>
      <c r="N29">
        <f t="shared" si="8"/>
        <v>3.1808774678490553E-2</v>
      </c>
    </row>
    <row r="30" spans="1:14" x14ac:dyDescent="0.2">
      <c r="A30" s="1">
        <v>43037</v>
      </c>
      <c r="B30">
        <v>20.471483826203599</v>
      </c>
      <c r="C30">
        <v>25.980421528894102</v>
      </c>
      <c r="D30">
        <v>29</v>
      </c>
      <c r="E30">
        <f t="shared" si="0"/>
        <v>24.878633988356004</v>
      </c>
      <c r="F30">
        <f t="shared" si="1"/>
        <v>0.34478513738369398</v>
      </c>
      <c r="G30">
        <f t="shared" si="2"/>
        <v>0.10984195417705214</v>
      </c>
      <c r="H30">
        <f t="shared" si="3"/>
        <v>0.15298702682531581</v>
      </c>
      <c r="I30" s="2">
        <v>24.7265738964261</v>
      </c>
      <c r="J30">
        <f t="shared" si="4"/>
        <v>0.15908053663768681</v>
      </c>
      <c r="K30">
        <f t="shared" si="5"/>
        <v>0.29408676461366901</v>
      </c>
      <c r="L30">
        <f t="shared" si="6"/>
        <v>0.10412339555537581</v>
      </c>
      <c r="M30">
        <f t="shared" si="7"/>
        <v>23.328122518259264</v>
      </c>
      <c r="N30">
        <f t="shared" si="8"/>
        <v>0.21678123382934689</v>
      </c>
    </row>
    <row r="31" spans="1:14" x14ac:dyDescent="0.2">
      <c r="A31" s="1">
        <v>43038</v>
      </c>
      <c r="B31">
        <v>14.977122114794</v>
      </c>
      <c r="C31">
        <v>17.890352330549302</v>
      </c>
      <c r="D31">
        <v>22</v>
      </c>
      <c r="E31">
        <f t="shared" si="0"/>
        <v>17.30770628739824</v>
      </c>
      <c r="F31">
        <f t="shared" si="1"/>
        <v>0.37984989007006853</v>
      </c>
      <c r="G31">
        <f t="shared" si="2"/>
        <v>0.20604719834993279</v>
      </c>
      <c r="H31">
        <f t="shared" si="3"/>
        <v>0.23874675761002492</v>
      </c>
      <c r="I31" s="3">
        <v>24.734421392169793</v>
      </c>
      <c r="J31">
        <f t="shared" si="4"/>
        <v>0.11701958901872429</v>
      </c>
      <c r="K31">
        <f t="shared" si="5"/>
        <v>0.31922172205481819</v>
      </c>
      <c r="L31">
        <f t="shared" si="6"/>
        <v>0.18680216679321357</v>
      </c>
      <c r="M31">
        <f t="shared" si="7"/>
        <v>16.487766562475421</v>
      </c>
      <c r="N31">
        <f t="shared" si="8"/>
        <v>0.28644080599360439</v>
      </c>
    </row>
    <row r="32" spans="1:14" x14ac:dyDescent="0.2">
      <c r="A32" s="1">
        <v>43039</v>
      </c>
      <c r="B32">
        <v>15.7519365271173</v>
      </c>
      <c r="C32">
        <v>20.631124550655901</v>
      </c>
      <c r="D32">
        <v>24</v>
      </c>
      <c r="E32">
        <f t="shared" si="0"/>
        <v>19.655286945948184</v>
      </c>
      <c r="F32">
        <f t="shared" si="1"/>
        <v>0.41497668760142925</v>
      </c>
      <c r="G32">
        <f t="shared" si="2"/>
        <v>0.15096529532974046</v>
      </c>
      <c r="H32">
        <f t="shared" si="3"/>
        <v>0.19904636336172638</v>
      </c>
      <c r="I32" s="2">
        <v>24.74186953797965</v>
      </c>
      <c r="J32">
        <f t="shared" si="4"/>
        <v>3.0440750222007183E-2</v>
      </c>
      <c r="K32">
        <f t="shared" si="5"/>
        <v>0.34366931137011253</v>
      </c>
      <c r="L32">
        <f t="shared" si="6"/>
        <v>0.14036981038933746</v>
      </c>
      <c r="M32">
        <f t="shared" si="7"/>
        <v>18.282020918350796</v>
      </c>
      <c r="N32">
        <f t="shared" si="8"/>
        <v>0.27046858014147324</v>
      </c>
    </row>
    <row r="33" spans="1:14" x14ac:dyDescent="0.2">
      <c r="A33" s="1">
        <v>43040</v>
      </c>
      <c r="B33">
        <v>17.6819267453942</v>
      </c>
      <c r="C33">
        <v>21.458362072513701</v>
      </c>
      <c r="D33">
        <v>16</v>
      </c>
      <c r="E33">
        <f t="shared" si="0"/>
        <v>20.703075007089804</v>
      </c>
      <c r="F33">
        <f t="shared" si="1"/>
        <v>9.9871171747868831E-2</v>
      </c>
      <c r="G33">
        <f t="shared" si="2"/>
        <v>0.29143623855987832</v>
      </c>
      <c r="H33">
        <f t="shared" si="3"/>
        <v>0.25627689266805725</v>
      </c>
      <c r="I33" s="3">
        <v>24.746790841623199</v>
      </c>
      <c r="J33">
        <f t="shared" si="4"/>
        <v>0.42932415834271181</v>
      </c>
      <c r="K33">
        <f t="shared" si="5"/>
        <v>0.10512042158713752</v>
      </c>
      <c r="L33">
        <f t="shared" si="6"/>
        <v>0.34114762953210631</v>
      </c>
      <c r="M33">
        <f t="shared" si="7"/>
        <v>19.64018292030552</v>
      </c>
      <c r="N33">
        <f t="shared" si="8"/>
        <v>0.20427408739429193</v>
      </c>
    </row>
    <row r="34" spans="1:14" x14ac:dyDescent="0.2">
      <c r="A34" s="1">
        <v>43041</v>
      </c>
      <c r="B34">
        <v>17.513031758362001</v>
      </c>
      <c r="C34">
        <v>22.180979706212501</v>
      </c>
      <c r="D34">
        <v>21</v>
      </c>
      <c r="E34">
        <f t="shared" si="0"/>
        <v>21.247390116642404</v>
      </c>
      <c r="F34">
        <f t="shared" si="1"/>
        <v>0.18107991411924634</v>
      </c>
      <c r="G34">
        <f t="shared" si="2"/>
        <v>5.469906955550579E-2</v>
      </c>
      <c r="H34">
        <f t="shared" si="3"/>
        <v>1.1711498199504152E-2</v>
      </c>
      <c r="I34" s="2">
        <v>24.749526343943874</v>
      </c>
      <c r="J34">
        <f t="shared" si="4"/>
        <v>0.1639154169927366</v>
      </c>
      <c r="K34">
        <f t="shared" si="5"/>
        <v>0.16604610674466663</v>
      </c>
      <c r="L34">
        <f t="shared" si="6"/>
        <v>5.623712886726194E-2</v>
      </c>
      <c r="M34">
        <f t="shared" si="7"/>
        <v>19.933578411815546</v>
      </c>
      <c r="N34">
        <f t="shared" si="8"/>
        <v>5.2104977358961108E-2</v>
      </c>
    </row>
    <row r="35" spans="1:14" x14ac:dyDescent="0.2">
      <c r="A35" s="1">
        <v>43042</v>
      </c>
      <c r="B35">
        <v>19.9575085406581</v>
      </c>
      <c r="C35">
        <v>24.0948375490144</v>
      </c>
      <c r="D35">
        <v>18</v>
      </c>
      <c r="E35">
        <f t="shared" si="0"/>
        <v>23.267371747343141</v>
      </c>
      <c r="F35">
        <f t="shared" si="1"/>
        <v>0.10314209841045387</v>
      </c>
      <c r="G35">
        <f t="shared" si="2"/>
        <v>0.28957648509357908</v>
      </c>
      <c r="H35">
        <f t="shared" si="3"/>
        <v>0.25528021409225138</v>
      </c>
      <c r="I35" s="3">
        <v>24.750895987947171</v>
      </c>
      <c r="J35">
        <f t="shared" si="4"/>
        <v>0.31582477194632186</v>
      </c>
      <c r="K35">
        <f t="shared" si="5"/>
        <v>0.10875047448100557</v>
      </c>
      <c r="L35">
        <f t="shared" si="6"/>
        <v>0.33860208605635556</v>
      </c>
      <c r="M35">
        <f t="shared" si="7"/>
        <v>22.102904761287476</v>
      </c>
      <c r="N35">
        <f t="shared" si="8"/>
        <v>0.20461883176343534</v>
      </c>
    </row>
    <row r="36" spans="1:14" x14ac:dyDescent="0.2">
      <c r="A36" s="1">
        <v>43043</v>
      </c>
      <c r="B36">
        <v>19.9348401774777</v>
      </c>
      <c r="C36">
        <v>26.035540373844</v>
      </c>
      <c r="D36">
        <v>34</v>
      </c>
      <c r="E36">
        <f t="shared" si="0"/>
        <v>24.815400334570743</v>
      </c>
      <c r="F36">
        <f t="shared" si="1"/>
        <v>0.52156119407194168</v>
      </c>
      <c r="G36">
        <f t="shared" si="2"/>
        <v>0.26532482514726952</v>
      </c>
      <c r="H36">
        <f t="shared" si="3"/>
        <v>0.3123195494099425</v>
      </c>
      <c r="I36" s="2">
        <v>24.752295099818788</v>
      </c>
      <c r="J36">
        <f t="shared" si="4"/>
        <v>0.31480318801059859</v>
      </c>
      <c r="K36">
        <f t="shared" si="5"/>
        <v>0.4136811712506559</v>
      </c>
      <c r="L36">
        <f t="shared" si="6"/>
        <v>0.23424881253399998</v>
      </c>
      <c r="M36">
        <f t="shared" si="7"/>
        <v>23.098335059814119</v>
      </c>
      <c r="N36">
        <f t="shared" si="8"/>
        <v>0.38185579067290482</v>
      </c>
    </row>
    <row r="37" spans="1:14" x14ac:dyDescent="0.2">
      <c r="A37" s="1">
        <v>43044</v>
      </c>
      <c r="B37">
        <v>19.584462118151801</v>
      </c>
      <c r="C37">
        <v>27.074558113938199</v>
      </c>
      <c r="D37">
        <v>23</v>
      </c>
      <c r="E37">
        <f t="shared" si="0"/>
        <v>25.576538914780922</v>
      </c>
      <c r="F37">
        <f t="shared" si="1"/>
        <v>0.16041239982657013</v>
      </c>
      <c r="G37">
        <f t="shared" si="2"/>
        <v>0.16273965332523027</v>
      </c>
      <c r="H37">
        <f t="shared" si="3"/>
        <v>0.1060816176838375</v>
      </c>
      <c r="I37" s="3">
        <v>24.755439907110617</v>
      </c>
      <c r="J37">
        <f t="shared" si="4"/>
        <v>7.3517903322642755E-2</v>
      </c>
      <c r="K37">
        <f t="shared" si="5"/>
        <v>0.14850164703687821</v>
      </c>
      <c r="L37">
        <f t="shared" si="6"/>
        <v>0.17715470060600866</v>
      </c>
      <c r="M37">
        <f t="shared" si="7"/>
        <v>23.46842290760215</v>
      </c>
      <c r="N37">
        <f t="shared" si="8"/>
        <v>2.0160912649588421E-2</v>
      </c>
    </row>
    <row r="38" spans="1:14" x14ac:dyDescent="0.2">
      <c r="A38" s="1">
        <v>43045</v>
      </c>
      <c r="B38">
        <v>16.103189203212001</v>
      </c>
      <c r="C38">
        <v>19.1011941436177</v>
      </c>
      <c r="D38">
        <v>17</v>
      </c>
      <c r="E38">
        <f t="shared" si="0"/>
        <v>18.501593155536561</v>
      </c>
      <c r="F38">
        <f t="shared" si="1"/>
        <v>5.418274301504352E-2</v>
      </c>
      <c r="G38">
        <f t="shared" si="2"/>
        <v>0.11640579728519415</v>
      </c>
      <c r="H38">
        <f t="shared" si="3"/>
        <v>8.4593001162393405E-2</v>
      </c>
      <c r="I38" s="2">
        <v>24.759498996628917</v>
      </c>
      <c r="J38">
        <f t="shared" si="4"/>
        <v>0.37162797366200734</v>
      </c>
      <c r="K38">
        <f t="shared" si="5"/>
        <v>5.2753576281647029E-2</v>
      </c>
      <c r="L38">
        <f t="shared" si="6"/>
        <v>0.12359965550692355</v>
      </c>
      <c r="M38">
        <f t="shared" si="7"/>
        <v>17.657793261913604</v>
      </c>
      <c r="N38">
        <f t="shared" si="8"/>
        <v>3.7959327470307842E-2</v>
      </c>
    </row>
    <row r="39" spans="1:14" x14ac:dyDescent="0.2">
      <c r="A39" s="1">
        <v>43046</v>
      </c>
      <c r="B39">
        <v>17.503850884915401</v>
      </c>
      <c r="C39">
        <v>21.9376356972869</v>
      </c>
      <c r="D39">
        <v>23</v>
      </c>
      <c r="E39">
        <f t="shared" si="0"/>
        <v>21.050878734812603</v>
      </c>
      <c r="F39">
        <f t="shared" si="1"/>
        <v>0.27138896648128319</v>
      </c>
      <c r="G39">
        <f t="shared" si="2"/>
        <v>4.7281717706267289E-2</v>
      </c>
      <c r="H39">
        <f t="shared" si="3"/>
        <v>8.8494092339049868E-2</v>
      </c>
      <c r="I39" s="3">
        <v>24.760156701880526</v>
      </c>
      <c r="J39">
        <f t="shared" si="4"/>
        <v>7.3708162762842047E-2</v>
      </c>
      <c r="K39">
        <f t="shared" si="5"/>
        <v>0.2389630050036782</v>
      </c>
      <c r="L39">
        <f t="shared" si="6"/>
        <v>4.6189752291873894E-2</v>
      </c>
      <c r="M39">
        <f t="shared" si="7"/>
        <v>19.802973135124073</v>
      </c>
      <c r="N39">
        <f t="shared" si="8"/>
        <v>0.14938340169890907</v>
      </c>
    </row>
    <row r="40" spans="1:14" x14ac:dyDescent="0.2">
      <c r="A40" s="1">
        <v>43047</v>
      </c>
      <c r="B40">
        <v>17.552316875936999</v>
      </c>
      <c r="C40">
        <v>22.835897691096999</v>
      </c>
      <c r="D40">
        <v>14</v>
      </c>
      <c r="E40">
        <f t="shared" si="0"/>
        <v>21.779181528064999</v>
      </c>
      <c r="F40">
        <f t="shared" si="1"/>
        <v>0.22516995439064769</v>
      </c>
      <c r="G40">
        <f t="shared" si="2"/>
        <v>0.47974385015368193</v>
      </c>
      <c r="H40">
        <f t="shared" si="3"/>
        <v>0.43484401799202987</v>
      </c>
      <c r="I40" s="2">
        <v>24.75689733197569</v>
      </c>
      <c r="J40">
        <f t="shared" si="4"/>
        <v>0.55509589634260537</v>
      </c>
      <c r="K40">
        <f t="shared" si="5"/>
        <v>0.25373691970978562</v>
      </c>
      <c r="L40">
        <f t="shared" si="6"/>
        <v>0.63113554936407135</v>
      </c>
      <c r="M40">
        <f t="shared" si="7"/>
        <v>20.292097611126227</v>
      </c>
      <c r="N40">
        <f t="shared" si="8"/>
        <v>0.36697070459082842</v>
      </c>
    </row>
    <row r="41" spans="1:14" x14ac:dyDescent="0.2">
      <c r="A41" s="1">
        <v>43048</v>
      </c>
      <c r="B41">
        <v>18.028901219541599</v>
      </c>
      <c r="C41">
        <v>23.6017361901174</v>
      </c>
      <c r="D41">
        <v>21</v>
      </c>
      <c r="E41">
        <f t="shared" si="0"/>
        <v>22.487169196002242</v>
      </c>
      <c r="F41">
        <f t="shared" si="1"/>
        <v>0.15225121320970142</v>
      </c>
      <c r="G41">
        <f t="shared" si="2"/>
        <v>0.11666524276218099</v>
      </c>
      <c r="H41">
        <f t="shared" si="3"/>
        <v>6.8395769303786116E-2</v>
      </c>
      <c r="I41" s="3">
        <v>24.752792546966909</v>
      </c>
      <c r="J41">
        <f t="shared" si="4"/>
        <v>0.16404649150604436</v>
      </c>
      <c r="K41">
        <f t="shared" si="5"/>
        <v>0.14148089430754293</v>
      </c>
      <c r="L41">
        <f t="shared" si="6"/>
        <v>0.12389219952939999</v>
      </c>
      <c r="M41">
        <f t="shared" si="7"/>
        <v>20.918673596820938</v>
      </c>
      <c r="N41">
        <f t="shared" si="8"/>
        <v>3.880199262088773E-3</v>
      </c>
    </row>
    <row r="42" spans="1:14" x14ac:dyDescent="0.2">
      <c r="A42" s="1">
        <v>43049</v>
      </c>
      <c r="B42">
        <v>19.7518509617787</v>
      </c>
      <c r="C42">
        <v>25.528393790525499</v>
      </c>
      <c r="D42">
        <v>19</v>
      </c>
      <c r="E42">
        <f t="shared" si="0"/>
        <v>24.37308522477614</v>
      </c>
      <c r="F42">
        <f t="shared" si="1"/>
        <v>3.8803357420024026E-2</v>
      </c>
      <c r="G42">
        <f t="shared" si="2"/>
        <v>0.29322386166619707</v>
      </c>
      <c r="H42">
        <f t="shared" si="3"/>
        <v>0.24776126470739768</v>
      </c>
      <c r="I42" s="2">
        <v>24.750174688748068</v>
      </c>
      <c r="J42">
        <f t="shared" si="4"/>
        <v>0.26286407904226872</v>
      </c>
      <c r="K42">
        <f t="shared" si="5"/>
        <v>3.9571103251510545E-2</v>
      </c>
      <c r="L42">
        <f t="shared" si="6"/>
        <v>0.34359967318555257</v>
      </c>
      <c r="M42">
        <f t="shared" si="7"/>
        <v>22.747255274093874</v>
      </c>
      <c r="N42">
        <f t="shared" si="8"/>
        <v>0.17952103674797615</v>
      </c>
    </row>
    <row r="43" spans="1:14" x14ac:dyDescent="0.2">
      <c r="A43" s="1">
        <v>43050</v>
      </c>
      <c r="B43">
        <v>19.765623339006101</v>
      </c>
      <c r="C43">
        <v>27.449477986237799</v>
      </c>
      <c r="D43">
        <v>24</v>
      </c>
      <c r="E43">
        <f t="shared" si="0"/>
        <v>25.912707056791461</v>
      </c>
      <c r="F43">
        <f t="shared" si="1"/>
        <v>0.19350240384763409</v>
      </c>
      <c r="G43">
        <f t="shared" si="2"/>
        <v>0.13409185559318984</v>
      </c>
      <c r="H43">
        <f t="shared" si="3"/>
        <v>7.6642088541306858E-2</v>
      </c>
      <c r="I43" s="3">
        <v>24.748607755589848</v>
      </c>
      <c r="J43">
        <f t="shared" si="4"/>
        <v>3.0712990177817246E-2</v>
      </c>
      <c r="K43">
        <f t="shared" si="5"/>
        <v>0.17643236087474579</v>
      </c>
      <c r="L43">
        <f t="shared" si="6"/>
        <v>0.14372824942657494</v>
      </c>
      <c r="M43">
        <f t="shared" si="7"/>
        <v>23.750056940187257</v>
      </c>
      <c r="N43">
        <f t="shared" si="8"/>
        <v>1.0468806775490436E-2</v>
      </c>
    </row>
    <row r="44" spans="1:14" x14ac:dyDescent="0.2">
      <c r="A44" s="1">
        <v>43051</v>
      </c>
      <c r="B44">
        <v>20.098714954245299</v>
      </c>
      <c r="C44">
        <v>28.435146377765498</v>
      </c>
      <c r="D44">
        <v>27</v>
      </c>
      <c r="E44">
        <f t="shared" si="0"/>
        <v>26.767860093061461</v>
      </c>
      <c r="F44">
        <f t="shared" si="1"/>
        <v>0.2930561928264519</v>
      </c>
      <c r="G44">
        <f t="shared" si="2"/>
        <v>5.1777490330254521E-2</v>
      </c>
      <c r="H44">
        <f t="shared" si="3"/>
        <v>8.6348947693566623E-3</v>
      </c>
      <c r="I44" s="2">
        <v>24.748995787772081</v>
      </c>
      <c r="J44">
        <f t="shared" si="4"/>
        <v>8.6997020056563693E-2</v>
      </c>
      <c r="K44">
        <f t="shared" si="5"/>
        <v>0.25560314984276672</v>
      </c>
      <c r="L44">
        <f t="shared" si="6"/>
        <v>5.3153569546870311E-2</v>
      </c>
      <c r="M44">
        <f t="shared" si="7"/>
        <v>24.421539760644158</v>
      </c>
      <c r="N44">
        <f t="shared" si="8"/>
        <v>0.10028716570363319</v>
      </c>
    </row>
    <row r="45" spans="1:14" x14ac:dyDescent="0.2">
      <c r="A45" s="1">
        <v>43052</v>
      </c>
      <c r="B45">
        <v>15.9723870562469</v>
      </c>
      <c r="C45">
        <v>20.3741235657271</v>
      </c>
      <c r="D45">
        <v>22</v>
      </c>
      <c r="E45">
        <f t="shared" si="0"/>
        <v>19.493776263831062</v>
      </c>
      <c r="F45">
        <f t="shared" si="1"/>
        <v>0.31747348065448983</v>
      </c>
      <c r="G45">
        <f t="shared" si="2"/>
        <v>7.6739118002097678E-2</v>
      </c>
      <c r="H45">
        <f t="shared" si="3"/>
        <v>0.12079998312197683</v>
      </c>
      <c r="I45" s="3">
        <v>24.750597351439648</v>
      </c>
      <c r="J45">
        <f t="shared" si="4"/>
        <v>0.11767111041437614</v>
      </c>
      <c r="K45">
        <f t="shared" si="5"/>
        <v>0.27398240653423184</v>
      </c>
      <c r="L45">
        <f t="shared" si="6"/>
        <v>7.3903474285131832E-2</v>
      </c>
      <c r="M45">
        <f t="shared" si="7"/>
        <v>18.254890780889511</v>
      </c>
      <c r="N45">
        <f t="shared" si="8"/>
        <v>0.18606977420435239</v>
      </c>
    </row>
    <row r="46" spans="1:14" x14ac:dyDescent="0.2">
      <c r="A46" s="1">
        <v>43053</v>
      </c>
      <c r="B46">
        <v>17.471018095509098</v>
      </c>
      <c r="C46">
        <v>23.088782616565901</v>
      </c>
      <c r="D46">
        <v>16</v>
      </c>
      <c r="E46">
        <f t="shared" si="0"/>
        <v>21.965229712354542</v>
      </c>
      <c r="F46">
        <f t="shared" si="1"/>
        <v>8.7898019194490487E-2</v>
      </c>
      <c r="G46">
        <f t="shared" si="2"/>
        <v>0.3627016316216336</v>
      </c>
      <c r="H46">
        <f t="shared" si="3"/>
        <v>0.31424699692589259</v>
      </c>
      <c r="I46" s="2">
        <v>24.751752777101782</v>
      </c>
      <c r="J46">
        <f t="shared" si="4"/>
        <v>0.42951540391260667</v>
      </c>
      <c r="K46">
        <f t="shared" si="5"/>
        <v>9.1938630969318647E-2</v>
      </c>
      <c r="L46">
        <f t="shared" si="6"/>
        <v>0.44304891353536879</v>
      </c>
      <c r="M46">
        <f t="shared" si="7"/>
        <v>20.384088520297308</v>
      </c>
      <c r="N46">
        <f t="shared" si="8"/>
        <v>0.24098932795040831</v>
      </c>
    </row>
    <row r="47" spans="1:14" x14ac:dyDescent="0.2">
      <c r="A47" s="1">
        <v>43054</v>
      </c>
      <c r="B47">
        <v>17.792041904444101</v>
      </c>
      <c r="C47">
        <v>23.832101356655201</v>
      </c>
      <c r="D47">
        <v>19</v>
      </c>
      <c r="E47">
        <f t="shared" si="0"/>
        <v>22.624089466212983</v>
      </c>
      <c r="F47">
        <f t="shared" si="1"/>
        <v>6.5664096528982793E-2</v>
      </c>
      <c r="G47">
        <f t="shared" si="2"/>
        <v>0.22562989923931878</v>
      </c>
      <c r="H47">
        <f t="shared" si="3"/>
        <v>0.1741342339346412</v>
      </c>
      <c r="I47" s="3">
        <v>24.752458722753364</v>
      </c>
      <c r="J47">
        <f t="shared" si="4"/>
        <v>0.26295476371762444</v>
      </c>
      <c r="K47">
        <f t="shared" si="5"/>
        <v>6.3576741871363099E-2</v>
      </c>
      <c r="L47">
        <f t="shared" si="6"/>
        <v>0.25432112403448426</v>
      </c>
      <c r="M47">
        <f t="shared" si="7"/>
        <v>20.924091759550642</v>
      </c>
      <c r="N47">
        <f t="shared" si="8"/>
        <v>9.6387503121613802E-2</v>
      </c>
    </row>
    <row r="48" spans="1:14" x14ac:dyDescent="0.2">
      <c r="A48" s="1">
        <v>43055</v>
      </c>
      <c r="B48">
        <v>18.1675513281067</v>
      </c>
      <c r="C48">
        <v>24.411569204334398</v>
      </c>
      <c r="D48">
        <v>22</v>
      </c>
      <c r="E48">
        <f t="shared" si="0"/>
        <v>23.162765629088859</v>
      </c>
      <c r="F48">
        <f t="shared" si="1"/>
        <v>0.19082311692779719</v>
      </c>
      <c r="G48">
        <f t="shared" si="2"/>
        <v>0.10392103717575576</v>
      </c>
      <c r="H48">
        <f t="shared" si="3"/>
        <v>5.1492224308775918E-2</v>
      </c>
      <c r="I48" s="2">
        <v>24.752863571405523</v>
      </c>
      <c r="J48">
        <f t="shared" si="4"/>
        <v>0.11776235127078717</v>
      </c>
      <c r="K48">
        <f t="shared" si="5"/>
        <v>0.17420221235878633</v>
      </c>
      <c r="L48">
        <f t="shared" si="6"/>
        <v>0.10961678201519992</v>
      </c>
      <c r="M48">
        <f t="shared" si="7"/>
        <v>21.405363048215264</v>
      </c>
      <c r="N48">
        <f t="shared" si="8"/>
        <v>2.7399238712700322E-2</v>
      </c>
    </row>
    <row r="49" spans="1:14" x14ac:dyDescent="0.2">
      <c r="A49" s="1">
        <v>43056</v>
      </c>
      <c r="B49">
        <v>19.299104814506101</v>
      </c>
      <c r="C49">
        <v>26.122906769563901</v>
      </c>
      <c r="D49">
        <v>25</v>
      </c>
      <c r="E49">
        <f t="shared" si="0"/>
        <v>24.758146378552343</v>
      </c>
      <c r="F49">
        <f t="shared" si="1"/>
        <v>0.25738195881678827</v>
      </c>
      <c r="G49">
        <f t="shared" si="2"/>
        <v>4.3929691816053988E-2</v>
      </c>
      <c r="H49">
        <f t="shared" si="3"/>
        <v>9.7211668460344784E-3</v>
      </c>
      <c r="I49" s="3">
        <v>24.753101944795638</v>
      </c>
      <c r="J49">
        <f t="shared" si="4"/>
        <v>9.9249311320653549E-3</v>
      </c>
      <c r="K49">
        <f t="shared" si="5"/>
        <v>0.22803580741975593</v>
      </c>
      <c r="L49">
        <f t="shared" si="6"/>
        <v>4.4916270782556042E-2</v>
      </c>
      <c r="M49">
        <f t="shared" si="7"/>
        <v>22.83756136343802</v>
      </c>
      <c r="N49">
        <f t="shared" si="8"/>
        <v>9.0407561544921036E-2</v>
      </c>
    </row>
    <row r="50" spans="1:14" x14ac:dyDescent="0.2">
      <c r="A50" s="1">
        <v>43057</v>
      </c>
      <c r="B50">
        <v>20.0463358047616</v>
      </c>
      <c r="C50">
        <v>27.802899747272299</v>
      </c>
      <c r="D50">
        <v>31</v>
      </c>
      <c r="E50">
        <f t="shared" si="0"/>
        <v>26.251586958770162</v>
      </c>
      <c r="F50">
        <f t="shared" si="1"/>
        <v>0.4291655423469844</v>
      </c>
      <c r="G50">
        <f t="shared" si="2"/>
        <v>0.10873954401801436</v>
      </c>
      <c r="H50">
        <f t="shared" si="3"/>
        <v>0.16587882689258612</v>
      </c>
      <c r="I50" s="2">
        <v>24.753259513141955</v>
      </c>
      <c r="J50">
        <f t="shared" si="4"/>
        <v>0.22408521192866171</v>
      </c>
      <c r="K50">
        <f t="shared" si="5"/>
        <v>0.35334400629801288</v>
      </c>
      <c r="L50">
        <f t="shared" si="6"/>
        <v>0.10313226621702261</v>
      </c>
      <c r="M50">
        <f t="shared" si="7"/>
        <v>24.068472534454202</v>
      </c>
      <c r="N50">
        <f t="shared" si="8"/>
        <v>0.25174213652681254</v>
      </c>
    </row>
    <row r="51" spans="1:14" x14ac:dyDescent="0.2">
      <c r="A51" s="1">
        <v>43058</v>
      </c>
      <c r="B51">
        <v>19.8293079282411</v>
      </c>
      <c r="C51">
        <v>28.5255219077569</v>
      </c>
      <c r="D51">
        <v>32</v>
      </c>
      <c r="E51">
        <f t="shared" si="0"/>
        <v>26.786279111853741</v>
      </c>
      <c r="F51">
        <f t="shared" si="1"/>
        <v>0.46964517020406721</v>
      </c>
      <c r="G51">
        <f t="shared" si="2"/>
        <v>0.11481034719662001</v>
      </c>
      <c r="H51">
        <f t="shared" si="3"/>
        <v>0.17737883624939133</v>
      </c>
      <c r="I51" s="3">
        <v>24.753328399807895</v>
      </c>
      <c r="J51">
        <f t="shared" si="4"/>
        <v>0.2553743297359326</v>
      </c>
      <c r="K51">
        <f t="shared" si="5"/>
        <v>0.38033412724246562</v>
      </c>
      <c r="L51">
        <f t="shared" si="6"/>
        <v>0.10857744038259687</v>
      </c>
      <c r="M51">
        <f t="shared" si="7"/>
        <v>24.33869661059045</v>
      </c>
      <c r="N51">
        <f t="shared" si="8"/>
        <v>0.27197304340794393</v>
      </c>
    </row>
    <row r="52" spans="1:14" x14ac:dyDescent="0.2">
      <c r="A52" s="1">
        <v>43059</v>
      </c>
      <c r="B52">
        <v>14.576966720699</v>
      </c>
      <c r="C52">
        <v>20.183873437382999</v>
      </c>
      <c r="D52">
        <v>21</v>
      </c>
      <c r="E52">
        <f t="shared" si="0"/>
        <v>19.062492094046203</v>
      </c>
      <c r="F52">
        <f t="shared" si="1"/>
        <v>0.36107818464265096</v>
      </c>
      <c r="G52">
        <f t="shared" si="2"/>
        <v>3.9633307627455691E-2</v>
      </c>
      <c r="H52">
        <f t="shared" si="3"/>
        <v>9.6724282723377339E-2</v>
      </c>
      <c r="I52" s="2">
        <v>24.753177577857706</v>
      </c>
      <c r="J52">
        <f t="shared" si="4"/>
        <v>0.16406194177315717</v>
      </c>
      <c r="K52">
        <f t="shared" si="5"/>
        <v>0.30585872758576194</v>
      </c>
      <c r="L52">
        <f t="shared" si="6"/>
        <v>3.8863169648428605E-2</v>
      </c>
      <c r="M52">
        <f t="shared" si="7"/>
        <v>17.484406872328197</v>
      </c>
      <c r="N52">
        <f t="shared" si="8"/>
        <v>0.18270221179891188</v>
      </c>
    </row>
    <row r="53" spans="1:14" x14ac:dyDescent="0.2">
      <c r="A53" s="1">
        <v>43060</v>
      </c>
      <c r="B53">
        <v>17.369091103362098</v>
      </c>
      <c r="C53">
        <v>22.6051693597</v>
      </c>
      <c r="D53">
        <v>29</v>
      </c>
      <c r="E53">
        <f t="shared" si="0"/>
        <v>21.557953708432422</v>
      </c>
      <c r="F53">
        <f t="shared" si="1"/>
        <v>0.50166646013014371</v>
      </c>
      <c r="G53">
        <f t="shared" si="2"/>
        <v>0.24783682408739122</v>
      </c>
      <c r="H53">
        <f t="shared" si="3"/>
        <v>0.29439665752636424</v>
      </c>
      <c r="I53" s="3">
        <v>24.752726047945469</v>
      </c>
      <c r="J53">
        <f t="shared" si="4"/>
        <v>0.1580300857026718</v>
      </c>
      <c r="K53">
        <f t="shared" si="5"/>
        <v>0.40106582402199659</v>
      </c>
      <c r="L53">
        <f t="shared" si="6"/>
        <v>0.22051140138965519</v>
      </c>
      <c r="M53">
        <f t="shared" si="7"/>
        <v>20.084239567353819</v>
      </c>
      <c r="N53">
        <f t="shared" si="8"/>
        <v>0.36328404030429756</v>
      </c>
    </row>
    <row r="54" spans="1:14" x14ac:dyDescent="0.2">
      <c r="A54" s="1">
        <v>43061</v>
      </c>
      <c r="B54">
        <v>16.465347798883599</v>
      </c>
      <c r="C54">
        <v>23.047590520936801</v>
      </c>
      <c r="D54">
        <v>27</v>
      </c>
      <c r="E54">
        <f t="shared" si="0"/>
        <v>21.73114197652616</v>
      </c>
      <c r="F54">
        <f t="shared" si="1"/>
        <v>0.48473796873135716</v>
      </c>
      <c r="G54">
        <f t="shared" si="2"/>
        <v>0.15794604447180158</v>
      </c>
      <c r="H54">
        <f t="shared" si="3"/>
        <v>0.21624192702119946</v>
      </c>
      <c r="I54" s="2">
        <v>24.752195286950116</v>
      </c>
      <c r="J54">
        <f t="shared" si="4"/>
        <v>8.6867994703857254E-2</v>
      </c>
      <c r="K54">
        <f t="shared" si="5"/>
        <v>0.39017230374505191</v>
      </c>
      <c r="L54">
        <f t="shared" si="6"/>
        <v>0.14638553626159997</v>
      </c>
      <c r="M54">
        <f t="shared" si="7"/>
        <v>19.878544726330382</v>
      </c>
      <c r="N54">
        <f t="shared" si="8"/>
        <v>0.30382578278585909</v>
      </c>
    </row>
    <row r="55" spans="1:14" x14ac:dyDescent="0.2">
      <c r="A55" s="1">
        <v>43062</v>
      </c>
      <c r="B55">
        <v>17.8081104618301</v>
      </c>
      <c r="C55">
        <v>23.324075404999199</v>
      </c>
      <c r="D55">
        <v>25</v>
      </c>
      <c r="E55">
        <f t="shared" si="0"/>
        <v>22.220882416365377</v>
      </c>
      <c r="F55">
        <f t="shared" si="1"/>
        <v>0.33600593254787814</v>
      </c>
      <c r="G55">
        <f t="shared" si="2"/>
        <v>6.9361889739433025E-2</v>
      </c>
      <c r="H55">
        <f t="shared" si="3"/>
        <v>0.11770714317153301</v>
      </c>
      <c r="I55" s="3">
        <v>24.751859426591142</v>
      </c>
      <c r="J55">
        <f t="shared" si="4"/>
        <v>9.9751276140739586E-3</v>
      </c>
      <c r="K55">
        <f t="shared" si="5"/>
        <v>0.28767558152679595</v>
      </c>
      <c r="L55">
        <f t="shared" si="6"/>
        <v>6.7036983800032035E-2</v>
      </c>
      <c r="M55">
        <f t="shared" si="7"/>
        <v>20.668393102707281</v>
      </c>
      <c r="N55">
        <f t="shared" si="8"/>
        <v>0.18969823998628652</v>
      </c>
    </row>
    <row r="56" spans="1:14" x14ac:dyDescent="0.2">
      <c r="A56" s="1">
        <v>43063</v>
      </c>
      <c r="B56">
        <v>20.133908636795599</v>
      </c>
      <c r="C56">
        <v>24.735917826135001</v>
      </c>
      <c r="D56">
        <v>22</v>
      </c>
      <c r="E56">
        <f t="shared" si="0"/>
        <v>23.815515988267123</v>
      </c>
      <c r="F56">
        <f t="shared" si="1"/>
        <v>8.8579076737957355E-2</v>
      </c>
      <c r="G56">
        <f t="shared" si="2"/>
        <v>0.11707988003201511</v>
      </c>
      <c r="H56">
        <f t="shared" si="3"/>
        <v>7.925332495358374E-2</v>
      </c>
      <c r="I56" s="2">
        <v>24.75179277513573</v>
      </c>
      <c r="J56">
        <f t="shared" si="4"/>
        <v>0.11771924077312525</v>
      </c>
      <c r="K56">
        <f t="shared" si="5"/>
        <v>8.4822334691109127E-2</v>
      </c>
      <c r="L56">
        <f t="shared" si="6"/>
        <v>0.12435990118795459</v>
      </c>
      <c r="M56">
        <f t="shared" si="7"/>
        <v>22.520262997826428</v>
      </c>
      <c r="N56">
        <f t="shared" si="8"/>
        <v>2.3371964260490947E-2</v>
      </c>
    </row>
    <row r="57" spans="1:14" x14ac:dyDescent="0.2">
      <c r="A57" s="1">
        <v>43064</v>
      </c>
      <c r="B57">
        <v>20.246609848357402</v>
      </c>
      <c r="C57">
        <v>26.125475033615501</v>
      </c>
      <c r="D57">
        <v>29</v>
      </c>
      <c r="E57">
        <f t="shared" si="0"/>
        <v>24.949701996563885</v>
      </c>
      <c r="F57">
        <f t="shared" si="1"/>
        <v>0.35549209087068007</v>
      </c>
      <c r="G57">
        <f t="shared" si="2"/>
        <v>0.10429025653317688</v>
      </c>
      <c r="H57">
        <f t="shared" si="3"/>
        <v>0.15015089439026308</v>
      </c>
      <c r="I57" s="3">
        <v>24.751908352734851</v>
      </c>
      <c r="J57">
        <f t="shared" si="4"/>
        <v>0.1580629145066999</v>
      </c>
      <c r="K57">
        <f t="shared" si="5"/>
        <v>0.30184103971181375</v>
      </c>
      <c r="L57">
        <f t="shared" si="6"/>
        <v>9.9121550564982716E-2</v>
      </c>
      <c r="M57">
        <f t="shared" si="7"/>
        <v>23.295073029450442</v>
      </c>
      <c r="N57">
        <f t="shared" si="8"/>
        <v>0.21818219729177074</v>
      </c>
    </row>
    <row r="58" spans="1:14" x14ac:dyDescent="0.2">
      <c r="A58" s="1">
        <v>43065</v>
      </c>
      <c r="B58">
        <v>19.4058629479925</v>
      </c>
      <c r="C58">
        <v>26.572164151386101</v>
      </c>
      <c r="D58">
        <v>24</v>
      </c>
      <c r="E58">
        <f t="shared" si="0"/>
        <v>25.138903910707381</v>
      </c>
      <c r="F58">
        <f t="shared" si="1"/>
        <v>0.21168278845242849</v>
      </c>
      <c r="G58">
        <f t="shared" si="2"/>
        <v>0.10172252639560421</v>
      </c>
      <c r="H58">
        <f t="shared" si="3"/>
        <v>4.6354469476036199E-2</v>
      </c>
      <c r="I58" s="2">
        <v>24.752144109673775</v>
      </c>
      <c r="J58">
        <f t="shared" si="4"/>
        <v>3.0855837149715393E-2</v>
      </c>
      <c r="K58">
        <f t="shared" si="5"/>
        <v>0.19142237716697919</v>
      </c>
      <c r="L58">
        <f t="shared" si="6"/>
        <v>0.1071735063077542</v>
      </c>
      <c r="M58">
        <f t="shared" si="7"/>
        <v>23.12192117942633</v>
      </c>
      <c r="N58">
        <f t="shared" si="8"/>
        <v>3.7268379497100955E-2</v>
      </c>
    </row>
    <row r="59" spans="1:14" x14ac:dyDescent="0.2">
      <c r="A59" s="1">
        <v>43066</v>
      </c>
      <c r="B59">
        <v>14.9274975503027</v>
      </c>
      <c r="C59">
        <v>17.974276355769501</v>
      </c>
      <c r="D59">
        <v>10</v>
      </c>
      <c r="E59">
        <f t="shared" si="0"/>
        <v>17.364920594676143</v>
      </c>
      <c r="F59">
        <f t="shared" si="1"/>
        <v>0.39534634717016465</v>
      </c>
      <c r="G59">
        <f t="shared" si="2"/>
        <v>0.57011493375948308</v>
      </c>
      <c r="H59">
        <f t="shared" si="3"/>
        <v>0.53827458180960275</v>
      </c>
      <c r="I59" s="3">
        <v>24.752368989809618</v>
      </c>
      <c r="J59">
        <f t="shared" si="4"/>
        <v>0.84899932975132897</v>
      </c>
      <c r="K59">
        <f t="shared" si="5"/>
        <v>0.49274975503027002</v>
      </c>
      <c r="L59">
        <f t="shared" si="6"/>
        <v>0.79742763557695007</v>
      </c>
      <c r="M59">
        <f t="shared" si="7"/>
        <v>16.507393111216537</v>
      </c>
      <c r="N59">
        <f t="shared" si="8"/>
        <v>0.49098703021557782</v>
      </c>
    </row>
    <row r="60" spans="1:14" x14ac:dyDescent="0.2">
      <c r="A60" s="1">
        <v>43067</v>
      </c>
      <c r="B60">
        <v>17.418205353583701</v>
      </c>
      <c r="C60">
        <v>20.163846619892201</v>
      </c>
      <c r="D60">
        <v>14</v>
      </c>
      <c r="E60">
        <f t="shared" si="0"/>
        <v>19.614718366630502</v>
      </c>
      <c r="F60">
        <f t="shared" si="1"/>
        <v>0.21759392779535738</v>
      </c>
      <c r="G60">
        <f t="shared" si="2"/>
        <v>0.36084031686895862</v>
      </c>
      <c r="H60">
        <f t="shared" si="3"/>
        <v>0.33406309137513174</v>
      </c>
      <c r="I60" s="2">
        <v>24.752495535407469</v>
      </c>
      <c r="J60">
        <f t="shared" si="4"/>
        <v>0.55493177339163124</v>
      </c>
      <c r="K60">
        <f t="shared" si="5"/>
        <v>0.24415752525597867</v>
      </c>
      <c r="L60">
        <f t="shared" si="6"/>
        <v>0.44027475856372866</v>
      </c>
      <c r="M60">
        <f t="shared" si="7"/>
        <v>18.841947188967133</v>
      </c>
      <c r="N60">
        <f t="shared" si="8"/>
        <v>0.29486358778347516</v>
      </c>
    </row>
    <row r="61" spans="1:14" x14ac:dyDescent="0.2">
      <c r="A61" s="1">
        <v>43068</v>
      </c>
      <c r="B61">
        <v>17.398461980607401</v>
      </c>
      <c r="C61">
        <v>20.403394473169101</v>
      </c>
      <c r="D61">
        <v>28</v>
      </c>
      <c r="E61">
        <f t="shared" si="0"/>
        <v>19.802407974656759</v>
      </c>
      <c r="F61">
        <f t="shared" si="1"/>
        <v>0.46704392866530137</v>
      </c>
      <c r="G61">
        <f t="shared" si="2"/>
        <v>0.31388730519888802</v>
      </c>
      <c r="H61">
        <f t="shared" si="3"/>
        <v>0.34297820434858972</v>
      </c>
      <c r="I61" s="3">
        <v>24.752548589572164</v>
      </c>
      <c r="J61">
        <f t="shared" si="4"/>
        <v>0.12312017133783652</v>
      </c>
      <c r="K61">
        <f t="shared" si="5"/>
        <v>0.37862635783544996</v>
      </c>
      <c r="L61">
        <f t="shared" si="6"/>
        <v>0.27130734024396069</v>
      </c>
      <c r="M61">
        <f t="shared" si="7"/>
        <v>18.956658295130012</v>
      </c>
      <c r="N61">
        <f t="shared" si="8"/>
        <v>0.38517824876000151</v>
      </c>
    </row>
    <row r="62" spans="1:14" x14ac:dyDescent="0.2">
      <c r="A62" s="1">
        <v>43069</v>
      </c>
      <c r="B62">
        <v>17.856850087108501</v>
      </c>
      <c r="C62">
        <v>20.509616796032699</v>
      </c>
      <c r="D62">
        <v>15</v>
      </c>
      <c r="E62">
        <f t="shared" si="0"/>
        <v>19.979063454247861</v>
      </c>
      <c r="F62">
        <f t="shared" si="1"/>
        <v>0.17389677218202951</v>
      </c>
      <c r="G62">
        <f t="shared" si="2"/>
        <v>0.31031688275770175</v>
      </c>
      <c r="H62">
        <f t="shared" si="3"/>
        <v>0.28468820846277987</v>
      </c>
      <c r="I62" s="2">
        <v>24.752555008630647</v>
      </c>
      <c r="J62">
        <f t="shared" si="4"/>
        <v>0.49066305330629828</v>
      </c>
      <c r="K62">
        <f t="shared" si="5"/>
        <v>0.19045667247390011</v>
      </c>
      <c r="L62">
        <f t="shared" si="6"/>
        <v>0.36730778640217993</v>
      </c>
      <c r="M62">
        <f t="shared" si="7"/>
        <v>19.232432174015933</v>
      </c>
      <c r="N62">
        <f t="shared" si="8"/>
        <v>0.24727615919902726</v>
      </c>
    </row>
    <row r="63" spans="1:14" x14ac:dyDescent="0.2">
      <c r="A63" s="1">
        <v>43070</v>
      </c>
      <c r="B63">
        <v>16.988928130849899</v>
      </c>
      <c r="C63">
        <v>21.7869001694235</v>
      </c>
      <c r="D63">
        <v>19</v>
      </c>
      <c r="E63">
        <f t="shared" si="0"/>
        <v>20.827305761708782</v>
      </c>
      <c r="F63">
        <f t="shared" si="1"/>
        <v>0.11176058713603082</v>
      </c>
      <c r="G63">
        <f t="shared" si="2"/>
        <v>0.13665663033214476</v>
      </c>
      <c r="H63">
        <f t="shared" si="3"/>
        <v>9.1761454949614546E-2</v>
      </c>
      <c r="I63" s="3">
        <v>24.75253296843244</v>
      </c>
      <c r="J63">
        <f t="shared" si="4"/>
        <v>0.26295771138932261</v>
      </c>
      <c r="K63">
        <f t="shared" si="5"/>
        <v>0.1058458878500053</v>
      </c>
      <c r="L63">
        <f t="shared" si="6"/>
        <v>0.14667895628544739</v>
      </c>
      <c r="M63">
        <f t="shared" si="7"/>
        <v>19.476898281991133</v>
      </c>
      <c r="N63">
        <f t="shared" si="8"/>
        <v>2.4788811119650055E-2</v>
      </c>
    </row>
    <row r="64" spans="1:14" x14ac:dyDescent="0.2">
      <c r="A64" s="1">
        <v>43071</v>
      </c>
      <c r="B64">
        <v>17.2112363349815</v>
      </c>
      <c r="C64">
        <v>23.079959438230301</v>
      </c>
      <c r="D64">
        <v>16</v>
      </c>
      <c r="E64">
        <f t="shared" si="0"/>
        <v>21.90621481758054</v>
      </c>
      <c r="F64">
        <f t="shared" si="1"/>
        <v>7.2941357723903866E-2</v>
      </c>
      <c r="G64">
        <f t="shared" si="2"/>
        <v>0.36233197475145124</v>
      </c>
      <c r="H64">
        <f t="shared" si="3"/>
        <v>0.31162250549170079</v>
      </c>
      <c r="I64" s="2">
        <v>24.752492327263639</v>
      </c>
      <c r="J64">
        <f t="shared" si="4"/>
        <v>0.42954390406243564</v>
      </c>
      <c r="K64">
        <f t="shared" si="5"/>
        <v>7.5702270936343741E-2</v>
      </c>
      <c r="L64">
        <f t="shared" si="6"/>
        <v>0.44249746488939379</v>
      </c>
      <c r="M64">
        <f t="shared" si="7"/>
        <v>20.254440378024817</v>
      </c>
      <c r="N64">
        <f t="shared" si="8"/>
        <v>0.23469899596649652</v>
      </c>
    </row>
    <row r="65" spans="1:14" x14ac:dyDescent="0.2">
      <c r="A65" s="1">
        <v>43072</v>
      </c>
      <c r="B65">
        <v>17.169992157395399</v>
      </c>
      <c r="C65">
        <v>23.469782133071298</v>
      </c>
      <c r="D65">
        <v>31</v>
      </c>
      <c r="E65">
        <f t="shared" si="0"/>
        <v>22.209824137936117</v>
      </c>
      <c r="F65">
        <f t="shared" si="1"/>
        <v>0.57421673632061498</v>
      </c>
      <c r="G65">
        <f t="shared" si="2"/>
        <v>0.2764915728332511</v>
      </c>
      <c r="H65">
        <f t="shared" si="3"/>
        <v>0.33039672671261089</v>
      </c>
      <c r="I65" s="3">
        <v>24.752437528272328</v>
      </c>
      <c r="J65">
        <f t="shared" si="4"/>
        <v>0.22411800268138962</v>
      </c>
      <c r="K65">
        <f t="shared" si="5"/>
        <v>0.4461292852453097</v>
      </c>
      <c r="L65">
        <f t="shared" si="6"/>
        <v>0.2429102537718936</v>
      </c>
      <c r="M65">
        <f t="shared" si="7"/>
        <v>20.436724287539295</v>
      </c>
      <c r="N65">
        <f t="shared" si="8"/>
        <v>0.41072894352332195</v>
      </c>
    </row>
    <row r="66" spans="1:14" x14ac:dyDescent="0.2">
      <c r="A66" s="1">
        <v>43073</v>
      </c>
      <c r="B66">
        <v>13.8235125728736</v>
      </c>
      <c r="C66">
        <v>14.8554094279067</v>
      </c>
      <c r="D66">
        <v>7</v>
      </c>
      <c r="E66">
        <f t="shared" si="0"/>
        <v>14.649030056900081</v>
      </c>
      <c r="F66">
        <f t="shared" si="1"/>
        <v>0.65536614430386375</v>
      </c>
      <c r="G66">
        <f t="shared" si="2"/>
        <v>0.71885264413086658</v>
      </c>
      <c r="H66">
        <f t="shared" si="3"/>
        <v>0.70663951565461902</v>
      </c>
      <c r="I66" s="2">
        <v>24.752373894591216</v>
      </c>
      <c r="J66">
        <f t="shared" si="4"/>
        <v>1.1181761687188498</v>
      </c>
      <c r="K66">
        <f t="shared" si="5"/>
        <v>0.97478751041051426</v>
      </c>
      <c r="L66">
        <f t="shared" si="6"/>
        <v>1.1222013468438143</v>
      </c>
      <c r="M66">
        <f t="shared" si="7"/>
        <v>14.358598762150791</v>
      </c>
      <c r="N66">
        <f t="shared" si="8"/>
        <v>0.6890525772871241</v>
      </c>
    </row>
    <row r="67" spans="1:14" x14ac:dyDescent="0.2">
      <c r="A67" s="1">
        <v>43074</v>
      </c>
      <c r="B67">
        <v>14.6371969010748</v>
      </c>
      <c r="C67">
        <v>17.068792255866601</v>
      </c>
      <c r="D67">
        <v>20</v>
      </c>
      <c r="E67">
        <f t="shared" ref="E67:E93" si="9">0.2*B67+0.8*C67</f>
        <v>16.582473184908242</v>
      </c>
      <c r="F67">
        <f t="shared" ref="F67:F93" si="10">2*ABS(D67-B67)/(ABS(D67)+ABS(B67))</f>
        <v>0.30965572152051313</v>
      </c>
      <c r="G67">
        <f t="shared" ref="G67:G93" si="11">2*ABS(D67-C67)/(ABS(D67)+ABS(C67))</f>
        <v>0.15814962213501838</v>
      </c>
      <c r="H67">
        <f t="shared" ref="H67:H93" si="12">2*ABS(D67-E67)/(ABS(D67)+ABS(E67))</f>
        <v>0.1868395719347716</v>
      </c>
      <c r="I67" s="3">
        <v>24.752316488643618</v>
      </c>
      <c r="J67">
        <f t="shared" ref="J67:J93" si="13">2*ABS(D67-I67)/(ABS(D67)+ABS(I67))</f>
        <v>0.21238303898076741</v>
      </c>
      <c r="K67">
        <f t="shared" ref="K67:K93" si="14">ABS((B67-D67)/D67)</f>
        <v>0.26814015494625998</v>
      </c>
      <c r="L67">
        <f t="shared" ref="L67:L93" si="15">ABS((C67-D67)/D67)</f>
        <v>0.14656038720666995</v>
      </c>
      <c r="M67">
        <f t="shared" ref="M67:M93" si="16">B67*(L$95/(K$95+L$95))+C67*(K$95/(K$95+L$95))</f>
        <v>15.898091423539382</v>
      </c>
      <c r="N67">
        <f t="shared" ref="N67:N93" si="17">2*ABS(D67-M67)/(ABS(D67)+ABS(M67))</f>
        <v>0.22853073318381942</v>
      </c>
    </row>
    <row r="68" spans="1:14" x14ac:dyDescent="0.2">
      <c r="A68" s="1">
        <v>43075</v>
      </c>
      <c r="B68">
        <v>14.8906992343989</v>
      </c>
      <c r="C68">
        <v>17.371538324629199</v>
      </c>
      <c r="D68">
        <v>17</v>
      </c>
      <c r="E68">
        <f t="shared" si="9"/>
        <v>16.875370506583142</v>
      </c>
      <c r="F68">
        <f t="shared" si="10"/>
        <v>0.13228313058284422</v>
      </c>
      <c r="G68">
        <f t="shared" si="11"/>
        <v>2.1618952350641256E-2</v>
      </c>
      <c r="H68">
        <f t="shared" si="12"/>
        <v>7.3581183941671359E-3</v>
      </c>
      <c r="I68" s="2">
        <v>24.752287234407763</v>
      </c>
      <c r="J68">
        <f t="shared" si="13"/>
        <v>0.37134670926574576</v>
      </c>
      <c r="K68">
        <f t="shared" si="14"/>
        <v>0.12407651562359412</v>
      </c>
      <c r="L68">
        <f t="shared" si="15"/>
        <v>2.1855195566423485E-2</v>
      </c>
      <c r="M68">
        <f t="shared" si="16"/>
        <v>16.177128908572726</v>
      </c>
      <c r="N68">
        <f t="shared" si="17"/>
        <v>4.960471978722969E-2</v>
      </c>
    </row>
    <row r="69" spans="1:14" x14ac:dyDescent="0.2">
      <c r="A69" s="1">
        <v>43076</v>
      </c>
      <c r="B69">
        <v>14.576869468545899</v>
      </c>
      <c r="C69">
        <v>17.578630837616402</v>
      </c>
      <c r="D69">
        <v>18</v>
      </c>
      <c r="E69">
        <f t="shared" si="9"/>
        <v>16.978278563802302</v>
      </c>
      <c r="F69">
        <f t="shared" si="10"/>
        <v>0.21015711990123864</v>
      </c>
      <c r="G69">
        <f t="shared" si="11"/>
        <v>2.3686642935011167E-2</v>
      </c>
      <c r="H69">
        <f t="shared" si="12"/>
        <v>5.8420338458567748E-2</v>
      </c>
      <c r="I69" s="3">
        <v>24.752293802083319</v>
      </c>
      <c r="J69">
        <f t="shared" si="13"/>
        <v>0.3158798371541075</v>
      </c>
      <c r="K69">
        <f t="shared" si="14"/>
        <v>0.19017391841411671</v>
      </c>
      <c r="L69">
        <f t="shared" si="15"/>
        <v>2.3409397910199914E-2</v>
      </c>
      <c r="M69">
        <f t="shared" si="16"/>
        <v>16.13342140904377</v>
      </c>
      <c r="N69">
        <f t="shared" si="17"/>
        <v>0.10936955710286188</v>
      </c>
    </row>
    <row r="70" spans="1:14" x14ac:dyDescent="0.2">
      <c r="A70" s="1">
        <v>43077</v>
      </c>
      <c r="B70">
        <v>17.138691550763401</v>
      </c>
      <c r="C70">
        <v>18.9919857253402</v>
      </c>
      <c r="D70">
        <v>17</v>
      </c>
      <c r="E70">
        <f t="shared" si="9"/>
        <v>18.621326890424839</v>
      </c>
      <c r="F70">
        <f t="shared" si="10"/>
        <v>8.1251825692950086E-3</v>
      </c>
      <c r="G70">
        <f t="shared" si="11"/>
        <v>0.11069051541314322</v>
      </c>
      <c r="H70">
        <f t="shared" si="12"/>
        <v>9.1031246276267089E-2</v>
      </c>
      <c r="I70" s="2">
        <v>24.752324828904186</v>
      </c>
      <c r="J70">
        <f t="shared" si="13"/>
        <v>0.37134817573259671</v>
      </c>
      <c r="K70">
        <f t="shared" si="14"/>
        <v>8.1583265154941634E-3</v>
      </c>
      <c r="L70">
        <f t="shared" si="15"/>
        <v>0.11717563090236471</v>
      </c>
      <c r="M70">
        <f t="shared" si="16"/>
        <v>18.099710195841165</v>
      </c>
      <c r="N70">
        <f t="shared" si="17"/>
        <v>6.2662066991736362E-2</v>
      </c>
    </row>
    <row r="71" spans="1:14" x14ac:dyDescent="0.2">
      <c r="A71" s="1">
        <v>43078</v>
      </c>
      <c r="B71">
        <v>17.301889168536999</v>
      </c>
      <c r="C71">
        <v>20.453152849841899</v>
      </c>
      <c r="D71">
        <v>27</v>
      </c>
      <c r="E71">
        <f t="shared" si="9"/>
        <v>19.822900113580921</v>
      </c>
      <c r="F71">
        <f t="shared" si="10"/>
        <v>0.43781929003382342</v>
      </c>
      <c r="G71">
        <f t="shared" si="11"/>
        <v>0.27592885854706334</v>
      </c>
      <c r="H71">
        <f t="shared" si="12"/>
        <v>0.30656366303706889</v>
      </c>
      <c r="I71" s="3">
        <v>24.75236283274479</v>
      </c>
      <c r="J71">
        <f t="shared" si="13"/>
        <v>8.6861238568728044E-2</v>
      </c>
      <c r="K71">
        <f t="shared" si="14"/>
        <v>0.35918929005418526</v>
      </c>
      <c r="L71">
        <f t="shared" si="15"/>
        <v>0.24247582037622595</v>
      </c>
      <c r="M71">
        <f t="shared" si="16"/>
        <v>18.935964964400302</v>
      </c>
      <c r="N71">
        <f t="shared" si="17"/>
        <v>0.35109897187744754</v>
      </c>
    </row>
    <row r="72" spans="1:14" x14ac:dyDescent="0.2">
      <c r="A72" s="1">
        <v>43079</v>
      </c>
      <c r="B72">
        <v>17.129598446162198</v>
      </c>
      <c r="C72">
        <v>21.0393391824148</v>
      </c>
      <c r="D72">
        <v>20</v>
      </c>
      <c r="E72">
        <f t="shared" si="9"/>
        <v>20.257391035164282</v>
      </c>
      <c r="F72">
        <f t="shared" si="10"/>
        <v>0.15461527589639165</v>
      </c>
      <c r="G72">
        <f t="shared" si="11"/>
        <v>5.0650873192429599E-2</v>
      </c>
      <c r="H72">
        <f t="shared" si="12"/>
        <v>1.2787268550982589E-2</v>
      </c>
      <c r="I72" s="2">
        <v>24.752395295602643</v>
      </c>
      <c r="J72">
        <f t="shared" si="13"/>
        <v>0.21238618689398339</v>
      </c>
      <c r="K72">
        <f t="shared" si="14"/>
        <v>0.14352007769189007</v>
      </c>
      <c r="L72">
        <f t="shared" si="15"/>
        <v>5.1966959120739988E-2</v>
      </c>
      <c r="M72">
        <f t="shared" si="16"/>
        <v>19.156979633941958</v>
      </c>
      <c r="N72">
        <f t="shared" si="17"/>
        <v>4.3058498073089216E-2</v>
      </c>
    </row>
    <row r="73" spans="1:14" x14ac:dyDescent="0.2">
      <c r="A73" s="1">
        <v>43080</v>
      </c>
      <c r="B73">
        <v>13.818737525002801</v>
      </c>
      <c r="C73">
        <v>12.645282583477201</v>
      </c>
      <c r="D73">
        <v>20</v>
      </c>
      <c r="E73">
        <f t="shared" si="9"/>
        <v>12.879973571782322</v>
      </c>
      <c r="F73">
        <f t="shared" si="10"/>
        <v>0.36555252663865884</v>
      </c>
      <c r="G73">
        <f t="shared" si="11"/>
        <v>0.45058378022711637</v>
      </c>
      <c r="H73">
        <f t="shared" si="12"/>
        <v>0.43309197999648652</v>
      </c>
      <c r="I73" s="3">
        <v>24.752413237454704</v>
      </c>
      <c r="J73">
        <f t="shared" si="13"/>
        <v>0.21238690357271101</v>
      </c>
      <c r="K73">
        <f t="shared" si="14"/>
        <v>0.30906312374985995</v>
      </c>
      <c r="L73">
        <f t="shared" si="15"/>
        <v>0.36773587082613995</v>
      </c>
      <c r="M73">
        <f t="shared" si="16"/>
        <v>13.210246928402153</v>
      </c>
      <c r="N73">
        <f t="shared" si="17"/>
        <v>0.40889506700964007</v>
      </c>
    </row>
    <row r="74" spans="1:14" x14ac:dyDescent="0.2">
      <c r="A74" s="1">
        <v>43081</v>
      </c>
      <c r="B74">
        <v>14.5248648157124</v>
      </c>
      <c r="C74">
        <v>15.098212409020899</v>
      </c>
      <c r="D74">
        <v>13</v>
      </c>
      <c r="E74">
        <f t="shared" si="9"/>
        <v>14.9835428903592</v>
      </c>
      <c r="F74">
        <f t="shared" si="10"/>
        <v>0.11079907755564636</v>
      </c>
      <c r="G74">
        <f t="shared" si="11"/>
        <v>0.14934846234896212</v>
      </c>
      <c r="H74">
        <f t="shared" si="12"/>
        <v>0.14176495793479843</v>
      </c>
      <c r="I74" s="2">
        <v>24.752416398000783</v>
      </c>
      <c r="J74">
        <f t="shared" si="13"/>
        <v>0.62260472411101841</v>
      </c>
      <c r="K74">
        <f t="shared" si="14"/>
        <v>0.11729729351633846</v>
      </c>
      <c r="L74">
        <f t="shared" si="15"/>
        <v>0.16140095454006917</v>
      </c>
      <c r="M74">
        <f t="shared" si="16"/>
        <v>14.822172029450204</v>
      </c>
      <c r="N74">
        <f t="shared" si="17"/>
        <v>0.13098704353645765</v>
      </c>
    </row>
    <row r="75" spans="1:14" x14ac:dyDescent="0.2">
      <c r="A75" s="1">
        <v>43082</v>
      </c>
      <c r="B75">
        <v>14.9534814218141</v>
      </c>
      <c r="C75">
        <v>15.654710002532401</v>
      </c>
      <c r="D75">
        <v>17</v>
      </c>
      <c r="E75">
        <f t="shared" si="9"/>
        <v>15.514464286388741</v>
      </c>
      <c r="F75">
        <f t="shared" si="10"/>
        <v>0.12809362154752729</v>
      </c>
      <c r="G75">
        <f t="shared" si="11"/>
        <v>8.2394851913446546E-2</v>
      </c>
      <c r="H75">
        <f t="shared" si="12"/>
        <v>9.137691462646283E-2</v>
      </c>
      <c r="I75" s="3">
        <v>24.75241074532887</v>
      </c>
      <c r="J75">
        <f t="shared" si="13"/>
        <v>0.37135152710654845</v>
      </c>
      <c r="K75">
        <f t="shared" si="14"/>
        <v>0.12038344577564117</v>
      </c>
      <c r="L75">
        <f t="shared" si="15"/>
        <v>7.9134705733388197E-2</v>
      </c>
      <c r="M75">
        <f t="shared" si="16"/>
        <v>15.31710083516794</v>
      </c>
      <c r="N75">
        <f t="shared" si="17"/>
        <v>0.10414914217804491</v>
      </c>
    </row>
    <row r="76" spans="1:14" x14ac:dyDescent="0.2">
      <c r="A76" s="1">
        <v>43083</v>
      </c>
      <c r="B76">
        <v>15.111343391014</v>
      </c>
      <c r="C76">
        <v>16.124546981422899</v>
      </c>
      <c r="D76">
        <v>14</v>
      </c>
      <c r="E76">
        <f t="shared" si="9"/>
        <v>15.921906263341121</v>
      </c>
      <c r="F76">
        <f t="shared" si="10"/>
        <v>7.6351226811267367E-2</v>
      </c>
      <c r="G76">
        <f t="shared" si="11"/>
        <v>0.14105088336983507</v>
      </c>
      <c r="H76">
        <f t="shared" si="12"/>
        <v>0.1284614854699781</v>
      </c>
      <c r="I76" s="2">
        <v>24.752400899311493</v>
      </c>
      <c r="J76">
        <f t="shared" si="13"/>
        <v>0.55492824443310962</v>
      </c>
      <c r="K76">
        <f t="shared" si="14"/>
        <v>7.9381670786714251E-2</v>
      </c>
      <c r="L76">
        <f t="shared" si="15"/>
        <v>0.15175335581592136</v>
      </c>
      <c r="M76">
        <f t="shared" si="16"/>
        <v>15.636736259021603</v>
      </c>
      <c r="N76">
        <f t="shared" si="17"/>
        <v>0.11045320542159029</v>
      </c>
    </row>
    <row r="77" spans="1:14" x14ac:dyDescent="0.2">
      <c r="A77" s="1">
        <v>43084</v>
      </c>
      <c r="B77">
        <v>17.369491850269601</v>
      </c>
      <c r="C77">
        <v>17.804365089018699</v>
      </c>
      <c r="D77">
        <v>16</v>
      </c>
      <c r="E77">
        <f t="shared" si="9"/>
        <v>17.717390441268879</v>
      </c>
      <c r="F77">
        <f t="shared" si="10"/>
        <v>8.2080473770147405E-2</v>
      </c>
      <c r="G77">
        <f t="shared" si="11"/>
        <v>0.10675337840347986</v>
      </c>
      <c r="H77">
        <f t="shared" si="12"/>
        <v>0.10186971285695082</v>
      </c>
      <c r="I77" s="3">
        <v>24.752389891502986</v>
      </c>
      <c r="J77">
        <f t="shared" si="13"/>
        <v>0.42953995654266597</v>
      </c>
      <c r="K77">
        <f t="shared" si="14"/>
        <v>8.5593240641850032E-2</v>
      </c>
      <c r="L77">
        <f t="shared" si="15"/>
        <v>0.11277281806366868</v>
      </c>
      <c r="M77">
        <f t="shared" si="16"/>
        <v>17.594993714148643</v>
      </c>
      <c r="N77">
        <f t="shared" si="17"/>
        <v>9.4954249893305157E-2</v>
      </c>
    </row>
    <row r="78" spans="1:14" x14ac:dyDescent="0.2">
      <c r="A78" s="1">
        <v>43085</v>
      </c>
      <c r="B78">
        <v>17.535287173906401</v>
      </c>
      <c r="C78">
        <v>19.530499983793799</v>
      </c>
      <c r="D78">
        <v>15</v>
      </c>
      <c r="E78">
        <f t="shared" si="9"/>
        <v>19.131457421816322</v>
      </c>
      <c r="F78">
        <f t="shared" si="10"/>
        <v>0.15584845834339059</v>
      </c>
      <c r="G78">
        <f t="shared" si="11"/>
        <v>0.26240569849380102</v>
      </c>
      <c r="H78">
        <f t="shared" si="12"/>
        <v>0.24209088822416094</v>
      </c>
      <c r="I78" s="2">
        <v>24.752379671722313</v>
      </c>
      <c r="J78">
        <f t="shared" si="13"/>
        <v>0.4906563960325438</v>
      </c>
      <c r="K78">
        <f t="shared" si="14"/>
        <v>0.16901914492709338</v>
      </c>
      <c r="L78">
        <f t="shared" si="15"/>
        <v>0.30203333225291995</v>
      </c>
      <c r="M78">
        <f t="shared" si="16"/>
        <v>18.569897187525871</v>
      </c>
      <c r="N78">
        <f t="shared" si="17"/>
        <v>0.21268442781245087</v>
      </c>
    </row>
    <row r="79" spans="1:14" x14ac:dyDescent="0.2">
      <c r="A79" s="1">
        <v>43086</v>
      </c>
      <c r="B79">
        <v>17.137901755808802</v>
      </c>
      <c r="C79">
        <v>20.375123899460199</v>
      </c>
      <c r="D79">
        <v>22</v>
      </c>
      <c r="E79">
        <f t="shared" si="9"/>
        <v>19.727679470729921</v>
      </c>
      <c r="F79">
        <f t="shared" si="10"/>
        <v>0.24845983182885228</v>
      </c>
      <c r="G79">
        <f t="shared" si="11"/>
        <v>7.6690093196895626E-2</v>
      </c>
      <c r="H79">
        <f t="shared" si="12"/>
        <v>0.10891190490782066</v>
      </c>
      <c r="I79" s="3">
        <v>24.752371624897933</v>
      </c>
      <c r="J79">
        <f t="shared" si="13"/>
        <v>0.11774254563942418</v>
      </c>
      <c r="K79">
        <f t="shared" si="14"/>
        <v>0.22100446564505447</v>
      </c>
      <c r="L79">
        <f t="shared" si="15"/>
        <v>7.3858004569990948E-2</v>
      </c>
      <c r="M79">
        <f t="shared" si="16"/>
        <v>18.81655098537216</v>
      </c>
      <c r="N79">
        <f t="shared" si="17"/>
        <v>0.15598814391587004</v>
      </c>
    </row>
    <row r="80" spans="1:14" x14ac:dyDescent="0.2">
      <c r="A80" s="1">
        <v>43087</v>
      </c>
      <c r="B80">
        <v>13.6430890864569</v>
      </c>
      <c r="C80">
        <v>12.2282328421639</v>
      </c>
      <c r="D80">
        <v>19</v>
      </c>
      <c r="E80">
        <f t="shared" si="9"/>
        <v>12.511204091022499</v>
      </c>
      <c r="F80">
        <f t="shared" si="10"/>
        <v>0.32821102802832453</v>
      </c>
      <c r="G80">
        <f t="shared" si="11"/>
        <v>0.43369518807307983</v>
      </c>
      <c r="H80">
        <f t="shared" si="12"/>
        <v>0.41184055615482812</v>
      </c>
      <c r="I80" s="2">
        <v>24.752366917514045</v>
      </c>
      <c r="J80">
        <f t="shared" si="13"/>
        <v>0.2629511188895875</v>
      </c>
      <c r="K80">
        <f t="shared" si="14"/>
        <v>0.28194267966016318</v>
      </c>
      <c r="L80">
        <f t="shared" si="15"/>
        <v>0.35640879778084739</v>
      </c>
      <c r="M80">
        <f t="shared" si="16"/>
        <v>12.909420762494914</v>
      </c>
      <c r="N80">
        <f t="shared" si="17"/>
        <v>0.381741761020226</v>
      </c>
    </row>
    <row r="81" spans="1:14" x14ac:dyDescent="0.2">
      <c r="A81" s="1">
        <v>43088</v>
      </c>
      <c r="B81">
        <v>14.9866997001931</v>
      </c>
      <c r="C81">
        <v>14.912711767926901</v>
      </c>
      <c r="D81">
        <v>7</v>
      </c>
      <c r="E81">
        <f t="shared" si="9"/>
        <v>14.92750935438014</v>
      </c>
      <c r="F81">
        <f t="shared" si="10"/>
        <v>0.7265028229882956</v>
      </c>
      <c r="G81">
        <f t="shared" si="11"/>
        <v>0.72220287947277639</v>
      </c>
      <c r="H81">
        <f t="shared" si="12"/>
        <v>0.72306518959907096</v>
      </c>
      <c r="I81" s="3">
        <v>24.752366419151393</v>
      </c>
      <c r="J81">
        <f t="shared" si="13"/>
        <v>1.1181759611116153</v>
      </c>
      <c r="K81">
        <f t="shared" si="14"/>
        <v>1.1409571000275858</v>
      </c>
      <c r="L81">
        <f t="shared" si="15"/>
        <v>1.1303873954181287</v>
      </c>
      <c r="M81">
        <f t="shared" si="16"/>
        <v>14.948333539335337</v>
      </c>
      <c r="N81">
        <f t="shared" si="17"/>
        <v>0.72427672243001984</v>
      </c>
    </row>
    <row r="82" spans="1:14" x14ac:dyDescent="0.2">
      <c r="A82" s="1">
        <v>43089</v>
      </c>
      <c r="B82">
        <v>15.117070645200601</v>
      </c>
      <c r="C82">
        <v>15.681288270274999</v>
      </c>
      <c r="D82">
        <v>16</v>
      </c>
      <c r="E82">
        <f t="shared" si="9"/>
        <v>15.56844474526012</v>
      </c>
      <c r="F82">
        <f t="shared" si="10"/>
        <v>5.6748873624168077E-2</v>
      </c>
      <c r="G82">
        <f t="shared" si="11"/>
        <v>2.0119871831350524E-2</v>
      </c>
      <c r="H82">
        <f t="shared" si="12"/>
        <v>2.7340925929186077E-2</v>
      </c>
      <c r="I82" s="2">
        <v>24.75236998561623</v>
      </c>
      <c r="J82">
        <f t="shared" si="13"/>
        <v>0.42953918943636543</v>
      </c>
      <c r="K82">
        <f t="shared" si="14"/>
        <v>5.5183084674962468E-2</v>
      </c>
      <c r="L82">
        <f t="shared" si="15"/>
        <v>1.9919483107812552E-2</v>
      </c>
      <c r="M82">
        <f t="shared" si="16"/>
        <v>15.40964354863716</v>
      </c>
      <c r="N82">
        <f t="shared" si="17"/>
        <v>3.7590776886639032E-2</v>
      </c>
    </row>
    <row r="83" spans="1:14" x14ac:dyDescent="0.2">
      <c r="A83" s="1">
        <v>43090</v>
      </c>
      <c r="B83">
        <v>15.1683349250475</v>
      </c>
      <c r="C83">
        <v>16.3404504763283</v>
      </c>
      <c r="D83">
        <v>12</v>
      </c>
      <c r="E83">
        <f t="shared" si="9"/>
        <v>16.106027366072141</v>
      </c>
      <c r="F83">
        <f t="shared" si="10"/>
        <v>0.23323732821966162</v>
      </c>
      <c r="G83">
        <f t="shared" si="11"/>
        <v>0.30630779704463151</v>
      </c>
      <c r="H83">
        <f t="shared" si="12"/>
        <v>0.29218126863625582</v>
      </c>
      <c r="I83" s="3">
        <v>24.752375896416829</v>
      </c>
      <c r="J83">
        <f t="shared" si="13"/>
        <v>0.69396198669485865</v>
      </c>
      <c r="K83">
        <f t="shared" si="14"/>
        <v>0.26402791042062496</v>
      </c>
      <c r="L83">
        <f t="shared" si="15"/>
        <v>0.36170420636069167</v>
      </c>
      <c r="M83">
        <f t="shared" si="16"/>
        <v>15.776130985931182</v>
      </c>
      <c r="N83">
        <f t="shared" si="17"/>
        <v>0.27189755029912704</v>
      </c>
    </row>
    <row r="84" spans="1:14" x14ac:dyDescent="0.2">
      <c r="A84" s="1">
        <v>43091</v>
      </c>
      <c r="B84">
        <v>17.410282735456899</v>
      </c>
      <c r="C84">
        <v>18.1841910835434</v>
      </c>
      <c r="D84">
        <v>6</v>
      </c>
      <c r="E84">
        <f t="shared" si="9"/>
        <v>18.029409413926103</v>
      </c>
      <c r="F84">
        <f t="shared" si="10"/>
        <v>0.97480947704873622</v>
      </c>
      <c r="G84">
        <f t="shared" si="11"/>
        <v>1.0076161771508967</v>
      </c>
      <c r="H84">
        <f t="shared" si="12"/>
        <v>1.0012238924985422</v>
      </c>
      <c r="I84" s="2">
        <v>24.752381760297794</v>
      </c>
      <c r="J84">
        <f t="shared" si="13"/>
        <v>1.219572643606269</v>
      </c>
      <c r="K84">
        <f t="shared" si="14"/>
        <v>1.9017137892428166</v>
      </c>
      <c r="L84">
        <f t="shared" si="15"/>
        <v>2.0306985139239</v>
      </c>
      <c r="M84">
        <f t="shared" si="16"/>
        <v>17.811589965736353</v>
      </c>
      <c r="N84">
        <f t="shared" si="17"/>
        <v>0.99208746519931013</v>
      </c>
    </row>
    <row r="85" spans="1:14" x14ac:dyDescent="0.2">
      <c r="A85" s="1">
        <v>43092</v>
      </c>
      <c r="B85">
        <v>17.445507151429101</v>
      </c>
      <c r="C85">
        <v>20.046878489173601</v>
      </c>
      <c r="D85">
        <v>18</v>
      </c>
      <c r="E85">
        <f t="shared" si="9"/>
        <v>19.526604221624702</v>
      </c>
      <c r="F85">
        <f t="shared" si="10"/>
        <v>3.1287059666096073E-2</v>
      </c>
      <c r="G85">
        <f t="shared" si="11"/>
        <v>0.10759770948126789</v>
      </c>
      <c r="H85">
        <f t="shared" si="12"/>
        <v>8.1361170470361718E-2</v>
      </c>
      <c r="I85" s="3">
        <v>24.752385826825911</v>
      </c>
      <c r="J85">
        <f t="shared" si="13"/>
        <v>0.31588346223190095</v>
      </c>
      <c r="K85">
        <f t="shared" si="14"/>
        <v>3.0805158253938814E-2</v>
      </c>
      <c r="L85">
        <f t="shared" si="15"/>
        <v>0.1137154716207556</v>
      </c>
      <c r="M85">
        <f t="shared" si="16"/>
        <v>18.794438364097601</v>
      </c>
      <c r="N85">
        <f t="shared" si="17"/>
        <v>4.3182524284582066E-2</v>
      </c>
    </row>
    <row r="86" spans="1:14" x14ac:dyDescent="0.2">
      <c r="A86" s="1">
        <v>43093</v>
      </c>
      <c r="B86">
        <v>16.962179466436499</v>
      </c>
      <c r="C86">
        <v>20.999428977757599</v>
      </c>
      <c r="D86">
        <v>19</v>
      </c>
      <c r="E86">
        <f t="shared" si="9"/>
        <v>20.191979075493379</v>
      </c>
      <c r="F86">
        <f t="shared" si="10"/>
        <v>0.1133313143862929</v>
      </c>
      <c r="G86">
        <f t="shared" si="11"/>
        <v>9.9972876056276583E-2</v>
      </c>
      <c r="H86">
        <f t="shared" si="12"/>
        <v>6.0827705240265317E-2</v>
      </c>
      <c r="I86" s="2">
        <v>24.752387469260277</v>
      </c>
      <c r="J86">
        <f t="shared" si="13"/>
        <v>0.26295193483106777</v>
      </c>
      <c r="K86">
        <f t="shared" si="14"/>
        <v>0.10725371229281584</v>
      </c>
      <c r="L86">
        <f t="shared" si="15"/>
        <v>0.10523310409250523</v>
      </c>
      <c r="M86">
        <f t="shared" si="16"/>
        <v>19.055679844538453</v>
      </c>
      <c r="N86">
        <f t="shared" si="17"/>
        <v>2.9262304479074418E-3</v>
      </c>
    </row>
    <row r="87" spans="1:14" x14ac:dyDescent="0.2">
      <c r="A87" s="1">
        <v>43094</v>
      </c>
      <c r="B87">
        <v>13.4906573945206</v>
      </c>
      <c r="C87">
        <v>12.931305138886099</v>
      </c>
      <c r="D87">
        <v>13</v>
      </c>
      <c r="E87">
        <f t="shared" si="9"/>
        <v>13.043175590013</v>
      </c>
      <c r="F87">
        <f t="shared" si="10"/>
        <v>3.7043806592892539E-2</v>
      </c>
      <c r="G87">
        <f t="shared" si="11"/>
        <v>5.2982185621569316E-3</v>
      </c>
      <c r="H87">
        <f t="shared" si="12"/>
        <v>3.3156931929266636E-3</v>
      </c>
      <c r="I87" s="3">
        <v>24.752386910235828</v>
      </c>
      <c r="J87">
        <f t="shared" si="13"/>
        <v>0.62260364825035186</v>
      </c>
      <c r="K87">
        <f t="shared" si="14"/>
        <v>3.7742876501584602E-2</v>
      </c>
      <c r="L87">
        <f t="shared" si="15"/>
        <v>5.2842200856846834E-3</v>
      </c>
      <c r="M87">
        <f t="shared" si="16"/>
        <v>13.200607409901288</v>
      </c>
      <c r="N87">
        <f t="shared" si="17"/>
        <v>1.5313187725982081E-2</v>
      </c>
    </row>
    <row r="88" spans="1:14" x14ac:dyDescent="0.2">
      <c r="A88" s="1">
        <v>43095</v>
      </c>
      <c r="B88">
        <v>14.877513350079299</v>
      </c>
      <c r="C88">
        <v>15.665573946228101</v>
      </c>
      <c r="D88">
        <v>16</v>
      </c>
      <c r="E88">
        <f t="shared" si="9"/>
        <v>15.507961826998342</v>
      </c>
      <c r="F88">
        <f t="shared" si="10"/>
        <v>7.2705767280823994E-2</v>
      </c>
      <c r="G88">
        <f t="shared" si="11"/>
        <v>2.1122374370336351E-2</v>
      </c>
      <c r="H88">
        <f t="shared" si="12"/>
        <v>3.1232624674569956E-2</v>
      </c>
      <c r="I88" s="2">
        <v>24.752385029720191</v>
      </c>
      <c r="J88">
        <f t="shared" si="13"/>
        <v>0.42953976918588643</v>
      </c>
      <c r="K88">
        <f t="shared" si="14"/>
        <v>7.0155415620043793E-2</v>
      </c>
      <c r="L88">
        <f t="shared" si="15"/>
        <v>2.0901628360743718E-2</v>
      </c>
      <c r="M88">
        <f t="shared" si="16"/>
        <v>15.286159174762279</v>
      </c>
      <c r="N88">
        <f t="shared" si="17"/>
        <v>4.5633011150410414E-2</v>
      </c>
    </row>
    <row r="89" spans="1:14" x14ac:dyDescent="0.2">
      <c r="A89" s="1">
        <v>43096</v>
      </c>
      <c r="B89">
        <v>14.9267870678693</v>
      </c>
      <c r="C89">
        <v>16.455835493880201</v>
      </c>
      <c r="D89">
        <v>14</v>
      </c>
      <c r="E89">
        <f t="shared" si="9"/>
        <v>16.150025808678024</v>
      </c>
      <c r="F89">
        <f t="shared" si="10"/>
        <v>6.4078120096423566E-2</v>
      </c>
      <c r="G89">
        <f t="shared" si="11"/>
        <v>0.161271917453959</v>
      </c>
      <c r="H89">
        <f t="shared" si="12"/>
        <v>0.14262182210531879</v>
      </c>
      <c r="I89" s="3">
        <v>24.75238278912872</v>
      </c>
      <c r="J89">
        <f t="shared" si="13"/>
        <v>0.55492756910654317</v>
      </c>
      <c r="K89">
        <f t="shared" si="14"/>
        <v>6.6199076276378596E-2</v>
      </c>
      <c r="L89">
        <f t="shared" si="15"/>
        <v>0.17541682099144293</v>
      </c>
      <c r="M89">
        <f t="shared" si="16"/>
        <v>15.719669313322228</v>
      </c>
      <c r="N89">
        <f t="shared" si="17"/>
        <v>0.11572600591160441</v>
      </c>
    </row>
    <row r="90" spans="1:14" x14ac:dyDescent="0.2">
      <c r="A90" s="1">
        <v>43097</v>
      </c>
      <c r="B90">
        <v>14.982184819236799</v>
      </c>
      <c r="C90">
        <v>17.110099015440898</v>
      </c>
      <c r="D90">
        <v>19</v>
      </c>
      <c r="E90">
        <f t="shared" si="9"/>
        <v>16.684516176200077</v>
      </c>
      <c r="F90">
        <f t="shared" si="10"/>
        <v>0.23646597192825439</v>
      </c>
      <c r="G90">
        <f t="shared" si="11"/>
        <v>0.10467437288116926</v>
      </c>
      <c r="H90">
        <f t="shared" si="12"/>
        <v>0.12977526792666694</v>
      </c>
      <c r="I90" s="2">
        <v>24.752380792257281</v>
      </c>
      <c r="J90">
        <f t="shared" si="13"/>
        <v>0.26295166974206169</v>
      </c>
      <c r="K90">
        <f t="shared" si="14"/>
        <v>0.21146395688227371</v>
      </c>
      <c r="L90">
        <f t="shared" si="15"/>
        <v>9.9468472871531668E-2</v>
      </c>
      <c r="M90">
        <f t="shared" si="16"/>
        <v>16.085606631990718</v>
      </c>
      <c r="N90">
        <f t="shared" si="17"/>
        <v>0.16613042485359034</v>
      </c>
    </row>
    <row r="91" spans="1:14" x14ac:dyDescent="0.2">
      <c r="A91" s="1">
        <v>43098</v>
      </c>
      <c r="B91">
        <v>17.227238107578199</v>
      </c>
      <c r="C91">
        <v>18.924469476339699</v>
      </c>
      <c r="D91">
        <v>15</v>
      </c>
      <c r="E91">
        <f t="shared" si="9"/>
        <v>18.585023202587401</v>
      </c>
      <c r="F91">
        <f t="shared" si="10"/>
        <v>0.13822084909314433</v>
      </c>
      <c r="G91">
        <f t="shared" si="11"/>
        <v>0.23136512003978621</v>
      </c>
      <c r="H91">
        <f t="shared" si="12"/>
        <v>0.21348939859069144</v>
      </c>
      <c r="I91" s="3">
        <v>24.752379356039121</v>
      </c>
      <c r="J91">
        <f t="shared" si="13"/>
        <v>0.49065638404648371</v>
      </c>
      <c r="K91">
        <f t="shared" si="14"/>
        <v>0.14848254050521323</v>
      </c>
      <c r="L91">
        <f t="shared" si="15"/>
        <v>0.2616312984226466</v>
      </c>
      <c r="M91">
        <f t="shared" si="16"/>
        <v>18.107330978297504</v>
      </c>
      <c r="N91">
        <f t="shared" si="17"/>
        <v>0.1877125631380204</v>
      </c>
    </row>
    <row r="92" spans="1:14" x14ac:dyDescent="0.2">
      <c r="A92" s="1">
        <v>43099</v>
      </c>
      <c r="B92">
        <v>17.285344803517798</v>
      </c>
      <c r="C92">
        <v>20.735947441402601</v>
      </c>
      <c r="D92">
        <v>27</v>
      </c>
      <c r="E92">
        <f t="shared" si="9"/>
        <v>20.045826913825639</v>
      </c>
      <c r="F92">
        <f t="shared" si="10"/>
        <v>0.43873002410090839</v>
      </c>
      <c r="G92">
        <f t="shared" si="11"/>
        <v>0.26244592992677995</v>
      </c>
      <c r="H92">
        <f t="shared" si="12"/>
        <v>0.29563400379431726</v>
      </c>
      <c r="I92" s="2">
        <v>24.752378603505992</v>
      </c>
      <c r="J92">
        <f t="shared" si="13"/>
        <v>8.6860602629064157E-2</v>
      </c>
      <c r="K92">
        <f t="shared" si="14"/>
        <v>0.35980204431415563</v>
      </c>
      <c r="L92">
        <f t="shared" si="15"/>
        <v>0.23200194661471849</v>
      </c>
      <c r="M92">
        <f t="shared" si="16"/>
        <v>19.074641676756528</v>
      </c>
      <c r="N92">
        <f t="shared" si="17"/>
        <v>0.34402257010895482</v>
      </c>
    </row>
    <row r="93" spans="1:14" x14ac:dyDescent="0.2">
      <c r="A93" s="1">
        <v>43100</v>
      </c>
      <c r="B93">
        <v>16.871986846096</v>
      </c>
      <c r="C93">
        <v>21.618518272901198</v>
      </c>
      <c r="D93">
        <v>23</v>
      </c>
      <c r="E93">
        <f t="shared" si="9"/>
        <v>20.669211987540159</v>
      </c>
      <c r="F93">
        <f t="shared" si="10"/>
        <v>0.3073843888220491</v>
      </c>
      <c r="G93">
        <f t="shared" si="11"/>
        <v>6.1924141839458463E-2</v>
      </c>
      <c r="H93">
        <f t="shared" si="12"/>
        <v>0.10674742714042421</v>
      </c>
      <c r="I93" s="3">
        <v>24.752378527204822</v>
      </c>
      <c r="J93">
        <f t="shared" si="13"/>
        <v>7.3394397567295266E-2</v>
      </c>
      <c r="K93">
        <f t="shared" si="14"/>
        <v>0.26643535451756523</v>
      </c>
      <c r="L93">
        <f t="shared" si="15"/>
        <v>6.0064422917339197E-2</v>
      </c>
      <c r="M93">
        <f t="shared" si="16"/>
        <v>19.333282663663109</v>
      </c>
      <c r="N93">
        <f t="shared" si="17"/>
        <v>0.17323094764319932</v>
      </c>
    </row>
    <row r="95" spans="1:14" x14ac:dyDescent="0.2">
      <c r="F95">
        <f>AVERAGE(F2:F93)*100</f>
        <v>24.95013244328192</v>
      </c>
      <c r="G95">
        <f t="shared" ref="G95:H95" si="18">AVERAGE(G2:G93)*100</f>
        <v>20.11762266212979</v>
      </c>
      <c r="H95">
        <f t="shared" si="18"/>
        <v>19.99555127000442</v>
      </c>
      <c r="J95">
        <f>AVERAGE(J2:J93)*100</f>
        <v>29.637651762289014</v>
      </c>
      <c r="K95">
        <f>AVERAGE(K2:K93)</f>
        <v>0.25632930592382597</v>
      </c>
      <c r="L95">
        <f>AVERAGE(L2:L93)</f>
        <v>0.23799368341161992</v>
      </c>
      <c r="N95">
        <f t="shared" ref="N95" si="19">AVERAGE(N2:N93)</f>
        <v>0.20679049975926675</v>
      </c>
    </row>
    <row r="97" spans="1:10" x14ac:dyDescent="0.2">
      <c r="A97" t="s">
        <v>5</v>
      </c>
      <c r="B97" t="s">
        <v>6</v>
      </c>
      <c r="C97" t="s">
        <v>7</v>
      </c>
      <c r="D97" t="s">
        <v>0</v>
      </c>
      <c r="E97" t="s">
        <v>1</v>
      </c>
      <c r="F97" t="s">
        <v>2</v>
      </c>
      <c r="G97" t="s">
        <v>3</v>
      </c>
      <c r="H97" t="s">
        <v>4</v>
      </c>
      <c r="I97" t="s">
        <v>8</v>
      </c>
      <c r="J97" t="s">
        <v>12</v>
      </c>
    </row>
    <row r="98" spans="1:10" x14ac:dyDescent="0.2">
      <c r="A98" t="s">
        <v>9</v>
      </c>
      <c r="B98" s="4">
        <f>SUM(B2:B32)</f>
        <v>616.37208572518841</v>
      </c>
      <c r="C98" s="4">
        <f>SUM(C2:C32)</f>
        <v>697.89380268291131</v>
      </c>
      <c r="D98" s="4">
        <f>SUM(D2:D32)</f>
        <v>660</v>
      </c>
      <c r="E98" s="4">
        <f>SUM(M2:M32)</f>
        <v>658.64486197940266</v>
      </c>
      <c r="F98">
        <f>2*ABS(D98-B98)/(ABS(D98)+ABS(B98))</f>
        <v>6.8362376085691012E-2</v>
      </c>
      <c r="G98">
        <f>2*ABS(D98-C98)/(ABS(D98)+ABS(C98))</f>
        <v>5.5812615991090261E-2</v>
      </c>
      <c r="H98">
        <f>2*ABS(D98-E98)/(ABS(D98)+ABS(E98))</f>
        <v>2.0553494874475226E-3</v>
      </c>
      <c r="I98" s="4">
        <v>801</v>
      </c>
      <c r="J98">
        <f>2*ABS(D98-I98)/(ABS(D98)+ABS(I98))</f>
        <v>0.19301848049281314</v>
      </c>
    </row>
    <row r="99" spans="1:10" x14ac:dyDescent="0.2">
      <c r="A99" t="s">
        <v>10</v>
      </c>
      <c r="B99" s="4">
        <f>SUM(B33:B62)</f>
        <v>545.66087620001804</v>
      </c>
      <c r="C99" s="4">
        <f>SUM(C33:C62)</f>
        <v>709.53706483906535</v>
      </c>
      <c r="D99" s="4">
        <f>SUM(D33:D62)</f>
        <v>668</v>
      </c>
      <c r="E99" s="4">
        <f>SUM(M33:M62)</f>
        <v>630.6382505029228</v>
      </c>
      <c r="F99">
        <f t="shared" ref="F99:F100" si="20">2*ABS(D99-B99)/(ABS(D99)+ABS(B99))</f>
        <v>0.20160347292898942</v>
      </c>
      <c r="G99">
        <f t="shared" ref="G99:G100" si="21">2*ABS(D99-C99)/(ABS(D99)+ABS(C99))</f>
        <v>6.0306275452440238E-2</v>
      </c>
      <c r="H99">
        <f t="shared" ref="H99:H100" si="22">2*ABS(D99-E99)/(ABS(D99)+ABS(E99))</f>
        <v>5.7539887620910807E-2</v>
      </c>
      <c r="I99" s="4">
        <v>777</v>
      </c>
      <c r="J99">
        <f t="shared" ref="J99:J100" si="23">2*ABS(D99-I99)/(ABS(D99)+ABS(I99))</f>
        <v>0.15086505190311419</v>
      </c>
    </row>
    <row r="100" spans="1:10" x14ac:dyDescent="0.2">
      <c r="A100" t="s">
        <v>11</v>
      </c>
      <c r="B100" s="4">
        <f>SUM(B63:B93)</f>
        <v>491.71459799822929</v>
      </c>
      <c r="C100" s="4">
        <f>SUM(C63:C93)</f>
        <v>554.76316198531435</v>
      </c>
      <c r="D100" s="4">
        <f>SUM(D63:D93)</f>
        <v>533</v>
      </c>
      <c r="E100" s="4">
        <f>SUM(M63:M93)</f>
        <v>524.40819104359866</v>
      </c>
      <c r="F100">
        <f t="shared" si="20"/>
        <v>8.0579318538881686E-2</v>
      </c>
      <c r="G100">
        <f t="shared" si="21"/>
        <v>4.001452291433303E-2</v>
      </c>
      <c r="H100">
        <f t="shared" si="22"/>
        <v>1.6250694914556572E-2</v>
      </c>
      <c r="I100" s="4">
        <v>771.33333333333337</v>
      </c>
      <c r="J100">
        <f t="shared" si="23"/>
        <v>0.36544850498338871</v>
      </c>
    </row>
    <row r="101" spans="1:10" x14ac:dyDescent="0.2">
      <c r="F101" s="5">
        <f>AVERAGE(F98:F100)*100</f>
        <v>11.684838918452071</v>
      </c>
      <c r="G101" s="5">
        <f t="shared" ref="G101:I101" si="24">AVERAGE(G98:G100)*100</f>
        <v>5.204447145262117</v>
      </c>
      <c r="H101" s="5">
        <f t="shared" si="24"/>
        <v>2.5281977340971635</v>
      </c>
      <c r="I101" s="5">
        <f t="shared" si="24"/>
        <v>78311.111111111124</v>
      </c>
      <c r="J101" s="5">
        <f>AVERAGE(J98:J100)*100</f>
        <v>23.6444012459772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LGBM算出来的预测值10-12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吴高艺</dc:creator>
  <cp:lastModifiedBy>吴高艺</cp:lastModifiedBy>
  <dcterms:created xsi:type="dcterms:W3CDTF">2023-04-02T09:16:39Z</dcterms:created>
  <dcterms:modified xsi:type="dcterms:W3CDTF">2023-04-26T06:38:09Z</dcterms:modified>
</cp:coreProperties>
</file>