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740" windowHeight="4410" activeTab="1"/>
  </bookViews>
  <sheets>
    <sheet name="Pricing " sheetId="1" r:id="rId1"/>
    <sheet name="In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4" name="ID_5FE522EE6C33488F996FF2412A3A9A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75050"/>
          <a:ext cx="996950" cy="984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B15EBD9FE32B4AE09363BC6C055180A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8100"/>
          <a:ext cx="1041400" cy="996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641E5935135B41AE87DF463C9570F06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5861050"/>
          <a:ext cx="933450" cy="882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C7F020FDE64B4B969B5BE22E4C1DB8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37050"/>
          <a:ext cx="882650" cy="825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C004F17782744D88A68B2D406AD95193" descr="80i_v6"/>
        <xdr:cNvPicPr>
          <a:picLocks noChangeAspect="1"/>
        </xdr:cNvPicPr>
      </xdr:nvPicPr>
      <xdr:blipFill>
        <a:blip r:embed="rId5"/>
        <a:srcRect l="12295" t="13663" r="15058" b="12649"/>
        <a:stretch>
          <a:fillRect/>
        </a:stretch>
      </xdr:blipFill>
      <xdr:spPr>
        <a:xfrm>
          <a:off x="171450" y="3597910"/>
          <a:ext cx="648335" cy="669290"/>
        </a:xfrm>
        <a:prstGeom prst="rect">
          <a:avLst/>
        </a:prstGeom>
      </xdr:spPr>
    </xdr:pic>
  </etc:cellImage>
  <etc:cellImage>
    <xdr:pic>
      <xdr:nvPicPr>
        <xdr:cNvPr id="18" name="ID_BECB8E922C1F4EE9B4C0257A1A74009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5099050"/>
          <a:ext cx="927100" cy="850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7B1E0C7B5C53469CB0A42E2E1ED2308A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6623050"/>
          <a:ext cx="965200" cy="882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573CBA33E81441ACB521CFD244D1012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7385050"/>
          <a:ext cx="914400" cy="895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9265ED64DEEB4432B9531C2BF8EBFD6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5994400"/>
          <a:ext cx="100965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A2E589D82096455190DF7C332474A5FA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9671050"/>
          <a:ext cx="1016000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98D5881DD6FB43E9A01277EE4846B5C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10433050"/>
          <a:ext cx="984250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46EF893864114D5FA94050500B425FB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11195050"/>
          <a:ext cx="965200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8B4CE9338A99486D85CED34906B952AD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11957050"/>
          <a:ext cx="971550" cy="768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B9B6FC4ACF5F40B3AF9774CA431611FF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12719050"/>
          <a:ext cx="971550" cy="768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9B28611F64174E37BC9BD7C7F5B527FD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13481050"/>
          <a:ext cx="971550" cy="768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619192B959454A67B6081C7AE155BF7F"/>
        <xdr:cNvPicPr>
          <a:picLocks noChangeAspect="1"/>
        </xdr:cNvPicPr>
      </xdr:nvPicPr>
      <xdr:blipFill>
        <a:blip r:embed="rId14" r:link="rId15"/>
        <a:stretch>
          <a:fillRect/>
        </a:stretch>
      </xdr:blipFill>
      <xdr:spPr>
        <a:xfrm>
          <a:off x="260985" y="12080875"/>
          <a:ext cx="326390" cy="379730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<sst xmlns="http://schemas.openxmlformats.org/spreadsheetml/2006/main" count="32" uniqueCount="31">
  <si>
    <t xml:space="preserve">         ZeroErr Control Co., Ltd.</t>
  </si>
  <si>
    <t>Quotation List</t>
  </si>
  <si>
    <t>IMAGES</t>
  </si>
  <si>
    <t>PRODUCT DESCRIPTION</t>
  </si>
  <si>
    <t>QUANTITY
(PC)</t>
  </si>
  <si>
    <t>WEIGHT
(KG/PC)</t>
  </si>
  <si>
    <t>UNIT PRICE
(USD/PC)</t>
  </si>
  <si>
    <t>AMOUNT
(USD)</t>
  </si>
  <si>
    <t>eRob70F120I-BHM-18ET</t>
  </si>
  <si>
    <t>eRob70H120I-BHM-18ET</t>
  </si>
  <si>
    <t>eRob80H120I-BHM-18ET[V5]</t>
  </si>
  <si>
    <t>eRob80H120I-BHM-18ET[V6]</t>
  </si>
  <si>
    <t>eRob90H120I-BHM-18ET[V3]</t>
  </si>
  <si>
    <t>eRob110H160I-BHM-18ET[V4]</t>
  </si>
  <si>
    <t>eRob110H160I-BHM-18ET[V6]</t>
  </si>
  <si>
    <t>eRob142H160I-BHM-18ET</t>
  </si>
  <si>
    <t>eRob170H160I-BHM-18ET</t>
  </si>
  <si>
    <t>eRob Universal Accessories Kit</t>
  </si>
  <si>
    <t>eRob to PC Connector</t>
  </si>
  <si>
    <t>ePower Board</t>
  </si>
  <si>
    <t>ePower-400-48</t>
  </si>
  <si>
    <t>ePower-800-48</t>
  </si>
  <si>
    <t>ePower-1500-48</t>
  </si>
  <si>
    <t>I/O Adapter Board</t>
  </si>
  <si>
    <t xml:space="preserve">Remarks:
1. Price term: EXW ShenZhen.
2. Payment term: T/T. 100% advance payment.
3. Leading time: 5 working days after the payment. 
4.The price needs to be updated if the exchange rate fluctuate more than 10%.             </t>
  </si>
  <si>
    <t>SUBTOTAL</t>
  </si>
  <si>
    <t>FREIGHT</t>
  </si>
  <si>
    <t>OTHER</t>
  </si>
  <si>
    <t>TOTAL</t>
  </si>
  <si>
    <t>Model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</si>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</sst>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@\ \ "/>
    <numFmt numFmtId="179" formatCode="_-&quot;$&quot;* #,##0.00_ ;_-&quot;$&quot;* \-#,##0.00\ ;_-&quot;$&quot;* &quot;-&quot;??_ ;_-@_ "/>
  </numFmts>
  <fonts count="31">
    <font>
      <sz val="10"/>
      <name val="Arial"/>
      <charset val="134"/>
    </font>
    <font>
      <sz val="10"/>
      <name val="微软雅黑"/>
      <charset val="134"/>
    </font>
    <font>
      <b/>
      <sz val="16"/>
      <color rgb="FF002060"/>
      <name val="Microsoft YaHei"/>
      <charset val="134"/>
    </font>
    <font>
      <b/>
      <sz val="16"/>
      <color theme="0"/>
      <name val="Microsoft YaHei"/>
      <charset val="134"/>
    </font>
    <font>
      <b/>
      <sz val="11"/>
      <color rgb="FF002060"/>
      <name val="Microsoft YaHei"/>
      <charset val="134"/>
    </font>
    <font>
      <sz val="10"/>
      <name val="Microsoft YaHei"/>
      <charset val="134"/>
    </font>
    <font>
      <sz val="10"/>
      <color theme="1"/>
      <name val="Microsoft YaHei"/>
      <charset val="134"/>
    </font>
    <font>
      <sz val="12"/>
      <name val="微软雅黑"/>
      <charset val="134"/>
    </font>
    <font>
      <b/>
      <i/>
      <sz val="12"/>
      <color rgb="FF002060"/>
      <name val="微软雅黑"/>
      <charset val="134"/>
    </font>
    <font>
      <b/>
      <i/>
      <sz val="10"/>
      <color rgb="FF002060"/>
      <name val="Microsoft YaHei"/>
      <charset val="134"/>
    </font>
    <font>
      <b/>
      <sz val="10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4" fontId="5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 shrinkToFit="1"/>
    </xf>
    <xf numFmtId="178" fontId="8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 shrinkToFit="1"/>
    </xf>
    <xf numFmtId="178" fontId="9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 shrinkToFit="1"/>
    </xf>
    <xf numFmtId="178" fontId="8" fillId="0" borderId="6" xfId="0" applyNumberFormat="1" applyFont="1" applyBorder="1" applyAlignment="1">
      <alignment horizontal="center" vertical="center" wrapText="1"/>
    </xf>
    <xf numFmtId="44" fontId="7" fillId="0" borderId="4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 shrinkToFit="1"/>
    </xf>
    <xf numFmtId="4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 shrinkToFit="1"/>
    </xf>
    <xf numFmtId="179" fontId="5" fillId="0" borderId="4" xfId="0" applyNumberFormat="1" applyFont="1" applyFill="1" applyBorder="1" applyAlignment="1">
      <alignment horizontal="center" vertical="center" wrapText="1"/>
    </xf>
    <xf numFmtId="43" fontId="5" fillId="0" borderId="4" xfId="0" applyNumberFormat="1" applyFont="1" applyFill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 wrapText="1"/>
    </xf>
    <xf numFmtId="44" fontId="10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0.png"/><Relationship Id="rId8" Type="http://schemas.openxmlformats.org/officeDocument/2006/relationships/image" Target="media/image9.png"/><Relationship Id="rId7" Type="http://schemas.openxmlformats.org/officeDocument/2006/relationships/image" Target="media/image8.png"/><Relationship Id="rId6" Type="http://schemas.openxmlformats.org/officeDocument/2006/relationships/image" Target="media/image7.png"/><Relationship Id="rId5" Type="http://schemas.openxmlformats.org/officeDocument/2006/relationships/image" Target="media/image6.png"/><Relationship Id="rId4" Type="http://schemas.openxmlformats.org/officeDocument/2006/relationships/image" Target="media/image5.png"/><Relationship Id="rId3" Type="http://schemas.openxmlformats.org/officeDocument/2006/relationships/image" Target="media/image4.png"/><Relationship Id="rId2" Type="http://schemas.openxmlformats.org/officeDocument/2006/relationships/image" Target="media/image3.png"/><Relationship Id="rId15" Type="http://schemas.openxmlformats.org/officeDocument/2006/relationships/image" Target="NULL" TargetMode="External"/><Relationship Id="rId14" Type="http://schemas.openxmlformats.org/officeDocument/2006/relationships/image" Target="media/image15.png"/><Relationship Id="rId13" Type="http://schemas.openxmlformats.org/officeDocument/2006/relationships/image" Target="media/image14.png"/><Relationship Id="rId12" Type="http://schemas.openxmlformats.org/officeDocument/2006/relationships/image" Target="media/image13.png"/><Relationship Id="rId11" Type="http://schemas.openxmlformats.org/officeDocument/2006/relationships/image" Target="media/image12.png"/><Relationship Id="rId10" Type="http://schemas.openxmlformats.org/officeDocument/2006/relationships/image" Target="media/image11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576580</xdr:colOff>
      <xdr:row>0</xdr:row>
      <xdr:rowOff>49530</xdr:rowOff>
    </xdr:from>
    <xdr:to>
      <xdr:col>1</xdr:col>
      <xdr:colOff>956945</xdr:colOff>
      <xdr:row>1</xdr:row>
      <xdr:rowOff>45720</xdr:rowOff>
    </xdr:to>
    <xdr:pic>
      <xdr:nvPicPr>
        <xdr:cNvPr id="2" name="图片 1" descr="zeroerr-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4945" y="49530"/>
          <a:ext cx="380365" cy="402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1"/>
  <sheetViews>
    <sheetView zoomScale="113" zoomScaleNormal="113" workbookViewId="0">
      <selection activeCell="B4" sqref="B4"/>
    </sheetView>
  </sheetViews>
  <sheetFormatPr defaultColWidth="8.85454545454546" defaultRowHeight="14.5"/>
  <cols>
    <col min="1" max="1" width="12.7181818181818" style="1" customWidth="1"/>
    <col min="2" max="2" width="32.5090909090909" style="1" customWidth="1"/>
    <col min="3" max="3" width="12.2909090909091" style="1" customWidth="1"/>
    <col min="4" max="4" width="13.0454545454545" style="1" customWidth="1"/>
    <col min="5" max="5" width="13.3636363636364" style="1" customWidth="1"/>
    <col min="6" max="6" width="13.9" style="1" customWidth="1"/>
    <col min="7" max="7" width="22.4909090909091" style="1" customWidth="1"/>
    <col min="8" max="16382" width="8.85454545454546" style="1"/>
  </cols>
  <sheetData>
    <row r="1" s="1" customFormat="1" ht="32" customHeight="1" spans="1:16384">
      <c r="A1" s="4" t="s">
        <v>0</v>
      </c>
      <c r="B1" s="4"/>
      <c r="C1" s="4"/>
      <c r="D1" s="4"/>
      <c r="E1" s="4"/>
      <c r="F1" s="4"/>
      <c r="XFC1"/>
      <c r="XFD1"/>
    </row>
    <row r="2" s="2" customFormat="1" ht="28.5" customHeight="1" spans="1:6">
      <c r="A2" s="5" t="s">
        <v>1</v>
      </c>
      <c r="B2" s="6"/>
      <c r="C2" s="6"/>
      <c r="D2" s="6"/>
      <c r="E2" s="6"/>
      <c r="F2" s="7"/>
    </row>
    <row r="3" s="3" customFormat="1" ht="39" customHeight="1" spans="1:6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 s="3" customFormat="1" ht="60" customHeight="1" spans="1:6">
      <c r="A4" s="9" t="str">
        <f>_xlfn.DISPIMG("ID_B15EBD9FE32B4AE09363BC6C055180AA",1)</f>
        <v>=DISPIMG("ID_B15EBD9FE32B4AE09363BC6C055180AA",1)</v>
      </c>
      <c r="B4" s="10" t="s">
        <v>8</v>
      </c>
      <c r="C4" s="9">
        <v>1</v>
      </c>
      <c r="D4" s="9">
        <v>0.77</v>
      </c>
      <c r="E4" s="9">
        <f>1032+46+23+23</f>
        <v>1124</v>
      </c>
      <c r="F4" s="11">
        <f t="shared" ref="F4:F12" si="0">PRODUCT(C4,E4)</f>
        <v>1124</v>
      </c>
    </row>
    <row r="5" s="3" customFormat="1" ht="60" customHeight="1" spans="1:6">
      <c r="A5" s="9" t="str">
        <f>_xlfn.DISPIMG("ID_5FE522EE6C33488F996FF2412A3A9A97",1)</f>
        <v>=DISPIMG("ID_5FE522EE6C33488F996FF2412A3A9A97",1)</v>
      </c>
      <c r="B5" s="10" t="s">
        <v>9</v>
      </c>
      <c r="C5" s="9">
        <v>1</v>
      </c>
      <c r="D5" s="9">
        <v>0.88</v>
      </c>
      <c r="E5" s="9">
        <f>1011+46+23+23</f>
        <v>1103</v>
      </c>
      <c r="F5" s="11">
        <f t="shared" si="0"/>
        <v>1103</v>
      </c>
    </row>
    <row r="6" s="3" customFormat="1" ht="60" customHeight="1" spans="1:6">
      <c r="A6" s="9" t="str">
        <f>_xlfn.DISPIMG("ID_C7F020FDE64B4B969B5BE22E4C1DB889",1)</f>
        <v>=DISPIMG("ID_C7F020FDE64B4B969B5BE22E4C1DB889",1)</v>
      </c>
      <c r="B6" s="10" t="s">
        <v>10</v>
      </c>
      <c r="C6" s="9">
        <v>1</v>
      </c>
      <c r="D6" s="9">
        <v>1.25</v>
      </c>
      <c r="E6" s="9">
        <f>1072+46+23+23</f>
        <v>1164</v>
      </c>
      <c r="F6" s="11">
        <f t="shared" si="0"/>
        <v>1164</v>
      </c>
    </row>
    <row r="7" s="3" customFormat="1" ht="60" customHeight="1" spans="1:6">
      <c r="A7" s="9" t="str">
        <f>_xlfn.DISPIMG("ID_C004F17782744D88A68B2D406AD95193",1)</f>
        <v>=DISPIMG("ID_C004F17782744D88A68B2D406AD95193",1)</v>
      </c>
      <c r="B7" s="10" t="s">
        <v>11</v>
      </c>
      <c r="C7" s="9">
        <v>1</v>
      </c>
      <c r="D7" s="9">
        <v>1.03</v>
      </c>
      <c r="E7" s="9">
        <f>1072+46+23+23+78</f>
        <v>1242</v>
      </c>
      <c r="F7" s="11">
        <f t="shared" si="0"/>
        <v>1242</v>
      </c>
    </row>
    <row r="8" s="3" customFormat="1" ht="60" customHeight="1" spans="1:6">
      <c r="A8" s="9" t="str">
        <f>_xlfn.DISPIMG("ID_BECB8E922C1F4EE9B4C0257A1A74009E",1)</f>
        <v>=DISPIMG("ID_BECB8E922C1F4EE9B4C0257A1A74009E",1)</v>
      </c>
      <c r="B8" s="10" t="s">
        <v>12</v>
      </c>
      <c r="C8" s="9">
        <v>1</v>
      </c>
      <c r="D8" s="9">
        <v>1.87</v>
      </c>
      <c r="E8" s="9">
        <f>1215+46+23+23</f>
        <v>1307</v>
      </c>
      <c r="F8" s="11">
        <f t="shared" si="0"/>
        <v>1307</v>
      </c>
    </row>
    <row r="9" s="3" customFormat="1" ht="60" customHeight="1" spans="1:6">
      <c r="A9" s="9" t="str">
        <f>_xlfn.DISPIMG("ID_641E5935135B41AE87DF463C9570F06A",1)</f>
        <v>=DISPIMG("ID_641E5935135B41AE87DF463C9570F06A",1)</v>
      </c>
      <c r="B9" s="10" t="s">
        <v>13</v>
      </c>
      <c r="C9" s="9">
        <v>1</v>
      </c>
      <c r="D9" s="9">
        <v>3.06</v>
      </c>
      <c r="E9" s="9">
        <f>1272+46+23+23</f>
        <v>1364</v>
      </c>
      <c r="F9" s="11">
        <f t="shared" si="0"/>
        <v>1364</v>
      </c>
    </row>
    <row r="10" s="3" customFormat="1" ht="60" customHeight="1" spans="1:6">
      <c r="A10" s="9" t="str">
        <f>_xlfn.DISPIMG("ID_7B1E0C7B5C53469CB0A42E2E1ED2308A",1)</f>
        <v>=DISPIMG("ID_7B1E0C7B5C53469CB0A42E2E1ED2308A",1)</v>
      </c>
      <c r="B10" s="10" t="s">
        <v>14</v>
      </c>
      <c r="C10" s="9">
        <v>1</v>
      </c>
      <c r="D10" s="9">
        <v>2.68</v>
      </c>
      <c r="E10" s="9">
        <f>1272+46+23+23+92</f>
        <v>1456</v>
      </c>
      <c r="F10" s="11">
        <f t="shared" si="0"/>
        <v>1456</v>
      </c>
    </row>
    <row r="11" s="3" customFormat="1" ht="60" customHeight="1" spans="1:6">
      <c r="A11" s="9" t="str">
        <f>_xlfn.DISPIMG("ID_573CBA33E81441ACB521CFD244D1012E",1)</f>
        <v>=DISPIMG("ID_573CBA33E81441ACB521CFD244D1012E",1)</v>
      </c>
      <c r="B11" s="10" t="s">
        <v>15</v>
      </c>
      <c r="C11" s="9">
        <v>1</v>
      </c>
      <c r="D11" s="9">
        <v>6.7</v>
      </c>
      <c r="E11" s="9">
        <f>1338+46+23+23</f>
        <v>1430</v>
      </c>
      <c r="F11" s="11">
        <f t="shared" si="0"/>
        <v>1430</v>
      </c>
    </row>
    <row r="12" s="3" customFormat="1" ht="60" customHeight="1" spans="1:6">
      <c r="A12" s="9" t="str">
        <f>_xlfn.DISPIMG("ID_9265ED64DEEB4432B9531C2BF8EBFD68",1)</f>
        <v>=DISPIMG("ID_9265ED64DEEB4432B9531C2BF8EBFD68",1)</v>
      </c>
      <c r="B12" s="10" t="s">
        <v>16</v>
      </c>
      <c r="C12" s="9">
        <v>1</v>
      </c>
      <c r="D12" s="9">
        <v>9.5</v>
      </c>
      <c r="E12" s="9">
        <f>2008+46+23+23</f>
        <v>2100</v>
      </c>
      <c r="F12" s="11">
        <f t="shared" si="0"/>
        <v>2100</v>
      </c>
    </row>
    <row r="13" s="3" customFormat="1" ht="30" customHeight="1" spans="1:6">
      <c r="A13" s="9"/>
      <c r="B13" s="12"/>
      <c r="C13" s="12"/>
      <c r="D13" s="12"/>
      <c r="E13" s="13"/>
      <c r="F13" s="11"/>
    </row>
    <row r="14" s="3" customFormat="1" ht="30" customHeight="1" spans="1:6">
      <c r="A14" s="9" t="str">
        <f>_xlfn.DISPIMG("ID_A2E589D82096455190DF7C332474A5FA",1)</f>
        <v>=DISPIMG("ID_A2E589D82096455190DF7C332474A5FA",1)</v>
      </c>
      <c r="B14" s="9" t="s">
        <v>17</v>
      </c>
      <c r="C14" s="9">
        <v>1</v>
      </c>
      <c r="D14" s="9">
        <v>0.2</v>
      </c>
      <c r="E14" s="9">
        <v>35</v>
      </c>
      <c r="F14" s="11">
        <f t="shared" ref="F14:F19" si="1">PRODUCT(C14,E14)</f>
        <v>35</v>
      </c>
    </row>
    <row r="15" s="3" customFormat="1" ht="30" customHeight="1" spans="1:6">
      <c r="A15" s="9" t="str">
        <f>_xlfn.DISPIMG("ID_98D5881DD6FB43E9A01277EE4846B5C3",1)</f>
        <v>=DISPIMG("ID_98D5881DD6FB43E9A01277EE4846B5C3",1)</v>
      </c>
      <c r="B15" s="9" t="s">
        <v>18</v>
      </c>
      <c r="C15" s="9">
        <v>1</v>
      </c>
      <c r="D15" s="9">
        <v>0.2</v>
      </c>
      <c r="E15" s="9">
        <v>66</v>
      </c>
      <c r="F15" s="11">
        <f t="shared" si="1"/>
        <v>66</v>
      </c>
    </row>
    <row r="16" s="3" customFormat="1" ht="30" customHeight="1" spans="1:6">
      <c r="A16" s="9" t="str">
        <f>_xlfn.DISPIMG("ID_46EF893864114D5FA94050500B425FB6",1)</f>
        <v>=DISPIMG("ID_46EF893864114D5FA94050500B425FB6",1)</v>
      </c>
      <c r="B16" s="9" t="s">
        <v>19</v>
      </c>
      <c r="C16" s="9">
        <v>1</v>
      </c>
      <c r="D16" s="9">
        <v>0.2</v>
      </c>
      <c r="E16" s="9">
        <v>118</v>
      </c>
      <c r="F16" s="11">
        <f t="shared" si="1"/>
        <v>118</v>
      </c>
    </row>
    <row r="17" s="3" customFormat="1" ht="30" customHeight="1" spans="1:6">
      <c r="A17" s="9" t="str">
        <f>_xlfn.DISPIMG("ID_8B4CE9338A99486D85CED34906B952AD",1)</f>
        <v>=DISPIMG("ID_8B4CE9338A99486D85CED34906B952AD",1)</v>
      </c>
      <c r="B17" s="14" t="s">
        <v>20</v>
      </c>
      <c r="C17" s="9">
        <v>1</v>
      </c>
      <c r="D17" s="9">
        <v>4.7</v>
      </c>
      <c r="E17" s="9">
        <v>266</v>
      </c>
      <c r="F17" s="11">
        <f t="shared" si="1"/>
        <v>266</v>
      </c>
    </row>
    <row r="18" s="3" customFormat="1" ht="30" customHeight="1" spans="1:6">
      <c r="A18" s="9" t="str">
        <f>_xlfn.DISPIMG("ID_B9B6FC4ACF5F40B3AF9774CA431611FF",1)</f>
        <v>=DISPIMG("ID_B9B6FC4ACF5F40B3AF9774CA431611FF",1)</v>
      </c>
      <c r="B18" s="14" t="s">
        <v>21</v>
      </c>
      <c r="C18" s="9">
        <v>1</v>
      </c>
      <c r="D18" s="9">
        <v>5.9</v>
      </c>
      <c r="E18" s="9">
        <v>320</v>
      </c>
      <c r="F18" s="11">
        <f t="shared" si="1"/>
        <v>320</v>
      </c>
    </row>
    <row r="19" s="3" customFormat="1" ht="30" customHeight="1" spans="1:6">
      <c r="A19" s="9" t="str">
        <f>_xlfn.DISPIMG("ID_9B28611F64174E37BC9BD7C7F5B527FD",1)</f>
        <v>=DISPIMG("ID_9B28611F64174E37BC9BD7C7F5B527FD",1)</v>
      </c>
      <c r="B19" s="14" t="s">
        <v>22</v>
      </c>
      <c r="C19" s="9">
        <v>1</v>
      </c>
      <c r="D19" s="9">
        <v>8.1</v>
      </c>
      <c r="E19" s="9">
        <v>423</v>
      </c>
      <c r="F19" s="11">
        <f t="shared" si="1"/>
        <v>423</v>
      </c>
    </row>
    <row r="20" s="3" customFormat="1" ht="30" customHeight="1" spans="1:6">
      <c r="A20" s="9"/>
      <c r="B20" s="14"/>
      <c r="C20" s="9"/>
      <c r="D20" s="9"/>
      <c r="E20" s="15"/>
      <c r="F20" s="11">
        <f>PRODUCT(B20,E20)</f>
        <v>0</v>
      </c>
    </row>
    <row r="21" s="3" customFormat="1" ht="30" customHeight="1" spans="1:11">
      <c r="A21" s="9" t="str">
        <f>_xlfn.DISPIMG("ID_619192B959454A67B6081C7AE155BF7F",1)</f>
        <v>=DISPIMG("ID_619192B959454A67B6081C7AE155BF7F",1)</v>
      </c>
      <c r="B21" s="14" t="s">
        <v>23</v>
      </c>
      <c r="C21" s="9">
        <v>1</v>
      </c>
      <c r="D21" s="9">
        <v>0.02</v>
      </c>
      <c r="E21" s="9">
        <v>19</v>
      </c>
      <c r="F21" s="11">
        <f>PRODUCT(B21,E21)</f>
        <v>19</v>
      </c>
      <c r="K21" s="30"/>
    </row>
    <row r="22" s="3" customFormat="1" ht="30" customHeight="1" spans="1:11">
      <c r="A22" s="16"/>
      <c r="B22" s="17"/>
      <c r="C22" s="17"/>
      <c r="D22" s="17"/>
      <c r="E22" s="18"/>
      <c r="F22" s="19"/>
      <c r="K22" s="30"/>
    </row>
    <row r="23" s="3" customFormat="1" ht="25.25" customHeight="1" spans="1:6">
      <c r="A23" s="20"/>
      <c r="B23" s="21" t="s">
        <v>24</v>
      </c>
      <c r="C23" s="21"/>
      <c r="D23" s="21"/>
      <c r="E23" s="15" t="s">
        <v>25</v>
      </c>
      <c r="F23" s="22">
        <v>0</v>
      </c>
    </row>
    <row r="24" s="3" customFormat="1" ht="25.25" customHeight="1" spans="1:6">
      <c r="A24" s="23"/>
      <c r="B24" s="24"/>
      <c r="C24" s="24"/>
      <c r="D24" s="24"/>
      <c r="E24" s="15" t="s">
        <v>26</v>
      </c>
      <c r="F24" s="25">
        <v>0</v>
      </c>
    </row>
    <row r="25" s="3" customFormat="1" ht="25.25" customHeight="1" spans="1:6">
      <c r="A25" s="23"/>
      <c r="B25" s="24"/>
      <c r="C25" s="24"/>
      <c r="D25" s="24"/>
      <c r="E25" s="15" t="s">
        <v>27</v>
      </c>
      <c r="F25" s="26">
        <v>0</v>
      </c>
    </row>
    <row r="26" s="3" customFormat="1" ht="25.25" customHeight="1" spans="1:6">
      <c r="A26" s="23"/>
      <c r="B26" s="24"/>
      <c r="C26" s="24"/>
      <c r="D26" s="24"/>
      <c r="E26" s="27" t="s">
        <v>28</v>
      </c>
      <c r="F26" s="28">
        <f>F23+F25+F24</f>
        <v>0</v>
      </c>
    </row>
    <row r="27" s="3" customFormat="1" ht="25.25" customHeight="1" spans="1:6">
      <c r="A27" s="23"/>
      <c r="B27" s="24"/>
      <c r="C27" s="24"/>
      <c r="D27" s="24"/>
      <c r="E27" s="20"/>
      <c r="F27" s="20"/>
    </row>
    <row r="28" s="3" customFormat="1" ht="28.5" customHeight="1" spans="2:5">
      <c r="B28" s="1"/>
      <c r="C28" s="1"/>
      <c r="D28" s="1"/>
      <c r="E28" s="1"/>
    </row>
    <row r="29" s="3" customFormat="1" ht="28.5" customHeight="1" spans="1:6">
      <c r="A29" s="29"/>
      <c r="B29" s="29"/>
      <c r="C29" s="29"/>
      <c r="D29" s="29"/>
      <c r="E29" s="29"/>
      <c r="F29" s="29"/>
    </row>
    <row r="30" s="3" customFormat="1" ht="28.5" customHeight="1" spans="2:5">
      <c r="B30" s="1"/>
      <c r="C30" s="1"/>
      <c r="D30" s="1"/>
      <c r="E30" s="1"/>
    </row>
    <row r="31" s="3" customFormat="1" ht="28.5" customHeight="1" spans="2:5">
      <c r="B31" s="1"/>
      <c r="C31" s="1"/>
      <c r="D31" s="1"/>
      <c r="E31" s="1"/>
    </row>
    <row r="32" s="3" customFormat="1" ht="28.5" customHeight="1" spans="2:5">
      <c r="B32" s="1"/>
      <c r="C32" s="1"/>
      <c r="D32" s="1"/>
      <c r="E32" s="1"/>
    </row>
    <row r="33" s="3" customFormat="1" ht="28.5" customHeight="1" spans="2:5">
      <c r="B33" s="1"/>
      <c r="C33" s="1"/>
      <c r="D33" s="1"/>
      <c r="E33" s="1"/>
    </row>
    <row r="34" s="3" customFormat="1" ht="28.5" customHeight="1" spans="2:5">
      <c r="B34" s="1"/>
      <c r="C34" s="1"/>
      <c r="D34" s="1"/>
      <c r="E34" s="1"/>
    </row>
    <row r="35" s="3" customFormat="1" ht="25.5" customHeight="1" spans="2:5">
      <c r="B35" s="1"/>
      <c r="C35" s="1"/>
      <c r="D35" s="1"/>
      <c r="E35" s="1"/>
    </row>
    <row r="36" s="3" customFormat="1" ht="25.5" customHeight="1" spans="2:5">
      <c r="B36" s="1"/>
      <c r="C36" s="1"/>
      <c r="D36" s="1"/>
      <c r="E36" s="1"/>
    </row>
    <row r="37" s="3" customFormat="1" ht="25.5" customHeight="1" spans="2:5">
      <c r="B37" s="1"/>
      <c r="C37" s="1"/>
      <c r="D37" s="1"/>
      <c r="E37" s="1"/>
    </row>
    <row r="38" s="3" customFormat="1" ht="25.5" customHeight="1" spans="2:5">
      <c r="B38" s="1"/>
      <c r="C38" s="1"/>
      <c r="D38" s="1"/>
      <c r="E38" s="1"/>
    </row>
    <row r="39" s="1" customFormat="1" ht="25.5" customHeight="1" spans="1:16384">
      <c r="A39" s="3"/>
      <c r="F39" s="3"/>
      <c r="XFC39"/>
      <c r="XFD39"/>
    </row>
    <row r="40" s="3" customFormat="1" spans="1:6">
      <c r="A40" s="1"/>
      <c r="B40" s="1"/>
      <c r="C40" s="1"/>
      <c r="D40" s="1"/>
      <c r="E40" s="1"/>
      <c r="F40" s="1"/>
    </row>
    <row r="41" s="1" customFormat="1" spans="1:16384">
      <c r="A41" s="3"/>
      <c r="F41" s="3"/>
      <c r="XFC41"/>
      <c r="XFD41"/>
    </row>
  </sheetData>
  <mergeCells count="4">
    <mergeCell ref="A1:F1"/>
    <mergeCell ref="A2:F2"/>
    <mergeCell ref="A29:F29"/>
    <mergeCell ref="B23:D27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A10" sqref="A10"/>
    </sheetView>
  </sheetViews>
  <sheetFormatPr defaultColWidth="8.72727272727273" defaultRowHeight="12.5" outlineLevelRow="1" outlineLevelCol="1"/>
  <cols>
    <col min="1" max="1" width="21.9090909090909" customWidth="1"/>
    <col min="2" max="2" width="35.1818181818182" customWidth="1"/>
  </cols>
  <sheetData>
    <row r="1" spans="1:2">
      <c r="A1" t="s">
        <v>29</v>
      </c>
      <c r="B1" t="s">
        <v>30</v>
      </c>
    </row>
    <row r="2" spans="1:2">
      <c r="A2" t="s">
        <v>8</v>
      </c>
      <c r="B2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Pricing </vt:lpstr>
      <vt:lpstr>Input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Zero-APD</dc:creator>
  <cp:lastModifiedBy>Zero-APD</cp:lastModifiedBy>
  <dcterms:created xsi:type="dcterms:W3CDTF">2025-02-25T16:01:00Z</dcterms:created>
  <dcterms:modified xsi:type="dcterms:W3CDTF">2025-02-25T16:07:54Z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4471141C65B049E39CBD843EBFA5785A_11</vt:lpwstr>
  </property>
  <property fmtid="{D5CDD505-2E9C-101B-9397-08002B2CF9AE}" pid="3" name="KSOProductBuildVer">
    <vt:lpwstr>2052-12.1.0.20305</vt:lpwstr>
  </property>
</Properties>
</file>