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400" windowHeight="12700"/>
  </bookViews>
  <sheets>
    <sheet name="CSIRO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18" name="ID_BECB8E922C1F4EE9B4C0257A1A74009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5099050"/>
          <a:ext cx="927100" cy="850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7B1E0C7B5C53469CB0A42E2E1ED2308A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6623050"/>
          <a:ext cx="965200" cy="882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C004F17782744D88A68B2D406AD95193" descr="80i_v6"/>
        <xdr:cNvPicPr>
          <a:picLocks noChangeAspect="1"/>
        </xdr:cNvPicPr>
      </xdr:nvPicPr>
      <xdr:blipFill>
        <a:blip r:embed="rId3"/>
        <a:srcRect l="12295" t="13663" r="15058" b="12649"/>
        <a:stretch>
          <a:fillRect/>
        </a:stretch>
      </xdr:blipFill>
      <xdr:spPr>
        <a:xfrm>
          <a:off x="171450" y="3597910"/>
          <a:ext cx="648335" cy="669290"/>
        </a:xfrm>
        <a:prstGeom prst="rect">
          <a:avLst/>
        </a:prstGeom>
      </xdr:spPr>
    </xdr:pic>
  </etc:cellImage>
  <etc:cellImage>
    <xdr:pic>
      <xdr:nvPicPr>
        <xdr:cNvPr id="26" name="ID_A2E589D82096455190DF7C332474A5FA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9671050"/>
          <a:ext cx="1016000" cy="8763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98D5881DD6FB43E9A01277EE4846B5C3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0" y="10433050"/>
          <a:ext cx="984250" cy="87630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<sst xmlns="http://schemas.openxmlformats.org/spreadsheetml/2006/main" count="21" uniqueCount="21">
  <si>
    <t>ZeroErr Control Co., Ltd.</t>
  </si>
  <si>
    <t>To:  Vinothkumar Viswanathan
Company: CSIRO
Street Address:Data61, 1 Technology Court,Pullenvale, 
City, ST  ZIP Code: Qld 4069, Australia
Phone:+617 3327 4077</t>
  </si>
  <si>
    <t xml:space="preserve">Date：5.3.2025
Quotation #: 2025030503
Street Address：Fuyuan 1st, Fuhai City, ZIP Code：Bao'an，Shen Zhen, 518103
Phone：+86 18922807806
</t>
  </si>
  <si>
    <t xml:space="preserve">Quotation List </t>
  </si>
  <si>
    <t>IMAGES</t>
  </si>
  <si>
    <t>MODELS</t>
  </si>
  <si>
    <t>QUANTITY
(PC)</t>
  </si>
  <si>
    <t>WEIGHT
(KG/PC)</t>
  </si>
  <si>
    <t>UNIT PRICE
(USD/PC)</t>
  </si>
  <si>
    <t>AMOUNT
(USD)</t>
  </si>
  <si>
    <t>eRob110H100I-BHM-18ET[V6]</t>
  </si>
  <si>
    <t>eRob80H50I-BHM-18ET[V6]</t>
  </si>
  <si>
    <t>eRob90H100I-BHM-18ET[V6]</t>
  </si>
  <si>
    <t>eLine - RJ45 ECAT -30</t>
  </si>
  <si>
    <t>eRob Universal Accessories Kit</t>
  </si>
  <si>
    <t>eRob to PC Connector</t>
  </si>
  <si>
    <t xml:space="preserve">Remarks:
1. Price term: DAP Australia
2. Payment term: T/T. 100% advance payment.
3. Leading time: 12 working days after the payment. 
4.The price needs to be updated if the exchange rate fluctuate more than 10%.             </t>
  </si>
  <si>
    <t>SUBTOTAL</t>
  </si>
  <si>
    <t>FREIGHT</t>
  </si>
  <si>
    <t>OTHER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</si>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</sst>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@\ \ "/>
  </numFmts>
  <fonts count="27">
    <font>
      <sz val="11"/>
      <color theme="1"/>
      <name val="宋体"/>
      <charset val="134"/>
      <scheme val="minor"/>
    </font>
    <font>
      <sz val="10"/>
      <name val="微软雅黑"/>
      <charset val="134"/>
    </font>
    <font>
      <b/>
      <sz val="16"/>
      <color rgb="FF002060"/>
      <name val="Microsoft YaHei"/>
      <charset val="134"/>
    </font>
    <font>
      <sz val="10"/>
      <name val="Microsoft YaHei"/>
      <charset val="134"/>
    </font>
    <font>
      <b/>
      <sz val="16"/>
      <color rgb="FFFFFFFF"/>
      <name val="Microsoft YaHei"/>
      <charset val="134"/>
    </font>
    <font>
      <b/>
      <sz val="11"/>
      <color rgb="FF002060"/>
      <name val="Microsoft YaHei"/>
      <charset val="134"/>
    </font>
    <font>
      <sz val="10"/>
      <color theme="1"/>
      <name val="Microsoft YaHei"/>
      <charset val="134"/>
    </font>
    <font>
      <b/>
      <i/>
      <sz val="10"/>
      <color rgb="FF00206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538DD5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9" applyNumberFormat="0" applyAlignment="0" applyProtection="0">
      <alignment vertical="center"/>
    </xf>
    <xf numFmtId="0" fontId="17" fillId="7" borderId="10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8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top" wrapText="1" indent="1"/>
    </xf>
    <xf numFmtId="0" fontId="3" fillId="0" borderId="0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44" fontId="3" fillId="0" borderId="4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 shrinkToFit="1"/>
    </xf>
    <xf numFmtId="178" fontId="7" fillId="0" borderId="4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left" vertical="center" wrapText="1" shrinkToFit="1"/>
    </xf>
    <xf numFmtId="0" fontId="0" fillId="4" borderId="0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5" Type="http://schemas.openxmlformats.org/officeDocument/2006/relationships/image" Target="media/image6.png"/><Relationship Id="rId4" Type="http://schemas.openxmlformats.org/officeDocument/2006/relationships/image" Target="media/image5.png"/><Relationship Id="rId3" Type="http://schemas.openxmlformats.org/officeDocument/2006/relationships/image" Target="media/image4.png"/><Relationship Id="rId2" Type="http://schemas.openxmlformats.org/officeDocument/2006/relationships/image" Target="media/image3.png"/><Relationship Id="rId1" Type="http://schemas.openxmlformats.org/officeDocument/2006/relationships/image" Target="media/image2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283210</xdr:colOff>
      <xdr:row>10</xdr:row>
      <xdr:rowOff>260985</xdr:rowOff>
    </xdr:from>
    <xdr:to>
      <xdr:col>0</xdr:col>
      <xdr:colOff>498475</xdr:colOff>
      <xdr:row>10</xdr:row>
      <xdr:rowOff>508000</xdr:rowOff>
    </xdr:to>
    <xdr:pic>
      <xdr:nvPicPr>
        <xdr:cNvPr id="2" name="ID_F8709233AA8B4FCA97ECE494243CFDD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3210" y="5226685"/>
          <a:ext cx="215265" cy="2470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zoomScale="114" zoomScaleNormal="114" topLeftCell="A8" workbookViewId="0">
      <selection activeCell="A21" sqref="$A21:$XFD21"/>
    </sheetView>
  </sheetViews>
  <sheetFormatPr defaultColWidth="9" defaultRowHeight="14" outlineLevelCol="5"/>
  <cols>
    <col min="1" max="1" width="11.0909090909091" customWidth="1"/>
    <col min="2" max="2" width="28.1454545454545" customWidth="1"/>
    <col min="3" max="3" width="8.09090909090909" customWidth="1"/>
    <col min="4" max="4" width="8.81818181818182" customWidth="1"/>
    <col min="5" max="5" width="12.2818181818182" customWidth="1"/>
    <col min="6" max="6" width="13.4727272727273" customWidth="1"/>
  </cols>
  <sheetData>
    <row r="1" ht="22.5" spans="1:6">
      <c r="A1" s="2" t="s">
        <v>0</v>
      </c>
      <c r="B1" s="2"/>
      <c r="C1" s="2"/>
      <c r="D1" s="2"/>
      <c r="E1" s="2"/>
      <c r="F1" s="2"/>
    </row>
    <row r="2" ht="20" customHeight="1" spans="1:6">
      <c r="A2" s="3" t="s">
        <v>1</v>
      </c>
      <c r="B2" s="3"/>
      <c r="C2" s="4"/>
      <c r="D2" s="3" t="s">
        <v>2</v>
      </c>
      <c r="E2" s="3"/>
      <c r="F2" s="3"/>
    </row>
    <row r="3" ht="27" customHeight="1" spans="1:6">
      <c r="A3" s="3"/>
      <c r="B3" s="3"/>
      <c r="C3" s="4"/>
      <c r="D3" s="3"/>
      <c r="E3" s="3"/>
      <c r="F3" s="3"/>
    </row>
    <row r="4" ht="28" customHeight="1" spans="1:6">
      <c r="A4" s="3"/>
      <c r="B4" s="3"/>
      <c r="C4" s="4"/>
      <c r="D4" s="3"/>
      <c r="E4" s="3"/>
      <c r="F4" s="3"/>
    </row>
    <row r="5" ht="25" customHeight="1" spans="1:6">
      <c r="A5" s="3"/>
      <c r="B5" s="3"/>
      <c r="C5" s="4"/>
      <c r="D5" s="3"/>
      <c r="E5" s="3"/>
      <c r="F5" s="3"/>
    </row>
    <row r="6" ht="22.5" spans="1:6">
      <c r="A6" s="5" t="s">
        <v>3</v>
      </c>
      <c r="B6" s="6"/>
      <c r="C6" s="6"/>
      <c r="D6" s="6"/>
      <c r="E6" s="6"/>
      <c r="F6" s="7"/>
    </row>
    <row r="7" ht="66" spans="1:6">
      <c r="A7" s="8" t="s">
        <v>4</v>
      </c>
      <c r="B7" s="8" t="s">
        <v>5</v>
      </c>
      <c r="C7" s="8" t="s">
        <v>6</v>
      </c>
      <c r="D7" s="8" t="s">
        <v>7</v>
      </c>
      <c r="E7" s="8" t="s">
        <v>8</v>
      </c>
      <c r="F7" s="8" t="s">
        <v>9</v>
      </c>
    </row>
    <row r="8" s="1" customFormat="1" ht="60" customHeight="1" spans="1:6">
      <c r="A8" s="9" t="str">
        <f>_xlfn.DISPIMG("ID_7B1E0C7B5C53469CB0A42E2E1ED2308A",1)</f>
        <v>=DISPIMG("ID_7B1E0C7B5C53469CB0A42E2E1ED2308A",1)</v>
      </c>
      <c r="B8" s="10" t="s">
        <v>10</v>
      </c>
      <c r="C8" s="9">
        <v>6</v>
      </c>
      <c r="D8" s="9">
        <v>2.68</v>
      </c>
      <c r="E8" s="9">
        <f>1156+46+23+23+92</f>
        <v>1340</v>
      </c>
      <c r="F8" s="11">
        <f t="shared" ref="F8:F13" si="0">PRODUCT(C8,E8)</f>
        <v>8040</v>
      </c>
    </row>
    <row r="9" s="1" customFormat="1" ht="60" customHeight="1" spans="1:6">
      <c r="A9" s="9" t="str">
        <f>_xlfn.DISPIMG("ID_C004F17782744D88A68B2D406AD95193",1)</f>
        <v>=DISPIMG("ID_C004F17782744D88A68B2D406AD95193",1)</v>
      </c>
      <c r="B9" s="10" t="s">
        <v>11</v>
      </c>
      <c r="C9" s="9">
        <v>8</v>
      </c>
      <c r="D9" s="9">
        <v>1.03</v>
      </c>
      <c r="E9" s="9">
        <f>974+46+23+23+78</f>
        <v>1144</v>
      </c>
      <c r="F9" s="11">
        <f t="shared" si="0"/>
        <v>9152</v>
      </c>
    </row>
    <row r="10" s="1" customFormat="1" ht="60" customHeight="1" spans="1:6">
      <c r="A10" s="9" t="str">
        <f>_xlfn.DISPIMG("ID_BECB8E922C1F4EE9B4C0257A1A74009E",1)</f>
        <v>=DISPIMG("ID_BECB8E922C1F4EE9B4C0257A1A74009E",1)</v>
      </c>
      <c r="B10" s="10" t="s">
        <v>12</v>
      </c>
      <c r="C10" s="9">
        <v>6</v>
      </c>
      <c r="D10" s="9">
        <v>1.62</v>
      </c>
      <c r="E10" s="9">
        <f>1104+180+46+23+23</f>
        <v>1376</v>
      </c>
      <c r="F10" s="11">
        <f t="shared" si="0"/>
        <v>8256</v>
      </c>
    </row>
    <row r="11" s="1" customFormat="1" ht="60" customHeight="1" spans="1:6">
      <c r="A11" s="9"/>
      <c r="B11" s="10" t="s">
        <v>13</v>
      </c>
      <c r="C11" s="9">
        <f>C12</f>
        <v>20</v>
      </c>
      <c r="D11" s="9">
        <v>0.03</v>
      </c>
      <c r="E11" s="9">
        <v>11</v>
      </c>
      <c r="F11" s="11">
        <f t="shared" si="0"/>
        <v>220</v>
      </c>
    </row>
    <row r="12" s="1" customFormat="1" ht="60" customHeight="1" spans="1:6">
      <c r="A12" s="9" t="str">
        <f>_xlfn.DISPIMG("ID_A2E589D82096455190DF7C332474A5FA",1)</f>
        <v>=DISPIMG("ID_A2E589D82096455190DF7C332474A5FA",1)</v>
      </c>
      <c r="B12" s="10" t="s">
        <v>14</v>
      </c>
      <c r="C12" s="9">
        <f>SUM(C8:C10)</f>
        <v>20</v>
      </c>
      <c r="D12" s="9">
        <v>0.2</v>
      </c>
      <c r="E12" s="9">
        <v>35</v>
      </c>
      <c r="F12" s="11">
        <f t="shared" si="0"/>
        <v>700</v>
      </c>
    </row>
    <row r="13" s="1" customFormat="1" ht="60" customHeight="1" spans="1:6">
      <c r="A13" s="9" t="str">
        <f>_xlfn.DISPIMG("ID_98D5881DD6FB43E9A01277EE4846B5C3",1)</f>
        <v>=DISPIMG("ID_98D5881DD6FB43E9A01277EE4846B5C3",1)</v>
      </c>
      <c r="B13" s="10" t="s">
        <v>15</v>
      </c>
      <c r="C13" s="9">
        <v>5</v>
      </c>
      <c r="D13" s="9">
        <v>0.2</v>
      </c>
      <c r="E13" s="9">
        <v>66</v>
      </c>
      <c r="F13" s="11">
        <f t="shared" si="0"/>
        <v>330</v>
      </c>
    </row>
    <row r="14" ht="14.5" spans="1:6">
      <c r="A14" s="12"/>
      <c r="B14" s="13" t="s">
        <v>16</v>
      </c>
      <c r="C14" s="13"/>
      <c r="D14" s="13"/>
      <c r="E14" s="14" t="s">
        <v>17</v>
      </c>
      <c r="F14" s="11">
        <f>SUM(F1:F13)</f>
        <v>26698</v>
      </c>
    </row>
    <row r="15" ht="14.5" spans="1:6">
      <c r="A15" s="15"/>
      <c r="B15" s="16"/>
      <c r="C15" s="16"/>
      <c r="D15" s="16"/>
      <c r="E15" s="14" t="s">
        <v>18</v>
      </c>
      <c r="F15" s="11">
        <f>ROUND(4830*1.1/6.5,0)</f>
        <v>817</v>
      </c>
    </row>
    <row r="16" ht="14.5" spans="1:6">
      <c r="A16" s="15"/>
      <c r="B16" s="16"/>
      <c r="C16" s="16"/>
      <c r="D16" s="16"/>
      <c r="E16" s="14" t="s">
        <v>19</v>
      </c>
      <c r="F16" s="11">
        <v>0</v>
      </c>
    </row>
    <row r="17" ht="14.5" spans="1:6">
      <c r="A17" s="15"/>
      <c r="B17" s="16"/>
      <c r="C17" s="16"/>
      <c r="D17" s="16"/>
      <c r="E17" s="14" t="s">
        <v>20</v>
      </c>
      <c r="F17" s="11">
        <f>SUM(F14:F15)</f>
        <v>27515</v>
      </c>
    </row>
    <row r="18" spans="1:4">
      <c r="A18" s="15"/>
      <c r="B18" s="16"/>
      <c r="C18" s="16"/>
      <c r="D18" s="16"/>
    </row>
    <row r="19" spans="1:4">
      <c r="A19" s="17"/>
      <c r="B19" s="16"/>
      <c r="C19" s="16"/>
      <c r="D19" s="16"/>
    </row>
    <row r="20" spans="1:4">
      <c r="A20" s="17"/>
      <c r="B20" s="16"/>
      <c r="C20" s="16"/>
      <c r="D20" s="16"/>
    </row>
  </sheetData>
  <mergeCells count="6">
    <mergeCell ref="A1:F1"/>
    <mergeCell ref="A6:F6"/>
    <mergeCell ref="A14:A18"/>
    <mergeCell ref="A2:B5"/>
    <mergeCell ref="D2:F5"/>
    <mergeCell ref="B14:D20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CSIRO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Zero-APD</dc:creator>
  <cp:lastModifiedBy>零差云控市场部</cp:lastModifiedBy>
  <dcterms:created xsi:type="dcterms:W3CDTF">2025-03-06T03:12:00Z</dcterms:created>
  <dcterms:modified xsi:type="dcterms:W3CDTF">2025-03-06T03:16:48Z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E462DD4EE74D42029F54DD5C91E66920_11</vt:lpwstr>
  </property>
  <property fmtid="{D5CDD505-2E9C-101B-9397-08002B2CF9AE}" pid="3" name="KSOProductBuildVer">
    <vt:lpwstr>2052-12.1.0.20305</vt:lpwstr>
  </property>
</Properties>
</file>