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_distribusi\Simopel\2023\"/>
    </mc:Choice>
  </mc:AlternateContent>
  <xr:revisionPtr revIDLastSave="0" documentId="13_ncr:1_{CA59CBCB-F36C-4D42-8C8A-928455C580A9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Bonerate" sheetId="1" r:id="rId1"/>
    <sheet name="Jampea" sheetId="2" r:id="rId2"/>
    <sheet name="Jinato" sheetId="3" r:id="rId3"/>
    <sheet name="Kalaotoa" sheetId="4" r:id="rId4"/>
    <sheet name="Kayuadi" sheetId="5" r:id="rId5"/>
    <sheet name="Ujung" sheetId="6" r:id="rId6"/>
    <sheet name="Selayar" sheetId="7" r:id="rId7"/>
    <sheet name="Pamatata" sheetId="8" r:id="rId8"/>
    <sheet name="Patumbuka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9" l="1"/>
  <c r="C17" i="9"/>
  <c r="D17" i="9"/>
  <c r="B14" i="8"/>
  <c r="C14" i="8"/>
  <c r="D14" i="8"/>
  <c r="E14" i="8"/>
  <c r="F14" i="8"/>
  <c r="H14" i="8"/>
  <c r="G14" i="8"/>
  <c r="AN14" i="7"/>
  <c r="AL13" i="7"/>
  <c r="AM10" i="7"/>
  <c r="AM14" i="7" s="1"/>
  <c r="AL10" i="7"/>
  <c r="AL9" i="7"/>
  <c r="AF14" i="7"/>
  <c r="AG14" i="7"/>
  <c r="AH14" i="7"/>
  <c r="AI14" i="7"/>
  <c r="AJ14" i="7"/>
  <c r="AK14" i="7"/>
  <c r="AO14" i="7"/>
  <c r="C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D12" i="7"/>
  <c r="D8" i="7"/>
  <c r="B8" i="7"/>
  <c r="B14" i="7" s="1"/>
  <c r="D6" i="7"/>
  <c r="D3" i="7"/>
  <c r="V14" i="5"/>
  <c r="U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C14" i="5"/>
  <c r="D14" i="1"/>
  <c r="O14" i="1"/>
  <c r="P14" i="1"/>
  <c r="E14" i="1"/>
  <c r="F14" i="1"/>
  <c r="G14" i="1"/>
  <c r="H14" i="1"/>
  <c r="Q14" i="1"/>
  <c r="I14" i="1"/>
  <c r="J14" i="1"/>
  <c r="K14" i="1"/>
  <c r="L14" i="1"/>
  <c r="M14" i="1"/>
  <c r="N14" i="1"/>
  <c r="C14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B14" i="2"/>
  <c r="D14" i="4"/>
  <c r="E14" i="4"/>
  <c r="H14" i="4"/>
  <c r="I14" i="4"/>
  <c r="J14" i="4"/>
  <c r="F14" i="4"/>
  <c r="G14" i="4"/>
  <c r="C14" i="4"/>
  <c r="D14" i="6"/>
  <c r="E14" i="6"/>
  <c r="F14" i="6"/>
  <c r="G14" i="6"/>
  <c r="H14" i="6"/>
  <c r="I14" i="6"/>
  <c r="J14" i="6"/>
  <c r="K14" i="6"/>
  <c r="L14" i="6"/>
  <c r="C14" i="6"/>
  <c r="AL14" i="7" l="1"/>
  <c r="D14" i="7"/>
</calcChain>
</file>

<file path=xl/sharedStrings.xml><?xml version="1.0" encoding="utf-8"?>
<sst xmlns="http://schemas.openxmlformats.org/spreadsheetml/2006/main" count="329" uniqueCount="141">
  <si>
    <t>pelabuhan</t>
  </si>
  <si>
    <t>bulan</t>
  </si>
  <si>
    <t>Kopra</t>
  </si>
  <si>
    <t>Lpg Kosong</t>
  </si>
  <si>
    <t>Mobil</t>
  </si>
  <si>
    <t>Motor</t>
  </si>
  <si>
    <t>Sapi</t>
  </si>
  <si>
    <t>Ikan</t>
  </si>
  <si>
    <t>Kambing</t>
  </si>
  <si>
    <t>Mente</t>
  </si>
  <si>
    <t>Penumpang Naik</t>
  </si>
  <si>
    <t>Kayu Kanafa</t>
  </si>
  <si>
    <t>Rusa</t>
  </si>
  <si>
    <t>Kuda</t>
  </si>
  <si>
    <t>R. Laut</t>
  </si>
  <si>
    <t>Botol</t>
  </si>
  <si>
    <t>Kacang Ijo</t>
  </si>
  <si>
    <t>Bonerate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</si>
  <si>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</si>
  <si>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</si>
  <si>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</si>
  <si>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</si>
  <si>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</si>
  <si>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</si>
  <si>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</si>
  <si>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</si>
  <si>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</si>
  <si>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</si>
  <si>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</si>
  <si>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</si>
  <si>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Jambu Mente</t>
  </si>
  <si>
    <t>Gabus Ikan</t>
  </si>
  <si>
    <t>Drum Kosong</t>
  </si>
  <si>
    <t>Kelapa Biji</t>
  </si>
  <si>
    <t>Ikan Kering</t>
  </si>
  <si>
    <t>Beras</t>
  </si>
  <si>
    <t>Dedak</t>
  </si>
  <si>
    <t>Gc</t>
  </si>
  <si>
    <t>Kerbau</t>
  </si>
  <si>
    <t>Arang</t>
  </si>
  <si>
    <t>Cumi</t>
  </si>
  <si>
    <t>B.camp</t>
  </si>
  <si>
    <t>Bibit Padi</t>
  </si>
  <si>
    <t>Besi</t>
  </si>
  <si>
    <t>Lpg</t>
  </si>
  <si>
    <t>Semen</t>
  </si>
  <si>
    <t>Solar</t>
  </si>
  <si>
    <t>Pupuk</t>
  </si>
  <si>
    <t>Garam</t>
  </si>
  <si>
    <t>Lombok</t>
  </si>
  <si>
    <t>Bawang</t>
  </si>
  <si>
    <t>Cumi Kering</t>
  </si>
  <si>
    <t>Gabus Isi Ikan</t>
  </si>
  <si>
    <t>Dos Bekas</t>
  </si>
  <si>
    <t>Besi Bekas</t>
  </si>
  <si>
    <t>Serbuk Padi</t>
  </si>
  <si>
    <t>Ikan Es</t>
  </si>
  <si>
    <t>Jinato</t>
  </si>
  <si>
    <t>Kalaotoa</t>
  </si>
  <si>
    <t>Besi Tua</t>
  </si>
  <si>
    <t>Pasir</t>
  </si>
  <si>
    <t>Kacang Gude</t>
  </si>
  <si>
    <t>Ikan Asin</t>
  </si>
  <si>
    <t>Botol Bekas</t>
  </si>
  <si>
    <t>Biji Kapok</t>
  </si>
  <si>
    <t>Plastik</t>
  </si>
  <si>
    <t>Kacang</t>
  </si>
  <si>
    <t>Kardus Bekas</t>
  </si>
  <si>
    <t>Plastik Bekas</t>
  </si>
  <si>
    <t>Kacang Tanah</t>
  </si>
  <si>
    <t>Kayuadi</t>
  </si>
  <si>
    <t>Kayu Kelapa</t>
  </si>
  <si>
    <t>Udang</t>
  </si>
  <si>
    <t>Kayu Jati</t>
  </si>
  <si>
    <t>Ujung</t>
  </si>
  <si>
    <t>LPG</t>
  </si>
  <si>
    <t>Bulan</t>
  </si>
  <si>
    <t>Brg Campuran (Ton)</t>
  </si>
  <si>
    <t>Beras (Ton)</t>
  </si>
  <si>
    <t>Semen (Ton)</t>
  </si>
  <si>
    <t>Pertalite (Ton)</t>
  </si>
  <si>
    <t>Pertamax (Ton)</t>
  </si>
  <si>
    <t>Solar (Ton)</t>
  </si>
  <si>
    <t>BBM (Ton)</t>
  </si>
  <si>
    <t>LPG (Ton)</t>
  </si>
  <si>
    <t>LPG Kosong (Ton)</t>
  </si>
  <si>
    <t>Mobil (Unit)</t>
  </si>
  <si>
    <t>Motor (Unit)</t>
  </si>
  <si>
    <t>Pick Up (Unit)</t>
  </si>
  <si>
    <t>Truck (Unit)</t>
  </si>
  <si>
    <t>Sampan/Perahu (Unit)</t>
  </si>
  <si>
    <t>Penumpang</t>
  </si>
  <si>
    <t>Bhn bangunan (Ton)</t>
  </si>
  <si>
    <t>Pupuk (Ton)</t>
  </si>
  <si>
    <t>Bibit Mangga (Pohon)</t>
  </si>
  <si>
    <t>Ikan (Ton)</t>
  </si>
  <si>
    <t>Mesin (Ton)</t>
  </si>
  <si>
    <t>Es balok (Ton)</t>
  </si>
  <si>
    <t>Garam (Ton)</t>
  </si>
  <si>
    <t>Gula (M3)</t>
  </si>
  <si>
    <t>Bawang Merah (Ton)</t>
  </si>
  <si>
    <t>Jahe (Ton)</t>
  </si>
  <si>
    <t>Sayuran (Ton)</t>
  </si>
  <si>
    <t>Asam (Ton)</t>
  </si>
  <si>
    <t>Kopra (Ton)</t>
  </si>
  <si>
    <t>Gapura (Buah)</t>
  </si>
  <si>
    <t>Kaisar (Unit)</t>
  </si>
  <si>
    <t>Pakan Ayam (Ton)</t>
  </si>
  <si>
    <t>Ayam (Ton)</t>
  </si>
  <si>
    <t>Kayu (m3)</t>
  </si>
  <si>
    <t>Sapi (Ekor)</t>
  </si>
  <si>
    <t>Jagung (Ton)</t>
  </si>
  <si>
    <t>Bibit padi (Ton)</t>
  </si>
  <si>
    <t>Kelapa biji (Ton)</t>
  </si>
  <si>
    <t>Traktor (Unit)</t>
  </si>
  <si>
    <t>Alat Berat (Unit)</t>
  </si>
  <si>
    <t>Batu Bara (Ton)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</si>
  <si>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</si>
  <si>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</si>
  <si>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</si>
  <si>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</si>
  <si>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</si>
  <si>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</si>
  <si>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</si>
  <si>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</si>
  <si>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</si>
  <si>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</si>
  <si>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</si>
  <si>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R2</t>
  </si>
  <si>
    <t>R4</t>
  </si>
  <si>
    <t>bus</t>
  </si>
  <si>
    <t>truk</t>
  </si>
  <si>
    <t>alat_berat</t>
  </si>
  <si>
    <t>barang</t>
  </si>
  <si>
    <t>pnp</t>
  </si>
  <si>
    <t>Muat</t>
  </si>
  <si>
    <t>Kend.</t>
  </si>
  <si>
    <t>Roda 2</t>
  </si>
  <si>
    <t>Roda 4</t>
  </si>
  <si>
    <t>Agt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</si>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</sst>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A9C2C7"/>
        <bgColor indexed="64"/>
      </patternFill>
    </fill>
    <fill>
      <patternFill patternType="solid">
        <fgColor rgb="FFBBCFD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63909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M2" sqref="M2:Q14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4</v>
      </c>
      <c r="P1" t="s">
        <v>5</v>
      </c>
      <c r="Q1" t="s">
        <v>10</v>
      </c>
    </row>
    <row r="2" spans="1:17" x14ac:dyDescent="0.35">
      <c r="A2" t="s">
        <v>17</v>
      </c>
      <c r="B2" t="s">
        <v>18</v>
      </c>
      <c r="C2">
        <v>0</v>
      </c>
      <c r="D2">
        <v>8</v>
      </c>
      <c r="E2">
        <v>0</v>
      </c>
      <c r="F2">
        <v>2</v>
      </c>
      <c r="G2">
        <v>727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44</v>
      </c>
      <c r="Q2">
        <v>552</v>
      </c>
    </row>
    <row r="3" spans="1:17" x14ac:dyDescent="0.35">
      <c r="A3" t="s">
        <v>17</v>
      </c>
      <c r="B3" t="s">
        <v>19</v>
      </c>
      <c r="C3">
        <v>0</v>
      </c>
      <c r="D3">
        <v>3</v>
      </c>
      <c r="E3">
        <v>0</v>
      </c>
      <c r="F3">
        <v>1</v>
      </c>
      <c r="G3">
        <v>164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27</v>
      </c>
      <c r="Q3">
        <v>255</v>
      </c>
    </row>
    <row r="4" spans="1:17" x14ac:dyDescent="0.35">
      <c r="A4" t="s">
        <v>17</v>
      </c>
      <c r="B4" t="s">
        <v>20</v>
      </c>
      <c r="C4">
        <v>1</v>
      </c>
      <c r="D4">
        <v>7</v>
      </c>
      <c r="E4">
        <v>5</v>
      </c>
      <c r="F4">
        <v>5</v>
      </c>
      <c r="G4">
        <v>440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19</v>
      </c>
      <c r="Q4">
        <v>665</v>
      </c>
    </row>
    <row r="5" spans="1:17" x14ac:dyDescent="0.35">
      <c r="A5" t="s">
        <v>17</v>
      </c>
      <c r="B5" t="s">
        <v>21</v>
      </c>
      <c r="C5">
        <v>0</v>
      </c>
      <c r="D5">
        <v>8</v>
      </c>
      <c r="E5">
        <v>0</v>
      </c>
      <c r="F5">
        <v>4</v>
      </c>
      <c r="G5">
        <v>641</v>
      </c>
      <c r="H5">
        <v>0</v>
      </c>
      <c r="I5">
        <v>0</v>
      </c>
      <c r="J5">
        <v>0</v>
      </c>
      <c r="K5">
        <v>10</v>
      </c>
      <c r="L5">
        <v>0</v>
      </c>
      <c r="M5">
        <v>0</v>
      </c>
      <c r="N5">
        <v>0</v>
      </c>
      <c r="O5">
        <v>10</v>
      </c>
      <c r="P5">
        <v>39</v>
      </c>
      <c r="Q5">
        <v>1219</v>
      </c>
    </row>
    <row r="6" spans="1:17" x14ac:dyDescent="0.35">
      <c r="A6" t="s">
        <v>17</v>
      </c>
      <c r="B6" t="s">
        <v>22</v>
      </c>
      <c r="C6">
        <v>0</v>
      </c>
      <c r="D6">
        <v>8</v>
      </c>
      <c r="E6">
        <v>0</v>
      </c>
      <c r="F6">
        <v>4</v>
      </c>
      <c r="G6">
        <v>1009</v>
      </c>
      <c r="H6">
        <v>0</v>
      </c>
      <c r="I6">
        <v>7</v>
      </c>
      <c r="J6">
        <v>3</v>
      </c>
      <c r="K6">
        <v>0</v>
      </c>
      <c r="L6">
        <v>0</v>
      </c>
      <c r="M6">
        <v>0</v>
      </c>
      <c r="N6">
        <v>0</v>
      </c>
      <c r="O6">
        <v>3</v>
      </c>
      <c r="P6">
        <v>46</v>
      </c>
      <c r="Q6">
        <v>1186</v>
      </c>
    </row>
    <row r="7" spans="1:17" x14ac:dyDescent="0.35">
      <c r="A7" t="s">
        <v>17</v>
      </c>
      <c r="B7" t="s">
        <v>23</v>
      </c>
      <c r="C7">
        <v>0</v>
      </c>
      <c r="D7">
        <v>7</v>
      </c>
      <c r="E7">
        <v>6</v>
      </c>
      <c r="F7">
        <v>6</v>
      </c>
      <c r="G7">
        <v>570</v>
      </c>
      <c r="H7">
        <v>0</v>
      </c>
      <c r="I7">
        <v>0</v>
      </c>
      <c r="J7">
        <v>0</v>
      </c>
      <c r="K7">
        <v>10</v>
      </c>
      <c r="L7">
        <v>0</v>
      </c>
      <c r="M7">
        <v>0</v>
      </c>
      <c r="N7">
        <v>91</v>
      </c>
      <c r="O7">
        <v>1</v>
      </c>
      <c r="P7">
        <v>37</v>
      </c>
      <c r="Q7">
        <v>1292</v>
      </c>
    </row>
    <row r="8" spans="1:17" x14ac:dyDescent="0.35">
      <c r="A8" t="s">
        <v>17</v>
      </c>
      <c r="B8" t="s">
        <v>24</v>
      </c>
      <c r="C8">
        <v>0</v>
      </c>
      <c r="D8">
        <v>11</v>
      </c>
      <c r="E8">
        <v>0</v>
      </c>
      <c r="F8">
        <v>7</v>
      </c>
      <c r="G8">
        <v>1217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32</v>
      </c>
      <c r="Q8">
        <v>1163</v>
      </c>
    </row>
    <row r="9" spans="1:17" x14ac:dyDescent="0.35">
      <c r="A9" t="s">
        <v>17</v>
      </c>
      <c r="B9" t="s">
        <v>25</v>
      </c>
      <c r="C9">
        <v>0</v>
      </c>
      <c r="D9">
        <v>6</v>
      </c>
      <c r="E9">
        <v>0</v>
      </c>
      <c r="F9">
        <v>3</v>
      </c>
      <c r="G9">
        <v>709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2</v>
      </c>
      <c r="P9">
        <v>20</v>
      </c>
      <c r="Q9">
        <v>1021</v>
      </c>
    </row>
    <row r="10" spans="1:17" x14ac:dyDescent="0.35">
      <c r="A10" t="s">
        <v>17</v>
      </c>
      <c r="B10" t="s">
        <v>26</v>
      </c>
      <c r="C10">
        <v>0</v>
      </c>
      <c r="D10">
        <v>7</v>
      </c>
      <c r="E10">
        <v>0</v>
      </c>
      <c r="F10">
        <v>4</v>
      </c>
      <c r="G10">
        <v>614</v>
      </c>
      <c r="H10">
        <v>10</v>
      </c>
      <c r="I10">
        <v>11</v>
      </c>
      <c r="J10">
        <v>0</v>
      </c>
      <c r="K10">
        <v>4</v>
      </c>
      <c r="L10">
        <v>1</v>
      </c>
      <c r="M10">
        <v>1</v>
      </c>
      <c r="N10">
        <v>0</v>
      </c>
      <c r="O10">
        <v>10</v>
      </c>
      <c r="P10">
        <v>45</v>
      </c>
      <c r="Q10">
        <v>911</v>
      </c>
    </row>
    <row r="11" spans="1:17" x14ac:dyDescent="0.35">
      <c r="A11" t="s">
        <v>17</v>
      </c>
      <c r="B11" t="s">
        <v>27</v>
      </c>
      <c r="C11">
        <v>0</v>
      </c>
      <c r="D11">
        <v>6</v>
      </c>
      <c r="E11">
        <v>0</v>
      </c>
      <c r="F11">
        <v>5</v>
      </c>
      <c r="G11">
        <v>587</v>
      </c>
      <c r="H11">
        <v>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812</v>
      </c>
    </row>
    <row r="12" spans="1:17" x14ac:dyDescent="0.35">
      <c r="A12" t="s">
        <v>17</v>
      </c>
      <c r="B12" t="s">
        <v>28</v>
      </c>
      <c r="C12">
        <v>0</v>
      </c>
      <c r="D12">
        <v>6</v>
      </c>
      <c r="E12">
        <v>0</v>
      </c>
      <c r="F12">
        <v>4</v>
      </c>
      <c r="G12">
        <v>483</v>
      </c>
      <c r="H12">
        <v>11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</v>
      </c>
      <c r="P12">
        <v>40</v>
      </c>
      <c r="Q12">
        <v>1046</v>
      </c>
    </row>
    <row r="13" spans="1:17" x14ac:dyDescent="0.35">
      <c r="A13" t="s">
        <v>17</v>
      </c>
      <c r="B13" t="s">
        <v>29</v>
      </c>
      <c r="C13">
        <v>0</v>
      </c>
      <c r="D13">
        <v>4</v>
      </c>
      <c r="E13">
        <v>0</v>
      </c>
      <c r="F13">
        <v>3</v>
      </c>
      <c r="G13">
        <v>323</v>
      </c>
      <c r="H13">
        <v>1</v>
      </c>
      <c r="I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48</v>
      </c>
      <c r="Q13">
        <v>960</v>
      </c>
    </row>
    <row r="14" spans="1:17" x14ac:dyDescent="0.35">
      <c r="C14">
        <f>SUM(C2:C13)</f>
        <v>1</v>
      </c>
      <c r="D14">
        <f t="shared" ref="D14" si="0">SUM(D2:D13)</f>
        <v>81</v>
      </c>
      <c r="E14">
        <f t="shared" ref="E14:Q14" si="1">SUM(E2:E13)</f>
        <v>11</v>
      </c>
      <c r="F14">
        <f t="shared" si="1"/>
        <v>48</v>
      </c>
      <c r="G14">
        <f t="shared" si="1"/>
        <v>7484</v>
      </c>
      <c r="H14">
        <f t="shared" si="1"/>
        <v>40</v>
      </c>
      <c r="I14">
        <f t="shared" si="1"/>
        <v>27</v>
      </c>
      <c r="J14">
        <f t="shared" si="1"/>
        <v>3</v>
      </c>
      <c r="K14">
        <f t="shared" si="1"/>
        <v>24</v>
      </c>
      <c r="L14">
        <f t="shared" si="1"/>
        <v>9</v>
      </c>
      <c r="M14">
        <f t="shared" si="1"/>
        <v>1</v>
      </c>
      <c r="N14">
        <f t="shared" si="1"/>
        <v>91</v>
      </c>
      <c r="O14">
        <f t="shared" si="1"/>
        <v>31</v>
      </c>
      <c r="P14">
        <f t="shared" si="1"/>
        <v>405</v>
      </c>
      <c r="Q14">
        <f t="shared" si="1"/>
        <v>11082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"/>
  <sheetViews>
    <sheetView tabSelected="1" workbookViewId="0">
      <selection activeCell="I16" sqref="I16"/>
    </sheetView>
  </sheetViews>
  <sheetFormatPr defaultRowHeight="14.5" x14ac:dyDescent="0.35"/>
  <sheetData>
    <row r="1" spans="1:36" s="1" customFormat="1" ht="29" x14ac:dyDescent="0.35">
      <c r="A1" s="1" t="s">
        <v>1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6</v>
      </c>
      <c r="N1" s="1" t="s">
        <v>7</v>
      </c>
      <c r="O1" s="1" t="s">
        <v>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12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4</v>
      </c>
      <c r="AI1" s="1" t="s">
        <v>5</v>
      </c>
      <c r="AJ1" s="1" t="s">
        <v>10</v>
      </c>
    </row>
    <row r="2" spans="1:36" x14ac:dyDescent="0.35">
      <c r="A2" t="s">
        <v>18</v>
      </c>
      <c r="B2">
        <v>90</v>
      </c>
      <c r="C2">
        <v>0</v>
      </c>
      <c r="D2">
        <v>0</v>
      </c>
      <c r="E2">
        <v>2</v>
      </c>
      <c r="F2">
        <v>32</v>
      </c>
      <c r="G2">
        <v>0</v>
      </c>
      <c r="H2">
        <v>22</v>
      </c>
      <c r="I2">
        <v>1</v>
      </c>
      <c r="J2">
        <v>3</v>
      </c>
      <c r="K2">
        <v>0</v>
      </c>
      <c r="L2">
        <v>13</v>
      </c>
      <c r="M2">
        <v>0</v>
      </c>
      <c r="N2">
        <v>0</v>
      </c>
      <c r="O2">
        <v>65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35</v>
      </c>
      <c r="AI2">
        <v>237</v>
      </c>
      <c r="AJ2">
        <v>1200</v>
      </c>
    </row>
    <row r="3" spans="1:36" x14ac:dyDescent="0.35">
      <c r="A3" t="s">
        <v>19</v>
      </c>
      <c r="B3">
        <v>48</v>
      </c>
      <c r="C3">
        <v>0</v>
      </c>
      <c r="D3">
        <v>0</v>
      </c>
      <c r="E3">
        <v>1</v>
      </c>
      <c r="F3">
        <v>31</v>
      </c>
      <c r="G3">
        <v>0</v>
      </c>
      <c r="H3">
        <v>20</v>
      </c>
      <c r="I3">
        <v>0</v>
      </c>
      <c r="J3">
        <v>1</v>
      </c>
      <c r="K3">
        <v>0</v>
      </c>
      <c r="L3">
        <v>5</v>
      </c>
      <c r="M3">
        <v>1</v>
      </c>
      <c r="N3">
        <v>1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18</v>
      </c>
      <c r="AI3">
        <v>101</v>
      </c>
      <c r="AJ3">
        <v>529</v>
      </c>
    </row>
    <row r="4" spans="1:36" x14ac:dyDescent="0.35">
      <c r="A4" t="s">
        <v>20</v>
      </c>
      <c r="B4">
        <v>86</v>
      </c>
      <c r="C4">
        <v>0</v>
      </c>
      <c r="D4">
        <v>3</v>
      </c>
      <c r="E4">
        <v>2</v>
      </c>
      <c r="F4">
        <v>48</v>
      </c>
      <c r="G4">
        <v>17</v>
      </c>
      <c r="H4">
        <v>2</v>
      </c>
      <c r="I4">
        <v>7</v>
      </c>
      <c r="J4">
        <v>1</v>
      </c>
      <c r="K4">
        <v>0</v>
      </c>
      <c r="L4">
        <v>12</v>
      </c>
      <c r="M4">
        <v>5</v>
      </c>
      <c r="N4">
        <v>0</v>
      </c>
      <c r="O4">
        <v>30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33</v>
      </c>
      <c r="AI4">
        <v>147</v>
      </c>
      <c r="AJ4">
        <v>1088</v>
      </c>
    </row>
    <row r="5" spans="1:36" x14ac:dyDescent="0.35">
      <c r="A5" t="s">
        <v>21</v>
      </c>
      <c r="B5">
        <v>42</v>
      </c>
      <c r="C5">
        <v>0</v>
      </c>
      <c r="D5">
        <v>8</v>
      </c>
      <c r="E5">
        <v>4</v>
      </c>
      <c r="F5">
        <v>98</v>
      </c>
      <c r="G5">
        <v>14</v>
      </c>
      <c r="H5">
        <v>3</v>
      </c>
      <c r="I5">
        <v>66</v>
      </c>
      <c r="J5">
        <v>20</v>
      </c>
      <c r="K5">
        <v>0</v>
      </c>
      <c r="L5">
        <v>9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57</v>
      </c>
      <c r="AI5">
        <v>266</v>
      </c>
      <c r="AJ5">
        <v>1740</v>
      </c>
    </row>
    <row r="6" spans="1:36" x14ac:dyDescent="0.35">
      <c r="A6" t="s">
        <v>22</v>
      </c>
      <c r="B6">
        <v>46</v>
      </c>
      <c r="C6">
        <v>0</v>
      </c>
      <c r="D6">
        <v>5</v>
      </c>
      <c r="E6">
        <v>2</v>
      </c>
      <c r="F6">
        <v>31</v>
      </c>
      <c r="G6">
        <v>26</v>
      </c>
      <c r="H6">
        <v>3</v>
      </c>
      <c r="I6">
        <v>33</v>
      </c>
      <c r="J6">
        <v>32</v>
      </c>
      <c r="K6">
        <v>0</v>
      </c>
      <c r="L6">
        <v>34</v>
      </c>
      <c r="M6">
        <v>19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1</v>
      </c>
      <c r="AG6">
        <v>1</v>
      </c>
      <c r="AH6">
        <v>33</v>
      </c>
      <c r="AI6">
        <v>215</v>
      </c>
      <c r="AJ6">
        <v>1960</v>
      </c>
    </row>
    <row r="7" spans="1:36" x14ac:dyDescent="0.35">
      <c r="A7" t="s">
        <v>23</v>
      </c>
      <c r="B7">
        <v>89</v>
      </c>
      <c r="C7">
        <v>0</v>
      </c>
      <c r="D7">
        <v>0</v>
      </c>
      <c r="E7">
        <v>1</v>
      </c>
      <c r="F7">
        <v>48</v>
      </c>
      <c r="G7">
        <v>7</v>
      </c>
      <c r="H7">
        <v>4</v>
      </c>
      <c r="I7">
        <v>22</v>
      </c>
      <c r="J7">
        <v>38</v>
      </c>
      <c r="K7">
        <v>38</v>
      </c>
      <c r="L7">
        <v>54</v>
      </c>
      <c r="M7">
        <v>17</v>
      </c>
      <c r="N7">
        <v>0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3</v>
      </c>
      <c r="AE7">
        <v>0</v>
      </c>
      <c r="AF7">
        <v>0</v>
      </c>
      <c r="AG7">
        <v>0</v>
      </c>
      <c r="AH7">
        <v>30</v>
      </c>
      <c r="AI7">
        <v>211</v>
      </c>
      <c r="AJ7">
        <v>1833</v>
      </c>
    </row>
    <row r="8" spans="1:36" x14ac:dyDescent="0.35">
      <c r="A8" t="s">
        <v>24</v>
      </c>
      <c r="B8">
        <v>127</v>
      </c>
      <c r="C8">
        <v>0</v>
      </c>
      <c r="D8">
        <v>0</v>
      </c>
      <c r="E8">
        <v>0</v>
      </c>
      <c r="F8">
        <v>34</v>
      </c>
      <c r="G8">
        <v>21</v>
      </c>
      <c r="H8">
        <v>0</v>
      </c>
      <c r="I8">
        <v>13</v>
      </c>
      <c r="J8">
        <v>15</v>
      </c>
      <c r="K8">
        <v>68</v>
      </c>
      <c r="L8">
        <v>12</v>
      </c>
      <c r="M8">
        <v>10</v>
      </c>
      <c r="N8">
        <v>0</v>
      </c>
      <c r="O8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1</v>
      </c>
      <c r="AD8">
        <v>0</v>
      </c>
      <c r="AE8">
        <v>0</v>
      </c>
      <c r="AF8">
        <v>0</v>
      </c>
      <c r="AG8">
        <v>0</v>
      </c>
      <c r="AH8">
        <v>30</v>
      </c>
      <c r="AI8">
        <v>219</v>
      </c>
      <c r="AJ8">
        <v>2300</v>
      </c>
    </row>
    <row r="9" spans="1:36" x14ac:dyDescent="0.35">
      <c r="A9" t="s">
        <v>25</v>
      </c>
      <c r="B9">
        <v>101</v>
      </c>
      <c r="C9">
        <v>0</v>
      </c>
      <c r="D9">
        <v>4</v>
      </c>
      <c r="E9">
        <v>2</v>
      </c>
      <c r="F9">
        <v>25</v>
      </c>
      <c r="G9">
        <v>2</v>
      </c>
      <c r="H9">
        <v>0</v>
      </c>
      <c r="I9">
        <v>20</v>
      </c>
      <c r="J9">
        <v>15</v>
      </c>
      <c r="K9">
        <v>54</v>
      </c>
      <c r="L9">
        <v>12</v>
      </c>
      <c r="M9">
        <v>18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17</v>
      </c>
      <c r="AI9">
        <v>94</v>
      </c>
      <c r="AJ9">
        <v>392</v>
      </c>
    </row>
    <row r="10" spans="1:36" x14ac:dyDescent="0.35">
      <c r="A10" t="s">
        <v>26</v>
      </c>
      <c r="B10">
        <v>42</v>
      </c>
      <c r="C10">
        <v>152</v>
      </c>
      <c r="D10">
        <v>6</v>
      </c>
      <c r="E10">
        <v>2</v>
      </c>
      <c r="F10">
        <v>32</v>
      </c>
      <c r="G10">
        <v>11</v>
      </c>
      <c r="H10">
        <v>19</v>
      </c>
      <c r="I10">
        <v>17</v>
      </c>
      <c r="J10">
        <v>16</v>
      </c>
      <c r="K10">
        <v>7</v>
      </c>
      <c r="L10">
        <v>7</v>
      </c>
      <c r="M10">
        <v>2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25</v>
      </c>
      <c r="AI10">
        <v>125</v>
      </c>
      <c r="AJ10">
        <v>1403</v>
      </c>
    </row>
    <row r="11" spans="1:36" x14ac:dyDescent="0.35">
      <c r="A11" t="s">
        <v>27</v>
      </c>
      <c r="B11">
        <v>6</v>
      </c>
      <c r="C11">
        <v>4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67</v>
      </c>
      <c r="L11">
        <v>39</v>
      </c>
      <c r="M11">
        <v>8</v>
      </c>
      <c r="N11">
        <v>0</v>
      </c>
      <c r="O11">
        <v>2</v>
      </c>
      <c r="P11">
        <v>0</v>
      </c>
      <c r="Q11">
        <v>0</v>
      </c>
      <c r="R11">
        <v>65</v>
      </c>
      <c r="S11">
        <v>0</v>
      </c>
      <c r="T11">
        <v>10</v>
      </c>
      <c r="U11">
        <v>41</v>
      </c>
      <c r="V11">
        <v>129</v>
      </c>
      <c r="W11">
        <v>70</v>
      </c>
      <c r="X11">
        <v>3</v>
      </c>
      <c r="Y11">
        <v>5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14</v>
      </c>
      <c r="AI11">
        <v>59</v>
      </c>
      <c r="AJ11">
        <v>1322</v>
      </c>
    </row>
    <row r="12" spans="1:36" x14ac:dyDescent="0.35">
      <c r="A12" t="s">
        <v>28</v>
      </c>
      <c r="B12">
        <v>44</v>
      </c>
      <c r="C12">
        <v>54</v>
      </c>
      <c r="D12">
        <v>5</v>
      </c>
      <c r="E12">
        <v>1</v>
      </c>
      <c r="F12">
        <v>28</v>
      </c>
      <c r="G12">
        <v>12</v>
      </c>
      <c r="H12">
        <v>14</v>
      </c>
      <c r="I12">
        <v>0</v>
      </c>
      <c r="J12">
        <v>0</v>
      </c>
      <c r="K12">
        <v>62</v>
      </c>
      <c r="L12">
        <v>12</v>
      </c>
      <c r="M12">
        <v>13</v>
      </c>
      <c r="N12">
        <v>0</v>
      </c>
      <c r="O12">
        <v>49</v>
      </c>
      <c r="P12">
        <v>3</v>
      </c>
      <c r="Q12">
        <v>6</v>
      </c>
      <c r="R12">
        <v>5</v>
      </c>
      <c r="S12">
        <v>7.5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37</v>
      </c>
      <c r="AI12">
        <v>126</v>
      </c>
      <c r="AJ12">
        <v>1853</v>
      </c>
    </row>
    <row r="13" spans="1:36" x14ac:dyDescent="0.35">
      <c r="A13" t="s">
        <v>29</v>
      </c>
      <c r="B13">
        <v>32.5</v>
      </c>
      <c r="C13">
        <v>15.5</v>
      </c>
      <c r="D13">
        <v>3</v>
      </c>
      <c r="E13">
        <v>1</v>
      </c>
      <c r="F13">
        <v>34</v>
      </c>
      <c r="G13">
        <v>5</v>
      </c>
      <c r="H13">
        <v>6</v>
      </c>
      <c r="I13">
        <v>3</v>
      </c>
      <c r="J13">
        <v>2</v>
      </c>
      <c r="K13">
        <v>72</v>
      </c>
      <c r="L13">
        <v>4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18</v>
      </c>
      <c r="AI13">
        <v>145</v>
      </c>
      <c r="AJ13">
        <v>1600</v>
      </c>
    </row>
    <row r="14" spans="1:36" x14ac:dyDescent="0.35">
      <c r="B14">
        <f>SUM(B2:B13)</f>
        <v>753.5</v>
      </c>
      <c r="C14">
        <f t="shared" ref="C14:AJ14" si="0">SUM(C2:C13)</f>
        <v>225.5</v>
      </c>
      <c r="D14">
        <f t="shared" si="0"/>
        <v>34</v>
      </c>
      <c r="E14">
        <f t="shared" si="0"/>
        <v>19</v>
      </c>
      <c r="F14">
        <f t="shared" si="0"/>
        <v>441</v>
      </c>
      <c r="G14">
        <f t="shared" si="0"/>
        <v>115</v>
      </c>
      <c r="H14">
        <f t="shared" si="0"/>
        <v>93</v>
      </c>
      <c r="I14">
        <f t="shared" si="0"/>
        <v>182</v>
      </c>
      <c r="J14">
        <f t="shared" si="0"/>
        <v>143</v>
      </c>
      <c r="K14">
        <f t="shared" si="0"/>
        <v>368</v>
      </c>
      <c r="L14">
        <f t="shared" si="0"/>
        <v>213</v>
      </c>
      <c r="M14">
        <f t="shared" si="0"/>
        <v>120</v>
      </c>
      <c r="N14">
        <f t="shared" si="0"/>
        <v>3</v>
      </c>
      <c r="O14">
        <f t="shared" si="0"/>
        <v>163</v>
      </c>
      <c r="P14">
        <f t="shared" si="0"/>
        <v>5</v>
      </c>
      <c r="Q14">
        <f t="shared" si="0"/>
        <v>9</v>
      </c>
      <c r="R14">
        <f t="shared" si="0"/>
        <v>70</v>
      </c>
      <c r="S14">
        <f t="shared" si="0"/>
        <v>7.5</v>
      </c>
      <c r="T14">
        <f t="shared" si="0"/>
        <v>10</v>
      </c>
      <c r="U14">
        <f t="shared" si="0"/>
        <v>41</v>
      </c>
      <c r="V14">
        <f t="shared" si="0"/>
        <v>129</v>
      </c>
      <c r="W14">
        <f t="shared" si="0"/>
        <v>70</v>
      </c>
      <c r="X14">
        <f t="shared" si="0"/>
        <v>3</v>
      </c>
      <c r="Y14">
        <f t="shared" si="0"/>
        <v>5</v>
      </c>
      <c r="Z14">
        <f t="shared" si="0"/>
        <v>3</v>
      </c>
      <c r="AA14">
        <f t="shared" si="0"/>
        <v>1</v>
      </c>
      <c r="AB14">
        <f t="shared" si="0"/>
        <v>4</v>
      </c>
      <c r="AC14">
        <f t="shared" si="0"/>
        <v>1</v>
      </c>
      <c r="AD14">
        <f t="shared" si="0"/>
        <v>3</v>
      </c>
      <c r="AE14">
        <f t="shared" si="0"/>
        <v>5</v>
      </c>
      <c r="AF14">
        <f t="shared" si="0"/>
        <v>2</v>
      </c>
      <c r="AG14">
        <f t="shared" si="0"/>
        <v>1</v>
      </c>
      <c r="AH14">
        <f t="shared" si="0"/>
        <v>347</v>
      </c>
      <c r="AI14">
        <f t="shared" si="0"/>
        <v>1945</v>
      </c>
      <c r="AJ14">
        <f t="shared" si="0"/>
        <v>17220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34</v>
      </c>
      <c r="D1" t="s">
        <v>4</v>
      </c>
      <c r="E1" t="s">
        <v>5</v>
      </c>
      <c r="F1" t="s">
        <v>10</v>
      </c>
      <c r="G1" t="s">
        <v>56</v>
      </c>
    </row>
    <row r="2" spans="1:7" x14ac:dyDescent="0.35">
      <c r="A2" t="s">
        <v>57</v>
      </c>
      <c r="B2" t="s">
        <v>18</v>
      </c>
      <c r="C2">
        <v>0</v>
      </c>
      <c r="D2">
        <v>0</v>
      </c>
      <c r="E2">
        <v>0</v>
      </c>
      <c r="F2">
        <v>47</v>
      </c>
      <c r="G2">
        <v>0</v>
      </c>
    </row>
    <row r="3" spans="1:7" x14ac:dyDescent="0.35">
      <c r="A3" t="s">
        <v>57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t="s">
        <v>57</v>
      </c>
      <c r="B4" t="s">
        <v>20</v>
      </c>
      <c r="C4">
        <v>0</v>
      </c>
      <c r="D4">
        <v>0</v>
      </c>
      <c r="E4">
        <v>0</v>
      </c>
      <c r="F4">
        <v>101</v>
      </c>
      <c r="G4">
        <v>0</v>
      </c>
    </row>
    <row r="5" spans="1:7" x14ac:dyDescent="0.35">
      <c r="A5" t="s">
        <v>57</v>
      </c>
      <c r="B5" t="s">
        <v>21</v>
      </c>
      <c r="C5">
        <v>0</v>
      </c>
      <c r="D5">
        <v>0</v>
      </c>
      <c r="E5">
        <v>0</v>
      </c>
      <c r="F5">
        <v>136</v>
      </c>
      <c r="G5">
        <v>0</v>
      </c>
    </row>
    <row r="6" spans="1:7" x14ac:dyDescent="0.35">
      <c r="A6" t="s">
        <v>57</v>
      </c>
      <c r="B6" t="s">
        <v>22</v>
      </c>
      <c r="C6">
        <v>0</v>
      </c>
      <c r="D6">
        <v>0</v>
      </c>
      <c r="E6">
        <v>0</v>
      </c>
      <c r="F6">
        <v>234</v>
      </c>
      <c r="G6">
        <v>0</v>
      </c>
    </row>
    <row r="7" spans="1:7" x14ac:dyDescent="0.35">
      <c r="A7" t="s">
        <v>57</v>
      </c>
      <c r="B7" t="s">
        <v>23</v>
      </c>
      <c r="C7">
        <v>9</v>
      </c>
      <c r="D7">
        <v>0</v>
      </c>
      <c r="E7">
        <v>0</v>
      </c>
      <c r="F7">
        <v>237</v>
      </c>
      <c r="G7">
        <v>0</v>
      </c>
    </row>
    <row r="8" spans="1:7" x14ac:dyDescent="0.35">
      <c r="A8" t="s">
        <v>57</v>
      </c>
      <c r="B8" t="s">
        <v>24</v>
      </c>
      <c r="C8">
        <v>16</v>
      </c>
      <c r="D8">
        <v>0</v>
      </c>
      <c r="E8">
        <v>0</v>
      </c>
      <c r="F8">
        <v>265</v>
      </c>
      <c r="G8">
        <v>9</v>
      </c>
    </row>
    <row r="9" spans="1:7" x14ac:dyDescent="0.35">
      <c r="A9" t="s">
        <v>57</v>
      </c>
      <c r="B9" t="s">
        <v>25</v>
      </c>
      <c r="C9">
        <v>10</v>
      </c>
      <c r="D9">
        <v>0</v>
      </c>
      <c r="E9">
        <v>0</v>
      </c>
      <c r="F9">
        <v>177</v>
      </c>
      <c r="G9">
        <v>11</v>
      </c>
    </row>
    <row r="10" spans="1:7" x14ac:dyDescent="0.35">
      <c r="A10" t="s">
        <v>57</v>
      </c>
      <c r="B10" t="s">
        <v>26</v>
      </c>
      <c r="C10">
        <v>9</v>
      </c>
      <c r="D10">
        <v>0</v>
      </c>
      <c r="E10">
        <v>0</v>
      </c>
      <c r="F10">
        <v>198</v>
      </c>
      <c r="G10">
        <v>7</v>
      </c>
    </row>
    <row r="11" spans="1:7" x14ac:dyDescent="0.35">
      <c r="A11" t="s">
        <v>57</v>
      </c>
      <c r="B11" t="s">
        <v>27</v>
      </c>
      <c r="C11">
        <v>7</v>
      </c>
      <c r="D11">
        <v>0</v>
      </c>
      <c r="E11">
        <v>0</v>
      </c>
      <c r="F11">
        <v>210</v>
      </c>
      <c r="G11">
        <v>5</v>
      </c>
    </row>
    <row r="12" spans="1:7" x14ac:dyDescent="0.35">
      <c r="A12" t="s">
        <v>57</v>
      </c>
      <c r="B12" t="s">
        <v>28</v>
      </c>
      <c r="C12">
        <v>6</v>
      </c>
      <c r="D12">
        <v>0</v>
      </c>
      <c r="E12">
        <v>0</v>
      </c>
      <c r="F12">
        <v>197</v>
      </c>
      <c r="G12">
        <v>6</v>
      </c>
    </row>
    <row r="13" spans="1:7" x14ac:dyDescent="0.35">
      <c r="A13" t="s">
        <v>57</v>
      </c>
      <c r="B13" t="s">
        <v>29</v>
      </c>
      <c r="C13">
        <v>9</v>
      </c>
      <c r="D13">
        <v>0</v>
      </c>
      <c r="E13">
        <v>21</v>
      </c>
      <c r="F13">
        <v>195</v>
      </c>
      <c r="G1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J14" sqref="J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44</v>
      </c>
      <c r="G1" t="s">
        <v>16</v>
      </c>
      <c r="H1" t="s">
        <v>4</v>
      </c>
      <c r="I1" t="s">
        <v>5</v>
      </c>
      <c r="J1" t="s">
        <v>10</v>
      </c>
    </row>
    <row r="2" spans="1:10" x14ac:dyDescent="0.35">
      <c r="A2" t="s">
        <v>58</v>
      </c>
      <c r="B2" t="s">
        <v>18</v>
      </c>
      <c r="C2">
        <v>80</v>
      </c>
      <c r="D2">
        <v>5</v>
      </c>
      <c r="E2">
        <v>0</v>
      </c>
      <c r="F2">
        <v>0</v>
      </c>
      <c r="G2">
        <v>0</v>
      </c>
      <c r="H2">
        <v>0</v>
      </c>
      <c r="I2">
        <v>14</v>
      </c>
      <c r="J2">
        <v>532</v>
      </c>
    </row>
    <row r="3" spans="1:10" x14ac:dyDescent="0.35">
      <c r="A3" t="s">
        <v>58</v>
      </c>
      <c r="B3" t="s">
        <v>19</v>
      </c>
      <c r="C3">
        <v>18</v>
      </c>
      <c r="D3">
        <v>0</v>
      </c>
      <c r="E3">
        <v>0</v>
      </c>
      <c r="F3">
        <v>0</v>
      </c>
      <c r="G3">
        <v>0</v>
      </c>
      <c r="H3">
        <v>1</v>
      </c>
      <c r="I3">
        <v>15</v>
      </c>
      <c r="J3">
        <v>147</v>
      </c>
    </row>
    <row r="4" spans="1:10" x14ac:dyDescent="0.35">
      <c r="A4" t="s">
        <v>58</v>
      </c>
      <c r="B4" t="s">
        <v>20</v>
      </c>
      <c r="C4">
        <v>47</v>
      </c>
      <c r="D4">
        <v>0</v>
      </c>
      <c r="E4">
        <v>1</v>
      </c>
      <c r="F4">
        <v>0</v>
      </c>
      <c r="G4">
        <v>0</v>
      </c>
      <c r="H4">
        <v>1</v>
      </c>
      <c r="I4">
        <v>26</v>
      </c>
      <c r="J4">
        <v>800</v>
      </c>
    </row>
    <row r="5" spans="1:10" x14ac:dyDescent="0.35">
      <c r="A5" t="s">
        <v>58</v>
      </c>
      <c r="B5" t="s">
        <v>21</v>
      </c>
      <c r="C5">
        <v>10</v>
      </c>
      <c r="D5">
        <v>0</v>
      </c>
      <c r="E5">
        <v>2</v>
      </c>
      <c r="F5">
        <v>0</v>
      </c>
      <c r="G5">
        <v>4</v>
      </c>
      <c r="H5">
        <v>2</v>
      </c>
      <c r="I5">
        <v>15</v>
      </c>
      <c r="J5">
        <v>1218</v>
      </c>
    </row>
    <row r="6" spans="1:10" x14ac:dyDescent="0.35">
      <c r="A6" t="s">
        <v>58</v>
      </c>
      <c r="B6" t="s">
        <v>22</v>
      </c>
      <c r="C6">
        <v>15</v>
      </c>
      <c r="D6">
        <v>0</v>
      </c>
      <c r="E6">
        <v>6</v>
      </c>
      <c r="F6">
        <v>0</v>
      </c>
      <c r="G6">
        <v>0</v>
      </c>
      <c r="H6">
        <v>2</v>
      </c>
      <c r="I6">
        <v>6</v>
      </c>
      <c r="J6">
        <v>1026</v>
      </c>
    </row>
    <row r="7" spans="1:10" x14ac:dyDescent="0.35">
      <c r="A7" t="s">
        <v>58</v>
      </c>
      <c r="B7" t="s">
        <v>23</v>
      </c>
      <c r="C7">
        <v>85</v>
      </c>
      <c r="D7">
        <v>0</v>
      </c>
      <c r="E7">
        <v>1</v>
      </c>
      <c r="F7">
        <v>0</v>
      </c>
      <c r="G7">
        <v>0</v>
      </c>
      <c r="H7">
        <v>2</v>
      </c>
      <c r="I7">
        <v>21</v>
      </c>
      <c r="J7">
        <v>1224</v>
      </c>
    </row>
    <row r="8" spans="1:10" x14ac:dyDescent="0.35">
      <c r="A8" t="s">
        <v>58</v>
      </c>
      <c r="B8" t="s">
        <v>24</v>
      </c>
      <c r="C8">
        <v>50</v>
      </c>
      <c r="D8">
        <v>0</v>
      </c>
      <c r="E8">
        <v>6</v>
      </c>
      <c r="F8">
        <v>0</v>
      </c>
      <c r="G8">
        <v>0</v>
      </c>
      <c r="H8">
        <v>0</v>
      </c>
      <c r="I8">
        <v>17</v>
      </c>
      <c r="J8">
        <v>1182</v>
      </c>
    </row>
    <row r="9" spans="1:10" x14ac:dyDescent="0.35">
      <c r="A9" t="s">
        <v>58</v>
      </c>
      <c r="B9" t="s">
        <v>25</v>
      </c>
      <c r="C9">
        <v>84</v>
      </c>
      <c r="D9">
        <v>0</v>
      </c>
      <c r="E9">
        <v>0</v>
      </c>
      <c r="F9">
        <v>6</v>
      </c>
      <c r="G9">
        <v>0</v>
      </c>
      <c r="H9">
        <v>1</v>
      </c>
      <c r="I9">
        <v>17</v>
      </c>
      <c r="J9">
        <v>98</v>
      </c>
    </row>
    <row r="10" spans="1:10" x14ac:dyDescent="0.35">
      <c r="A10" t="s">
        <v>58</v>
      </c>
      <c r="B10" t="s">
        <v>26</v>
      </c>
      <c r="C10">
        <v>45</v>
      </c>
      <c r="D10">
        <v>2</v>
      </c>
      <c r="E10">
        <v>11</v>
      </c>
      <c r="F10">
        <v>0</v>
      </c>
      <c r="G10">
        <v>0</v>
      </c>
      <c r="H10">
        <v>0</v>
      </c>
      <c r="I10">
        <v>19</v>
      </c>
      <c r="J10">
        <v>805</v>
      </c>
    </row>
    <row r="11" spans="1:10" x14ac:dyDescent="0.35">
      <c r="A11" t="s">
        <v>58</v>
      </c>
      <c r="B11" t="s">
        <v>27</v>
      </c>
      <c r="C11">
        <v>60</v>
      </c>
      <c r="D11">
        <v>34</v>
      </c>
      <c r="E11">
        <v>0</v>
      </c>
      <c r="F11">
        <v>0</v>
      </c>
      <c r="G11">
        <v>0</v>
      </c>
      <c r="H11">
        <v>0</v>
      </c>
      <c r="I11">
        <v>0</v>
      </c>
      <c r="J11">
        <v>812</v>
      </c>
    </row>
    <row r="12" spans="1:10" x14ac:dyDescent="0.35">
      <c r="A12" t="s">
        <v>58</v>
      </c>
      <c r="B12" t="s">
        <v>28</v>
      </c>
      <c r="C12">
        <v>109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1022</v>
      </c>
    </row>
    <row r="13" spans="1:10" x14ac:dyDescent="0.35">
      <c r="A13" t="s">
        <v>58</v>
      </c>
      <c r="B13" t="s">
        <v>29</v>
      </c>
      <c r="C13">
        <v>80</v>
      </c>
      <c r="D13">
        <v>0</v>
      </c>
      <c r="E13">
        <v>12</v>
      </c>
      <c r="F13">
        <v>0</v>
      </c>
      <c r="G13">
        <v>0</v>
      </c>
      <c r="H13">
        <v>0</v>
      </c>
      <c r="I13">
        <v>0</v>
      </c>
      <c r="J13">
        <v>569</v>
      </c>
    </row>
    <row r="14" spans="1:10" x14ac:dyDescent="0.35">
      <c r="C14">
        <f>SUM(C2:C13)</f>
        <v>683</v>
      </c>
      <c r="D14">
        <f t="shared" ref="D14:E14" si="0">SUM(D2:D13)</f>
        <v>43</v>
      </c>
      <c r="E14">
        <f t="shared" si="0"/>
        <v>39</v>
      </c>
      <c r="F14">
        <f>SUM(F2:F13)</f>
        <v>6</v>
      </c>
      <c r="G14">
        <f>SUM(G2:G13)</f>
        <v>4</v>
      </c>
      <c r="H14">
        <f>SUM(H2:H13)</f>
        <v>9</v>
      </c>
      <c r="I14">
        <f>SUM(I2:I13)</f>
        <v>150</v>
      </c>
      <c r="J14">
        <f>SUM(J2:J13)</f>
        <v>9435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"/>
  <sheetViews>
    <sheetView workbookViewId="0">
      <selection activeCell="M2" sqref="M2:V14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8</v>
      </c>
      <c r="G1" t="s">
        <v>9</v>
      </c>
      <c r="H1" t="s">
        <v>59</v>
      </c>
      <c r="I1" t="s">
        <v>39</v>
      </c>
      <c r="J1" t="s">
        <v>60</v>
      </c>
      <c r="K1" t="s">
        <v>61</v>
      </c>
      <c r="L1" t="s">
        <v>43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5</v>
      </c>
      <c r="V1" t="s">
        <v>10</v>
      </c>
    </row>
    <row r="2" spans="1:22" x14ac:dyDescent="0.35">
      <c r="A2" t="s">
        <v>70</v>
      </c>
      <c r="B2" t="s">
        <v>18</v>
      </c>
      <c r="C2">
        <v>83</v>
      </c>
      <c r="D2">
        <v>0</v>
      </c>
      <c r="E2">
        <v>13</v>
      </c>
      <c r="F2">
        <v>0</v>
      </c>
      <c r="G2">
        <v>0</v>
      </c>
      <c r="H2">
        <v>0</v>
      </c>
      <c r="I2">
        <v>10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</v>
      </c>
      <c r="V2">
        <v>213</v>
      </c>
    </row>
    <row r="3" spans="1:22" x14ac:dyDescent="0.35">
      <c r="A3" t="s">
        <v>70</v>
      </c>
      <c r="B3" t="s">
        <v>19</v>
      </c>
      <c r="C3">
        <v>18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</v>
      </c>
      <c r="V3">
        <v>138</v>
      </c>
    </row>
    <row r="4" spans="1:22" x14ac:dyDescent="0.35">
      <c r="A4" t="s">
        <v>70</v>
      </c>
      <c r="B4" t="s">
        <v>20</v>
      </c>
      <c r="C4">
        <v>38</v>
      </c>
      <c r="D4">
        <v>0</v>
      </c>
      <c r="E4">
        <v>10</v>
      </c>
      <c r="F4">
        <v>0</v>
      </c>
      <c r="G4">
        <v>0</v>
      </c>
      <c r="H4">
        <v>0</v>
      </c>
      <c r="I4">
        <v>8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35</v>
      </c>
      <c r="V4">
        <v>228</v>
      </c>
    </row>
    <row r="5" spans="1:22" x14ac:dyDescent="0.35">
      <c r="A5" t="s">
        <v>70</v>
      </c>
      <c r="B5" t="s">
        <v>21</v>
      </c>
      <c r="C5">
        <v>13</v>
      </c>
      <c r="D5">
        <v>0</v>
      </c>
      <c r="E5">
        <v>17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29</v>
      </c>
      <c r="V5">
        <v>212</v>
      </c>
    </row>
    <row r="6" spans="1:22" x14ac:dyDescent="0.35">
      <c r="A6" t="s">
        <v>70</v>
      </c>
      <c r="B6" t="s">
        <v>22</v>
      </c>
      <c r="C6">
        <v>36</v>
      </c>
      <c r="D6">
        <v>0</v>
      </c>
      <c r="E6">
        <v>14</v>
      </c>
      <c r="F6">
        <v>0</v>
      </c>
      <c r="G6">
        <v>0</v>
      </c>
      <c r="H6">
        <v>1</v>
      </c>
      <c r="I6">
        <v>17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40</v>
      </c>
      <c r="V6">
        <v>375</v>
      </c>
    </row>
    <row r="7" spans="1:22" x14ac:dyDescent="0.35">
      <c r="A7" t="s">
        <v>70</v>
      </c>
      <c r="B7" t="s">
        <v>23</v>
      </c>
      <c r="C7">
        <v>21</v>
      </c>
      <c r="D7">
        <v>2</v>
      </c>
      <c r="E7">
        <v>8</v>
      </c>
      <c r="F7">
        <v>0</v>
      </c>
      <c r="G7">
        <v>0</v>
      </c>
      <c r="H7">
        <v>1</v>
      </c>
      <c r="I7">
        <v>6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</v>
      </c>
      <c r="V7">
        <v>443</v>
      </c>
    </row>
    <row r="8" spans="1:22" x14ac:dyDescent="0.35">
      <c r="A8" t="s">
        <v>70</v>
      </c>
      <c r="B8" t="s">
        <v>24</v>
      </c>
      <c r="C8">
        <v>54</v>
      </c>
      <c r="D8">
        <v>1</v>
      </c>
      <c r="E8">
        <v>13</v>
      </c>
      <c r="F8">
        <v>0</v>
      </c>
      <c r="G8">
        <v>0</v>
      </c>
      <c r="H8">
        <v>4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82</v>
      </c>
      <c r="V8">
        <v>561</v>
      </c>
    </row>
    <row r="9" spans="1:22" x14ac:dyDescent="0.35">
      <c r="A9" t="s">
        <v>70</v>
      </c>
      <c r="B9" t="s">
        <v>25</v>
      </c>
      <c r="C9">
        <v>45</v>
      </c>
      <c r="D9">
        <v>0</v>
      </c>
      <c r="E9">
        <v>24</v>
      </c>
      <c r="F9">
        <v>0</v>
      </c>
      <c r="G9">
        <v>0</v>
      </c>
      <c r="H9">
        <v>1</v>
      </c>
      <c r="I9">
        <v>15</v>
      </c>
      <c r="J9">
        <v>0</v>
      </c>
      <c r="K9">
        <v>5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59</v>
      </c>
      <c r="V9">
        <v>576</v>
      </c>
    </row>
    <row r="10" spans="1:22" x14ac:dyDescent="0.35">
      <c r="A10" t="s">
        <v>70</v>
      </c>
      <c r="B10" t="s">
        <v>26</v>
      </c>
      <c r="C10">
        <v>15</v>
      </c>
      <c r="D10">
        <v>0</v>
      </c>
      <c r="E10">
        <v>21</v>
      </c>
      <c r="F10">
        <v>0</v>
      </c>
      <c r="G10">
        <v>0</v>
      </c>
      <c r="H10">
        <v>0</v>
      </c>
      <c r="I10">
        <v>5</v>
      </c>
      <c r="J10">
        <v>0</v>
      </c>
      <c r="K10">
        <v>0</v>
      </c>
      <c r="L10">
        <v>5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64</v>
      </c>
      <c r="V10">
        <v>482</v>
      </c>
    </row>
    <row r="11" spans="1:22" x14ac:dyDescent="0.35">
      <c r="A11" t="s">
        <v>70</v>
      </c>
      <c r="B11" t="s">
        <v>27</v>
      </c>
      <c r="C11">
        <v>48</v>
      </c>
      <c r="D11">
        <v>0</v>
      </c>
      <c r="E11">
        <v>20</v>
      </c>
      <c r="F11">
        <v>50</v>
      </c>
      <c r="G11">
        <v>2</v>
      </c>
      <c r="H11">
        <v>0</v>
      </c>
      <c r="I11">
        <v>9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218</v>
      </c>
    </row>
    <row r="12" spans="1:22" x14ac:dyDescent="0.35">
      <c r="A12" t="s">
        <v>70</v>
      </c>
      <c r="B12" t="s">
        <v>28</v>
      </c>
      <c r="C12">
        <v>30</v>
      </c>
      <c r="D12">
        <v>0</v>
      </c>
      <c r="E12">
        <v>26</v>
      </c>
      <c r="F12">
        <v>14</v>
      </c>
      <c r="G12">
        <v>4</v>
      </c>
      <c r="H12">
        <v>1</v>
      </c>
      <c r="I12">
        <v>4</v>
      </c>
      <c r="J12">
        <v>10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55</v>
      </c>
      <c r="V12">
        <v>452</v>
      </c>
    </row>
    <row r="13" spans="1:22" x14ac:dyDescent="0.35">
      <c r="A13" t="s">
        <v>70</v>
      </c>
      <c r="B13" t="s">
        <v>29</v>
      </c>
      <c r="C13">
        <v>26</v>
      </c>
      <c r="D13">
        <v>0</v>
      </c>
      <c r="E13">
        <v>20</v>
      </c>
      <c r="F13">
        <v>72</v>
      </c>
      <c r="G13">
        <v>3</v>
      </c>
      <c r="H13">
        <v>2</v>
      </c>
      <c r="I13">
        <v>3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69</v>
      </c>
      <c r="V13">
        <v>511</v>
      </c>
    </row>
    <row r="14" spans="1:22" x14ac:dyDescent="0.35">
      <c r="C14">
        <f>SUM(C2:C13)</f>
        <v>427</v>
      </c>
      <c r="D14">
        <f t="shared" ref="D14:V14" si="0">SUM(D2:D13)</f>
        <v>3</v>
      </c>
      <c r="E14">
        <f t="shared" si="0"/>
        <v>196</v>
      </c>
      <c r="F14">
        <f t="shared" si="0"/>
        <v>136</v>
      </c>
      <c r="G14">
        <f t="shared" si="0"/>
        <v>9</v>
      </c>
      <c r="H14">
        <f t="shared" si="0"/>
        <v>11</v>
      </c>
      <c r="I14">
        <f t="shared" si="0"/>
        <v>86</v>
      </c>
      <c r="J14">
        <f t="shared" si="0"/>
        <v>15</v>
      </c>
      <c r="K14">
        <f t="shared" si="0"/>
        <v>8</v>
      </c>
      <c r="L14">
        <f t="shared" si="0"/>
        <v>9</v>
      </c>
      <c r="M14">
        <f t="shared" si="0"/>
        <v>13</v>
      </c>
      <c r="N14">
        <f t="shared" si="0"/>
        <v>3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4</v>
      </c>
      <c r="T14">
        <f t="shared" si="0"/>
        <v>1</v>
      </c>
      <c r="U14">
        <f t="shared" si="0"/>
        <v>573</v>
      </c>
      <c r="V14">
        <f t="shared" si="0"/>
        <v>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"/>
  <sheetViews>
    <sheetView workbookViewId="0">
      <selection activeCell="O13" sqref="O13"/>
    </sheetView>
  </sheetViews>
  <sheetFormatPr defaultRowHeight="14.5" x14ac:dyDescent="0.35"/>
  <cols>
    <col min="8" max="8" width="1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36</v>
      </c>
      <c r="G1" t="s">
        <v>6</v>
      </c>
      <c r="H1" t="s">
        <v>71</v>
      </c>
      <c r="I1" t="s">
        <v>7</v>
      </c>
      <c r="J1" t="s">
        <v>75</v>
      </c>
      <c r="K1" t="s">
        <v>72</v>
      </c>
      <c r="L1" t="s">
        <v>73</v>
      </c>
    </row>
    <row r="2" spans="1:12" x14ac:dyDescent="0.35">
      <c r="A2" t="s">
        <v>74</v>
      </c>
      <c r="B2" t="s">
        <v>18</v>
      </c>
      <c r="C2">
        <v>0</v>
      </c>
      <c r="D2">
        <v>0</v>
      </c>
      <c r="E2">
        <v>3</v>
      </c>
      <c r="F2">
        <v>3</v>
      </c>
      <c r="G2">
        <v>0</v>
      </c>
      <c r="H2">
        <v>105</v>
      </c>
      <c r="I2">
        <v>6</v>
      </c>
      <c r="J2">
        <v>0</v>
      </c>
      <c r="K2">
        <v>0</v>
      </c>
      <c r="L2">
        <v>0</v>
      </c>
    </row>
    <row r="3" spans="1:12" x14ac:dyDescent="0.35">
      <c r="A3" t="s">
        <v>74</v>
      </c>
      <c r="B3" t="s">
        <v>19</v>
      </c>
      <c r="C3">
        <v>0</v>
      </c>
      <c r="D3">
        <v>0</v>
      </c>
      <c r="E3">
        <v>0</v>
      </c>
      <c r="F3">
        <v>2</v>
      </c>
      <c r="G3">
        <v>0</v>
      </c>
      <c r="H3">
        <v>56</v>
      </c>
      <c r="I3">
        <v>3</v>
      </c>
      <c r="J3">
        <v>0</v>
      </c>
      <c r="K3">
        <v>0</v>
      </c>
      <c r="L3">
        <v>0</v>
      </c>
    </row>
    <row r="4" spans="1:12" x14ac:dyDescent="0.35">
      <c r="A4" t="s">
        <v>74</v>
      </c>
      <c r="B4" t="s">
        <v>20</v>
      </c>
      <c r="C4">
        <v>29</v>
      </c>
      <c r="D4">
        <v>0</v>
      </c>
      <c r="E4">
        <v>0</v>
      </c>
      <c r="F4">
        <v>3</v>
      </c>
      <c r="G4">
        <v>2</v>
      </c>
      <c r="H4">
        <v>172</v>
      </c>
      <c r="I4">
        <v>6</v>
      </c>
      <c r="J4">
        <v>11</v>
      </c>
      <c r="K4">
        <v>0</v>
      </c>
      <c r="L4">
        <v>0</v>
      </c>
    </row>
    <row r="5" spans="1:12" x14ac:dyDescent="0.35">
      <c r="A5" t="s">
        <v>74</v>
      </c>
      <c r="B5" t="s">
        <v>21</v>
      </c>
      <c r="C5">
        <v>0</v>
      </c>
      <c r="D5">
        <v>0</v>
      </c>
      <c r="E5">
        <v>4</v>
      </c>
      <c r="F5">
        <v>10</v>
      </c>
      <c r="G5">
        <v>0</v>
      </c>
      <c r="H5">
        <v>120</v>
      </c>
      <c r="I5">
        <v>8</v>
      </c>
      <c r="J5">
        <v>0</v>
      </c>
      <c r="K5">
        <v>0</v>
      </c>
      <c r="L5">
        <v>0</v>
      </c>
    </row>
    <row r="6" spans="1:12" x14ac:dyDescent="0.35">
      <c r="A6" t="s">
        <v>74</v>
      </c>
      <c r="B6" t="s">
        <v>22</v>
      </c>
      <c r="C6">
        <v>0</v>
      </c>
      <c r="D6">
        <v>0</v>
      </c>
      <c r="E6">
        <v>28</v>
      </c>
      <c r="F6">
        <v>11</v>
      </c>
      <c r="G6">
        <v>0</v>
      </c>
      <c r="H6">
        <v>95</v>
      </c>
      <c r="I6">
        <v>6</v>
      </c>
      <c r="J6">
        <v>0</v>
      </c>
      <c r="K6">
        <v>0</v>
      </c>
      <c r="L6">
        <v>0</v>
      </c>
    </row>
    <row r="7" spans="1:12" x14ac:dyDescent="0.35">
      <c r="A7" t="s">
        <v>74</v>
      </c>
      <c r="B7" t="s">
        <v>23</v>
      </c>
      <c r="C7">
        <v>0</v>
      </c>
      <c r="D7">
        <v>0</v>
      </c>
      <c r="E7">
        <v>22</v>
      </c>
      <c r="F7">
        <v>5</v>
      </c>
      <c r="G7">
        <v>0</v>
      </c>
      <c r="H7">
        <v>128</v>
      </c>
      <c r="I7">
        <v>0</v>
      </c>
      <c r="J7">
        <v>0</v>
      </c>
      <c r="K7">
        <v>0</v>
      </c>
      <c r="L7">
        <v>0</v>
      </c>
    </row>
    <row r="8" spans="1:12" x14ac:dyDescent="0.35">
      <c r="A8" t="s">
        <v>74</v>
      </c>
      <c r="B8" t="s">
        <v>24</v>
      </c>
      <c r="C8">
        <v>0</v>
      </c>
      <c r="D8">
        <v>0</v>
      </c>
      <c r="E8">
        <v>20</v>
      </c>
      <c r="F8">
        <v>23</v>
      </c>
      <c r="G8">
        <v>0</v>
      </c>
      <c r="H8">
        <v>56</v>
      </c>
      <c r="I8">
        <v>3</v>
      </c>
      <c r="J8">
        <v>0</v>
      </c>
      <c r="K8">
        <v>0</v>
      </c>
      <c r="L8">
        <v>4</v>
      </c>
    </row>
    <row r="9" spans="1:12" x14ac:dyDescent="0.35">
      <c r="A9" t="s">
        <v>74</v>
      </c>
      <c r="B9" t="s">
        <v>25</v>
      </c>
      <c r="C9">
        <v>2</v>
      </c>
      <c r="D9">
        <v>1</v>
      </c>
      <c r="E9">
        <v>0</v>
      </c>
      <c r="F9">
        <v>8</v>
      </c>
      <c r="G9">
        <v>0</v>
      </c>
      <c r="H9">
        <v>142</v>
      </c>
      <c r="I9">
        <v>1</v>
      </c>
      <c r="J9">
        <v>0</v>
      </c>
      <c r="K9">
        <v>0</v>
      </c>
      <c r="L9">
        <v>0</v>
      </c>
    </row>
    <row r="10" spans="1:12" x14ac:dyDescent="0.35">
      <c r="A10" t="s">
        <v>74</v>
      </c>
      <c r="B10" t="s">
        <v>26</v>
      </c>
      <c r="C10">
        <v>0</v>
      </c>
      <c r="D10">
        <v>3</v>
      </c>
      <c r="E10">
        <v>11</v>
      </c>
      <c r="F10">
        <v>9</v>
      </c>
      <c r="G10">
        <v>0</v>
      </c>
      <c r="H10">
        <v>112</v>
      </c>
      <c r="I10">
        <v>6</v>
      </c>
      <c r="J10">
        <v>0</v>
      </c>
      <c r="K10">
        <v>2</v>
      </c>
      <c r="L10">
        <v>0</v>
      </c>
    </row>
    <row r="11" spans="1:12" x14ac:dyDescent="0.35">
      <c r="A11" t="s">
        <v>74</v>
      </c>
      <c r="B11" t="s">
        <v>27</v>
      </c>
      <c r="C11">
        <v>0</v>
      </c>
      <c r="D11">
        <v>2</v>
      </c>
      <c r="E11">
        <v>0</v>
      </c>
      <c r="F11">
        <v>15</v>
      </c>
      <c r="G11">
        <v>0</v>
      </c>
      <c r="H11">
        <v>163</v>
      </c>
      <c r="I11">
        <v>8</v>
      </c>
      <c r="J11">
        <v>0</v>
      </c>
      <c r="K11">
        <v>0</v>
      </c>
      <c r="L11">
        <v>0</v>
      </c>
    </row>
    <row r="12" spans="1:12" x14ac:dyDescent="0.35">
      <c r="A12" t="s">
        <v>74</v>
      </c>
      <c r="B12" t="s">
        <v>28</v>
      </c>
      <c r="C12">
        <v>0</v>
      </c>
      <c r="D12">
        <v>0</v>
      </c>
      <c r="E12">
        <v>0</v>
      </c>
      <c r="F12">
        <v>5</v>
      </c>
      <c r="G12">
        <v>0</v>
      </c>
      <c r="H12">
        <v>130</v>
      </c>
      <c r="I12">
        <v>7</v>
      </c>
      <c r="J12">
        <v>0</v>
      </c>
      <c r="K12">
        <v>0</v>
      </c>
      <c r="L12">
        <v>0</v>
      </c>
    </row>
    <row r="13" spans="1:12" x14ac:dyDescent="0.35">
      <c r="A13" t="s">
        <v>74</v>
      </c>
      <c r="B13" t="s">
        <v>29</v>
      </c>
      <c r="C13">
        <v>0</v>
      </c>
      <c r="D13">
        <v>0</v>
      </c>
      <c r="E13">
        <v>11</v>
      </c>
      <c r="F13">
        <v>12</v>
      </c>
      <c r="G13">
        <v>0</v>
      </c>
      <c r="H13">
        <v>103</v>
      </c>
      <c r="I13">
        <v>6</v>
      </c>
      <c r="J13">
        <v>0</v>
      </c>
      <c r="K13">
        <v>0</v>
      </c>
      <c r="L13">
        <v>0</v>
      </c>
    </row>
    <row r="14" spans="1:12" x14ac:dyDescent="0.35">
      <c r="C14">
        <f>SUM(C2:C13)</f>
        <v>31</v>
      </c>
      <c r="D14">
        <f t="shared" ref="D14:L14" si="0">SUM(D2:D13)</f>
        <v>6</v>
      </c>
      <c r="E14">
        <f t="shared" si="0"/>
        <v>99</v>
      </c>
      <c r="F14">
        <f t="shared" si="0"/>
        <v>106</v>
      </c>
      <c r="G14">
        <f t="shared" si="0"/>
        <v>2</v>
      </c>
      <c r="H14">
        <f t="shared" si="0"/>
        <v>1382</v>
      </c>
      <c r="I14">
        <f t="shared" si="0"/>
        <v>60</v>
      </c>
      <c r="J14">
        <f t="shared" si="0"/>
        <v>11</v>
      </c>
      <c r="K14">
        <f t="shared" si="0"/>
        <v>2</v>
      </c>
      <c r="L14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061A-EEA7-4590-B8FB-0E49E042A009}">
  <dimension ref="A1:AO14"/>
  <sheetViews>
    <sheetView topLeftCell="I1" workbookViewId="0">
      <selection activeCell="AC1" sqref="AC1"/>
    </sheetView>
  </sheetViews>
  <sheetFormatPr defaultRowHeight="14.5" x14ac:dyDescent="0.35"/>
  <cols>
    <col min="2" max="2" width="12.6328125" customWidth="1"/>
    <col min="11" max="11" width="11.6328125" customWidth="1"/>
    <col min="41" max="41" width="11.453125" customWidth="1"/>
  </cols>
  <sheetData>
    <row r="1" spans="1:41" ht="43.5" x14ac:dyDescent="0.35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1" t="s">
        <v>108</v>
      </c>
      <c r="AB1" s="2" t="s">
        <v>109</v>
      </c>
      <c r="AC1" s="21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</row>
    <row r="2" spans="1:41" x14ac:dyDescent="0.35">
      <c r="A2" s="3" t="s">
        <v>117</v>
      </c>
      <c r="B2" s="4">
        <v>102</v>
      </c>
      <c r="C2" s="4">
        <v>59</v>
      </c>
      <c r="D2" s="4">
        <v>147</v>
      </c>
      <c r="E2" s="4">
        <v>15</v>
      </c>
      <c r="F2" s="4">
        <v>10</v>
      </c>
      <c r="G2" s="4">
        <v>15</v>
      </c>
      <c r="H2" s="4">
        <v>36</v>
      </c>
      <c r="I2" s="4">
        <v>16</v>
      </c>
      <c r="J2" s="4">
        <v>283</v>
      </c>
      <c r="K2" s="4">
        <v>2</v>
      </c>
      <c r="L2" s="4">
        <v>33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1</v>
      </c>
      <c r="AG2" s="4">
        <v>5</v>
      </c>
      <c r="AH2" s="4">
        <v>2</v>
      </c>
      <c r="AI2" s="4">
        <v>7505</v>
      </c>
      <c r="AJ2" s="4">
        <v>0</v>
      </c>
      <c r="AK2" s="4">
        <v>12</v>
      </c>
      <c r="AL2" s="4">
        <v>0</v>
      </c>
      <c r="AM2" s="4">
        <v>0</v>
      </c>
      <c r="AN2" s="4">
        <v>0</v>
      </c>
      <c r="AO2" s="4">
        <v>1523</v>
      </c>
    </row>
    <row r="3" spans="1:41" x14ac:dyDescent="0.35">
      <c r="A3" s="3" t="s">
        <v>118</v>
      </c>
      <c r="B3" s="4">
        <v>53</v>
      </c>
      <c r="C3" s="4">
        <v>0</v>
      </c>
      <c r="D3" s="4">
        <f>53+120</f>
        <v>173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216</v>
      </c>
      <c r="K3" s="4">
        <v>0</v>
      </c>
      <c r="L3" s="4">
        <v>25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2</v>
      </c>
      <c r="AL3" s="4">
        <v>0</v>
      </c>
      <c r="AM3" s="4">
        <v>0</v>
      </c>
      <c r="AN3" s="4">
        <v>9</v>
      </c>
      <c r="AO3" s="4">
        <v>121</v>
      </c>
    </row>
    <row r="4" spans="1:41" x14ac:dyDescent="0.35">
      <c r="A4" s="3" t="s">
        <v>119</v>
      </c>
      <c r="B4" s="4">
        <v>138</v>
      </c>
      <c r="C4" s="4">
        <v>44</v>
      </c>
      <c r="D4" s="4">
        <v>271</v>
      </c>
      <c r="E4" s="4">
        <v>12</v>
      </c>
      <c r="F4" s="4">
        <v>20</v>
      </c>
      <c r="G4" s="4">
        <v>11</v>
      </c>
      <c r="H4" s="4">
        <v>40</v>
      </c>
      <c r="I4" s="4">
        <v>14</v>
      </c>
      <c r="J4" s="4">
        <v>226</v>
      </c>
      <c r="K4" s="4">
        <v>10</v>
      </c>
      <c r="L4" s="4">
        <v>6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6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50</v>
      </c>
      <c r="AC4" s="4">
        <v>0</v>
      </c>
      <c r="AD4" s="4">
        <v>0</v>
      </c>
      <c r="AE4" s="4">
        <v>0</v>
      </c>
      <c r="AF4" s="4">
        <v>6</v>
      </c>
      <c r="AG4" s="4">
        <v>0</v>
      </c>
      <c r="AH4" s="4">
        <v>0</v>
      </c>
      <c r="AI4" s="4">
        <v>0</v>
      </c>
      <c r="AJ4" s="4">
        <v>0</v>
      </c>
      <c r="AK4" s="4">
        <v>17</v>
      </c>
      <c r="AL4" s="4">
        <v>0</v>
      </c>
      <c r="AM4" s="4">
        <v>0</v>
      </c>
      <c r="AN4" s="4">
        <v>0</v>
      </c>
      <c r="AO4" s="4">
        <v>1207</v>
      </c>
    </row>
    <row r="5" spans="1:41" x14ac:dyDescent="0.35">
      <c r="A5" s="3" t="s">
        <v>120</v>
      </c>
      <c r="B5" s="4">
        <v>136</v>
      </c>
      <c r="C5" s="4">
        <v>15</v>
      </c>
      <c r="D5" s="4">
        <v>220</v>
      </c>
      <c r="E5" s="4">
        <v>0</v>
      </c>
      <c r="F5" s="4">
        <v>25</v>
      </c>
      <c r="G5" s="4">
        <v>25</v>
      </c>
      <c r="H5" s="4">
        <v>41</v>
      </c>
      <c r="I5" s="4">
        <v>8</v>
      </c>
      <c r="J5" s="4">
        <v>253</v>
      </c>
      <c r="K5" s="4">
        <v>3</v>
      </c>
      <c r="L5" s="4">
        <v>8</v>
      </c>
      <c r="M5" s="4">
        <v>0</v>
      </c>
      <c r="N5" s="4">
        <v>0</v>
      </c>
      <c r="O5" s="4">
        <v>1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10</v>
      </c>
      <c r="X5" s="4">
        <v>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30</v>
      </c>
      <c r="AL5" s="4">
        <v>0</v>
      </c>
      <c r="AM5" s="4">
        <v>0</v>
      </c>
      <c r="AN5" s="4">
        <v>0</v>
      </c>
      <c r="AO5" s="4">
        <v>3610</v>
      </c>
    </row>
    <row r="6" spans="1:41" x14ac:dyDescent="0.35">
      <c r="A6" s="3" t="s">
        <v>22</v>
      </c>
      <c r="B6" s="4">
        <v>191</v>
      </c>
      <c r="C6" s="4">
        <v>110</v>
      </c>
      <c r="D6" s="4">
        <f>194+28</f>
        <v>222</v>
      </c>
      <c r="E6" s="4">
        <v>6</v>
      </c>
      <c r="F6" s="4">
        <v>31</v>
      </c>
      <c r="G6" s="4">
        <v>6</v>
      </c>
      <c r="H6" s="4">
        <v>4</v>
      </c>
      <c r="I6" s="4">
        <v>15</v>
      </c>
      <c r="J6" s="4">
        <v>269</v>
      </c>
      <c r="K6" s="4">
        <v>31</v>
      </c>
      <c r="L6" s="4">
        <v>9</v>
      </c>
      <c r="M6" s="4">
        <v>0</v>
      </c>
      <c r="N6" s="4">
        <v>0</v>
      </c>
      <c r="O6" s="4">
        <v>0</v>
      </c>
      <c r="P6" s="4">
        <v>1</v>
      </c>
      <c r="Q6" s="4">
        <v>5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12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92</v>
      </c>
      <c r="AL6" s="4">
        <v>0</v>
      </c>
      <c r="AM6" s="4">
        <v>0</v>
      </c>
      <c r="AN6" s="4">
        <v>0</v>
      </c>
      <c r="AO6" s="4">
        <v>3970</v>
      </c>
    </row>
    <row r="7" spans="1:41" x14ac:dyDescent="0.35">
      <c r="A7" s="3" t="s">
        <v>121</v>
      </c>
      <c r="B7" s="4">
        <v>190</v>
      </c>
      <c r="C7" s="4">
        <v>27</v>
      </c>
      <c r="D7" s="4">
        <v>131</v>
      </c>
      <c r="E7" s="4">
        <v>39</v>
      </c>
      <c r="F7" s="4">
        <v>23</v>
      </c>
      <c r="G7" s="4">
        <v>18</v>
      </c>
      <c r="H7" s="4">
        <v>32</v>
      </c>
      <c r="I7" s="4">
        <v>15</v>
      </c>
      <c r="J7" s="4">
        <v>214</v>
      </c>
      <c r="K7" s="4">
        <v>0</v>
      </c>
      <c r="L7" s="4">
        <v>3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29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42</v>
      </c>
      <c r="AL7" s="4">
        <v>0</v>
      </c>
      <c r="AM7" s="4">
        <v>0</v>
      </c>
      <c r="AN7" s="4">
        <v>0</v>
      </c>
      <c r="AO7" s="4">
        <v>4119</v>
      </c>
    </row>
    <row r="8" spans="1:41" x14ac:dyDescent="0.35">
      <c r="A8" s="3" t="s">
        <v>122</v>
      </c>
      <c r="B8" s="4">
        <f>165+29</f>
        <v>194</v>
      </c>
      <c r="C8" s="4">
        <v>27</v>
      </c>
      <c r="D8" s="4">
        <f>144+150</f>
        <v>294</v>
      </c>
      <c r="E8" s="4">
        <v>8</v>
      </c>
      <c r="F8" s="4">
        <v>22</v>
      </c>
      <c r="G8" s="4">
        <v>10</v>
      </c>
      <c r="H8" s="4">
        <v>3</v>
      </c>
      <c r="I8" s="4">
        <v>17</v>
      </c>
      <c r="J8" s="4">
        <v>291</v>
      </c>
      <c r="K8" s="4">
        <v>40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46</v>
      </c>
      <c r="AC8" s="4">
        <v>0</v>
      </c>
      <c r="AD8" s="4">
        <v>0</v>
      </c>
      <c r="AE8" s="4">
        <v>0</v>
      </c>
      <c r="AF8" s="4">
        <v>0</v>
      </c>
      <c r="AG8" s="4">
        <v>3</v>
      </c>
      <c r="AH8" s="4">
        <v>0</v>
      </c>
      <c r="AI8" s="4">
        <v>0</v>
      </c>
      <c r="AJ8" s="4">
        <v>0</v>
      </c>
      <c r="AK8" s="4">
        <v>50</v>
      </c>
      <c r="AL8" s="4">
        <v>0</v>
      </c>
      <c r="AM8" s="4">
        <v>0</v>
      </c>
      <c r="AN8" s="4">
        <v>0</v>
      </c>
      <c r="AO8" s="4">
        <v>5030</v>
      </c>
    </row>
    <row r="9" spans="1:41" x14ac:dyDescent="0.35">
      <c r="A9" s="3" t="s">
        <v>123</v>
      </c>
      <c r="B9" s="4">
        <v>181</v>
      </c>
      <c r="C9" s="4">
        <v>50</v>
      </c>
      <c r="D9" s="4">
        <v>157</v>
      </c>
      <c r="E9" s="4">
        <v>17</v>
      </c>
      <c r="F9" s="4">
        <v>41</v>
      </c>
      <c r="G9" s="4">
        <v>25</v>
      </c>
      <c r="H9" s="4">
        <v>44</v>
      </c>
      <c r="I9" s="4">
        <v>18</v>
      </c>
      <c r="J9" s="4">
        <v>256</v>
      </c>
      <c r="K9" s="4">
        <v>101</v>
      </c>
      <c r="L9" s="4">
        <v>0</v>
      </c>
      <c r="M9" s="4">
        <v>100</v>
      </c>
      <c r="N9" s="4">
        <v>0</v>
      </c>
      <c r="O9" s="4">
        <v>13</v>
      </c>
      <c r="P9" s="4">
        <v>0</v>
      </c>
      <c r="Q9" s="4">
        <v>0</v>
      </c>
      <c r="R9" s="4">
        <v>0</v>
      </c>
      <c r="S9" s="4">
        <v>54</v>
      </c>
      <c r="T9" s="4">
        <v>0</v>
      </c>
      <c r="U9" s="4">
        <v>0</v>
      </c>
      <c r="V9" s="4">
        <v>15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150</v>
      </c>
      <c r="AL9" s="4">
        <f>54+137</f>
        <v>191</v>
      </c>
      <c r="AM9" s="4">
        <v>130</v>
      </c>
      <c r="AN9" s="4">
        <v>0</v>
      </c>
      <c r="AO9" s="4">
        <v>4385</v>
      </c>
    </row>
    <row r="10" spans="1:41" x14ac:dyDescent="0.35">
      <c r="A10" s="3" t="s">
        <v>124</v>
      </c>
      <c r="B10" s="4">
        <v>140</v>
      </c>
      <c r="C10" s="4">
        <v>39</v>
      </c>
      <c r="D10" s="4">
        <v>56</v>
      </c>
      <c r="E10" s="4">
        <v>18</v>
      </c>
      <c r="F10" s="4">
        <v>235</v>
      </c>
      <c r="G10" s="4">
        <v>20</v>
      </c>
      <c r="H10" s="4">
        <v>37</v>
      </c>
      <c r="I10" s="4">
        <v>17</v>
      </c>
      <c r="J10" s="4">
        <v>235</v>
      </c>
      <c r="K10" s="4">
        <v>60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10</v>
      </c>
      <c r="Y10" s="4">
        <v>0</v>
      </c>
      <c r="Z10" s="4">
        <v>0</v>
      </c>
      <c r="AA10" s="4">
        <v>0</v>
      </c>
      <c r="AB10" s="4">
        <v>39</v>
      </c>
      <c r="AC10" s="4">
        <v>13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98</v>
      </c>
      <c r="AL10" s="4">
        <f>24+76</f>
        <v>100</v>
      </c>
      <c r="AM10" s="4">
        <f>27+69</f>
        <v>96</v>
      </c>
      <c r="AN10" s="4">
        <v>0</v>
      </c>
      <c r="AO10" s="4">
        <v>4029</v>
      </c>
    </row>
    <row r="11" spans="1:41" x14ac:dyDescent="0.35">
      <c r="A11" s="3" t="s">
        <v>125</v>
      </c>
      <c r="B11" s="4">
        <v>138</v>
      </c>
      <c r="C11" s="4">
        <v>133</v>
      </c>
      <c r="D11" s="4">
        <v>394</v>
      </c>
      <c r="E11" s="4">
        <v>0</v>
      </c>
      <c r="F11" s="4">
        <v>0</v>
      </c>
      <c r="G11" s="4">
        <v>0</v>
      </c>
      <c r="H11" s="4">
        <v>32</v>
      </c>
      <c r="I11" s="4">
        <v>13</v>
      </c>
      <c r="J11" s="4">
        <v>292</v>
      </c>
      <c r="K11" s="4">
        <v>21</v>
      </c>
      <c r="L11" s="4">
        <v>19</v>
      </c>
      <c r="M11" s="4">
        <v>0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4</v>
      </c>
      <c r="T11" s="4">
        <v>0</v>
      </c>
      <c r="U11" s="4">
        <v>0</v>
      </c>
      <c r="V11" s="4">
        <v>4</v>
      </c>
      <c r="W11" s="4">
        <v>0</v>
      </c>
      <c r="X11" s="4">
        <v>0</v>
      </c>
      <c r="Y11" s="4">
        <v>1</v>
      </c>
      <c r="Z11" s="4">
        <v>0</v>
      </c>
      <c r="AA11" s="4">
        <v>2</v>
      </c>
      <c r="AB11" s="4">
        <v>0</v>
      </c>
      <c r="AC11" s="4">
        <v>0</v>
      </c>
      <c r="AD11" s="4">
        <v>39</v>
      </c>
      <c r="AE11" s="4">
        <v>0</v>
      </c>
      <c r="AF11" s="4">
        <v>2</v>
      </c>
      <c r="AG11" s="4">
        <v>0</v>
      </c>
      <c r="AH11" s="4">
        <v>0</v>
      </c>
      <c r="AI11" s="4">
        <v>0</v>
      </c>
      <c r="AJ11" s="4">
        <v>0</v>
      </c>
      <c r="AK11" s="4">
        <v>46</v>
      </c>
      <c r="AL11" s="4">
        <v>62</v>
      </c>
      <c r="AM11" s="4">
        <v>59</v>
      </c>
      <c r="AN11" s="4">
        <v>0</v>
      </c>
      <c r="AO11" s="4">
        <v>4502</v>
      </c>
    </row>
    <row r="12" spans="1:41" x14ac:dyDescent="0.35">
      <c r="A12" s="3" t="s">
        <v>126</v>
      </c>
      <c r="B12" s="4">
        <v>161</v>
      </c>
      <c r="C12" s="4">
        <v>49</v>
      </c>
      <c r="D12" s="4">
        <f>162+320</f>
        <v>482</v>
      </c>
      <c r="E12" s="4">
        <v>28</v>
      </c>
      <c r="F12" s="4">
        <v>40</v>
      </c>
      <c r="G12" s="4">
        <v>0</v>
      </c>
      <c r="H12" s="4">
        <v>74</v>
      </c>
      <c r="I12" s="4">
        <v>0</v>
      </c>
      <c r="J12" s="4">
        <v>0</v>
      </c>
      <c r="K12" s="4">
        <v>0</v>
      </c>
      <c r="L12" s="4">
        <v>45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202</v>
      </c>
      <c r="AB12" s="4">
        <v>0</v>
      </c>
      <c r="AC12" s="4">
        <v>0</v>
      </c>
      <c r="AD12" s="4">
        <v>19</v>
      </c>
      <c r="AE12" s="4">
        <v>8</v>
      </c>
      <c r="AF12" s="4">
        <v>13</v>
      </c>
      <c r="AG12" s="4">
        <v>0</v>
      </c>
      <c r="AH12" s="4">
        <v>0</v>
      </c>
      <c r="AI12" s="4">
        <v>0</v>
      </c>
      <c r="AJ12" s="4">
        <v>0</v>
      </c>
      <c r="AK12" s="4">
        <v>106</v>
      </c>
      <c r="AL12" s="4">
        <v>158</v>
      </c>
      <c r="AM12" s="4">
        <v>129</v>
      </c>
      <c r="AN12" s="4">
        <v>1</v>
      </c>
      <c r="AO12" s="4">
        <v>5083</v>
      </c>
    </row>
    <row r="13" spans="1:41" x14ac:dyDescent="0.35">
      <c r="A13" s="3" t="s">
        <v>127</v>
      </c>
      <c r="B13" s="4">
        <v>139</v>
      </c>
      <c r="C13" s="4">
        <v>75</v>
      </c>
      <c r="D13" s="4">
        <v>122</v>
      </c>
      <c r="E13" s="4">
        <v>12</v>
      </c>
      <c r="F13" s="4">
        <v>16</v>
      </c>
      <c r="G13" s="4">
        <v>17</v>
      </c>
      <c r="H13" s="4">
        <v>23</v>
      </c>
      <c r="I13" s="4">
        <v>239</v>
      </c>
      <c r="J13" s="4">
        <v>0</v>
      </c>
      <c r="K13" s="4">
        <v>29</v>
      </c>
      <c r="L13" s="4">
        <v>85</v>
      </c>
      <c r="M13" s="4">
        <v>0</v>
      </c>
      <c r="N13" s="4">
        <v>0</v>
      </c>
      <c r="O13" s="4">
        <v>3</v>
      </c>
      <c r="P13" s="4">
        <v>0</v>
      </c>
      <c r="Q13" s="4">
        <v>0</v>
      </c>
      <c r="R13" s="4">
        <v>5</v>
      </c>
      <c r="S13" s="4">
        <v>5</v>
      </c>
      <c r="T13" s="4">
        <v>4</v>
      </c>
      <c r="U13" s="4">
        <v>1</v>
      </c>
      <c r="V13" s="4">
        <v>0</v>
      </c>
      <c r="W13" s="4">
        <v>0</v>
      </c>
      <c r="X13" s="4">
        <v>2</v>
      </c>
      <c r="Y13" s="4">
        <v>0</v>
      </c>
      <c r="Z13" s="4">
        <v>0</v>
      </c>
      <c r="AA13" s="4">
        <v>0</v>
      </c>
      <c r="AB13" s="4">
        <v>38</v>
      </c>
      <c r="AC13" s="4">
        <v>2</v>
      </c>
      <c r="AD13" s="4">
        <v>0</v>
      </c>
      <c r="AE13" s="4">
        <v>0</v>
      </c>
      <c r="AF13" s="4">
        <v>6</v>
      </c>
      <c r="AG13" s="4">
        <v>1</v>
      </c>
      <c r="AH13" s="4">
        <v>0</v>
      </c>
      <c r="AI13" s="4">
        <v>0</v>
      </c>
      <c r="AJ13" s="4">
        <v>0</v>
      </c>
      <c r="AK13" s="4">
        <v>101</v>
      </c>
      <c r="AL13" s="4">
        <f>113+45</f>
        <v>158</v>
      </c>
      <c r="AM13" s="4">
        <v>138</v>
      </c>
      <c r="AN13" s="4">
        <v>0</v>
      </c>
      <c r="AO13" s="4">
        <v>5111</v>
      </c>
    </row>
    <row r="14" spans="1:41" x14ac:dyDescent="0.35">
      <c r="A14" s="4"/>
      <c r="B14" s="4">
        <f>SUM(B2:B13)</f>
        <v>1763</v>
      </c>
      <c r="C14" s="4">
        <f t="shared" ref="C14:AE14" si="0">SUM(C2:C13)</f>
        <v>628</v>
      </c>
      <c r="D14" s="4">
        <f t="shared" si="0"/>
        <v>2669</v>
      </c>
      <c r="E14" s="4">
        <f t="shared" si="0"/>
        <v>155</v>
      </c>
      <c r="F14" s="4">
        <f t="shared" si="0"/>
        <v>463</v>
      </c>
      <c r="G14" s="4">
        <f t="shared" si="0"/>
        <v>147</v>
      </c>
      <c r="H14" s="4">
        <f t="shared" si="0"/>
        <v>366</v>
      </c>
      <c r="I14" s="4">
        <f t="shared" si="0"/>
        <v>372</v>
      </c>
      <c r="J14" s="4">
        <f t="shared" si="0"/>
        <v>2535</v>
      </c>
      <c r="K14" s="4">
        <f t="shared" si="0"/>
        <v>297</v>
      </c>
      <c r="L14" s="4">
        <f t="shared" si="0"/>
        <v>233</v>
      </c>
      <c r="M14" s="4">
        <f t="shared" si="0"/>
        <v>100</v>
      </c>
      <c r="N14" s="4">
        <f t="shared" si="0"/>
        <v>5</v>
      </c>
      <c r="O14" s="4">
        <f t="shared" si="0"/>
        <v>18</v>
      </c>
      <c r="P14" s="4">
        <f t="shared" si="0"/>
        <v>4</v>
      </c>
      <c r="Q14" s="4">
        <f t="shared" si="0"/>
        <v>5</v>
      </c>
      <c r="R14" s="4">
        <f t="shared" si="0"/>
        <v>11</v>
      </c>
      <c r="S14" s="4">
        <f t="shared" si="0"/>
        <v>63</v>
      </c>
      <c r="T14" s="4">
        <f t="shared" si="0"/>
        <v>4</v>
      </c>
      <c r="U14" s="4">
        <f t="shared" si="0"/>
        <v>2</v>
      </c>
      <c r="V14" s="4">
        <f t="shared" si="0"/>
        <v>19</v>
      </c>
      <c r="W14" s="4">
        <f t="shared" si="0"/>
        <v>10</v>
      </c>
      <c r="X14" s="4">
        <f t="shared" si="0"/>
        <v>26</v>
      </c>
      <c r="Y14" s="4">
        <f t="shared" si="0"/>
        <v>2</v>
      </c>
      <c r="Z14" s="4">
        <f t="shared" si="0"/>
        <v>1</v>
      </c>
      <c r="AA14" s="4">
        <f t="shared" si="0"/>
        <v>204</v>
      </c>
      <c r="AB14" s="4">
        <f t="shared" si="0"/>
        <v>202</v>
      </c>
      <c r="AC14" s="4">
        <f t="shared" si="0"/>
        <v>15</v>
      </c>
      <c r="AD14" s="4">
        <f t="shared" si="0"/>
        <v>58</v>
      </c>
      <c r="AE14" s="4">
        <f t="shared" si="0"/>
        <v>8</v>
      </c>
      <c r="AF14" s="4">
        <f t="shared" ref="AF14" si="1">SUM(AF2:AF13)</f>
        <v>28</v>
      </c>
      <c r="AG14" s="4">
        <f t="shared" ref="AG14" si="2">SUM(AG2:AG13)</f>
        <v>9</v>
      </c>
      <c r="AH14" s="4">
        <f t="shared" ref="AH14" si="3">SUM(AH2:AH13)</f>
        <v>2</v>
      </c>
      <c r="AI14" s="4">
        <f t="shared" ref="AI14" si="4">SUM(AI2:AI13)</f>
        <v>7505</v>
      </c>
      <c r="AJ14" s="4">
        <f t="shared" ref="AJ14" si="5">SUM(AJ2:AJ13)</f>
        <v>1</v>
      </c>
      <c r="AK14" s="4">
        <f t="shared" ref="AK14" si="6">SUM(AK2:AK13)</f>
        <v>746</v>
      </c>
      <c r="AL14" s="4">
        <f t="shared" ref="AL14" si="7">SUM(AL2:AL13)</f>
        <v>669</v>
      </c>
      <c r="AM14" s="4">
        <f t="shared" ref="AM14" si="8">SUM(AM2:AM13)</f>
        <v>552</v>
      </c>
      <c r="AN14" s="4">
        <f t="shared" ref="AN14" si="9">SUM(AN2:AN13)</f>
        <v>10</v>
      </c>
      <c r="AO14" s="4">
        <f t="shared" ref="AO14" si="10">SUM(AO2:AO13)</f>
        <v>42690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EA6B-BF9C-4203-8AFE-CCC6A2E47F65}">
  <dimension ref="A1:H14"/>
  <sheetViews>
    <sheetView workbookViewId="0">
      <selection activeCell="B2" sqref="B2:B14"/>
    </sheetView>
  </sheetViews>
  <sheetFormatPr defaultRowHeight="14.5" x14ac:dyDescent="0.35"/>
  <sheetData>
    <row r="1" spans="1:8" x14ac:dyDescent="0.35">
      <c r="A1" t="s">
        <v>1</v>
      </c>
      <c r="B1" t="s">
        <v>134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 x14ac:dyDescent="0.35">
      <c r="A2" t="s">
        <v>18</v>
      </c>
      <c r="B2">
        <v>7483</v>
      </c>
      <c r="C2">
        <v>1090</v>
      </c>
      <c r="D2">
        <v>896</v>
      </c>
      <c r="E2">
        <v>62</v>
      </c>
      <c r="F2">
        <v>336</v>
      </c>
      <c r="G2">
        <v>0</v>
      </c>
      <c r="H2">
        <v>631</v>
      </c>
    </row>
    <row r="3" spans="1:8" x14ac:dyDescent="0.35">
      <c r="A3" t="s">
        <v>19</v>
      </c>
      <c r="B3">
        <v>6186</v>
      </c>
      <c r="C3">
        <v>998</v>
      </c>
      <c r="D3">
        <v>838</v>
      </c>
      <c r="E3">
        <v>64</v>
      </c>
      <c r="F3">
        <v>286</v>
      </c>
      <c r="G3">
        <v>1</v>
      </c>
      <c r="H3">
        <v>550</v>
      </c>
    </row>
    <row r="4" spans="1:8" x14ac:dyDescent="0.35">
      <c r="A4" t="s">
        <v>20</v>
      </c>
      <c r="B4">
        <v>8294</v>
      </c>
      <c r="C4">
        <v>1442</v>
      </c>
      <c r="D4">
        <v>1169</v>
      </c>
      <c r="E4">
        <v>68</v>
      </c>
      <c r="F4">
        <v>370</v>
      </c>
      <c r="G4">
        <v>0</v>
      </c>
      <c r="H4">
        <v>664</v>
      </c>
    </row>
    <row r="5" spans="1:8" x14ac:dyDescent="0.35">
      <c r="A5" t="s">
        <v>21</v>
      </c>
      <c r="B5">
        <v>13716</v>
      </c>
      <c r="C5">
        <v>2248</v>
      </c>
      <c r="D5">
        <v>1698</v>
      </c>
      <c r="E5">
        <v>69</v>
      </c>
      <c r="F5">
        <v>331</v>
      </c>
      <c r="G5">
        <v>3</v>
      </c>
      <c r="H5">
        <v>705</v>
      </c>
    </row>
    <row r="6" spans="1:8" x14ac:dyDescent="0.35">
      <c r="A6" t="s">
        <v>22</v>
      </c>
      <c r="B6">
        <v>13255</v>
      </c>
      <c r="C6">
        <v>2096</v>
      </c>
      <c r="D6">
        <v>1547</v>
      </c>
      <c r="E6">
        <v>120</v>
      </c>
      <c r="F6">
        <v>416</v>
      </c>
      <c r="G6">
        <v>22</v>
      </c>
      <c r="H6">
        <v>676</v>
      </c>
    </row>
    <row r="7" spans="1:8" x14ac:dyDescent="0.35">
      <c r="A7" t="s">
        <v>23</v>
      </c>
      <c r="B7">
        <v>9766</v>
      </c>
      <c r="C7">
        <v>1346</v>
      </c>
      <c r="D7">
        <v>1236</v>
      </c>
      <c r="E7">
        <v>98</v>
      </c>
      <c r="F7">
        <v>396</v>
      </c>
      <c r="G7">
        <v>11</v>
      </c>
      <c r="H7">
        <v>640</v>
      </c>
    </row>
    <row r="8" spans="1:8" x14ac:dyDescent="0.35">
      <c r="A8" t="s">
        <v>24</v>
      </c>
      <c r="B8">
        <v>11809</v>
      </c>
      <c r="C8">
        <v>1960</v>
      </c>
      <c r="D8">
        <v>1434</v>
      </c>
      <c r="E8">
        <v>99</v>
      </c>
      <c r="F8">
        <v>411</v>
      </c>
      <c r="G8">
        <v>14</v>
      </c>
      <c r="H8">
        <v>619</v>
      </c>
    </row>
    <row r="9" spans="1:8" x14ac:dyDescent="0.35">
      <c r="A9" t="s">
        <v>25</v>
      </c>
      <c r="B9">
        <v>8064</v>
      </c>
      <c r="C9">
        <v>1514</v>
      </c>
      <c r="D9">
        <v>959</v>
      </c>
      <c r="E9">
        <v>93</v>
      </c>
      <c r="F9">
        <v>374</v>
      </c>
      <c r="G9">
        <v>14</v>
      </c>
      <c r="H9">
        <v>646</v>
      </c>
    </row>
    <row r="10" spans="1:8" x14ac:dyDescent="0.35">
      <c r="A10" t="s">
        <v>26</v>
      </c>
      <c r="B10">
        <v>8254</v>
      </c>
      <c r="C10">
        <v>1540</v>
      </c>
      <c r="D10">
        <v>1042</v>
      </c>
      <c r="E10">
        <v>94</v>
      </c>
      <c r="F10">
        <v>377</v>
      </c>
      <c r="G10">
        <v>19</v>
      </c>
      <c r="H10">
        <v>749</v>
      </c>
    </row>
    <row r="11" spans="1:8" x14ac:dyDescent="0.35">
      <c r="A11" t="s">
        <v>27</v>
      </c>
      <c r="B11">
        <v>8292</v>
      </c>
      <c r="C11">
        <v>1329</v>
      </c>
      <c r="D11">
        <v>1202</v>
      </c>
      <c r="E11">
        <v>98</v>
      </c>
      <c r="F11">
        <v>424</v>
      </c>
      <c r="G11">
        <v>18</v>
      </c>
      <c r="H11">
        <v>813</v>
      </c>
    </row>
    <row r="12" spans="1:8" x14ac:dyDescent="0.35">
      <c r="A12" t="s">
        <v>28</v>
      </c>
      <c r="B12">
        <v>9023</v>
      </c>
      <c r="C12">
        <v>1574</v>
      </c>
      <c r="D12">
        <v>1128</v>
      </c>
      <c r="E12">
        <v>99</v>
      </c>
      <c r="F12">
        <v>403</v>
      </c>
      <c r="G12">
        <v>17</v>
      </c>
      <c r="H12">
        <v>641</v>
      </c>
    </row>
    <row r="13" spans="1:8" x14ac:dyDescent="0.35">
      <c r="A13" t="s">
        <v>29</v>
      </c>
      <c r="B13">
        <v>8896</v>
      </c>
      <c r="C13">
        <v>1399</v>
      </c>
      <c r="D13">
        <v>1136</v>
      </c>
      <c r="E13">
        <v>92</v>
      </c>
      <c r="F13">
        <v>345</v>
      </c>
      <c r="G13">
        <v>23</v>
      </c>
      <c r="H13">
        <v>552</v>
      </c>
    </row>
    <row r="14" spans="1:8" x14ac:dyDescent="0.35">
      <c r="B14">
        <f t="shared" ref="B14:F14" si="0">SUM(B2:B13)</f>
        <v>113038</v>
      </c>
      <c r="C14">
        <f t="shared" si="0"/>
        <v>18536</v>
      </c>
      <c r="D14">
        <f t="shared" si="0"/>
        <v>14285</v>
      </c>
      <c r="E14">
        <f t="shared" si="0"/>
        <v>1056</v>
      </c>
      <c r="F14">
        <f t="shared" si="0"/>
        <v>4469</v>
      </c>
      <c r="G14">
        <f>SUM(G2:G13)</f>
        <v>142</v>
      </c>
      <c r="H14">
        <f>SUM(H2:H13)</f>
        <v>7886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01ED-67B9-41A8-BCDE-373B0F2150BC}">
  <dimension ref="A1:D17"/>
  <sheetViews>
    <sheetView workbookViewId="0">
      <selection activeCell="J10" sqref="J10"/>
    </sheetView>
  </sheetViews>
  <sheetFormatPr defaultRowHeight="14.5" x14ac:dyDescent="0.35"/>
  <cols>
    <col min="2" max="2" width="13.1796875" customWidth="1"/>
  </cols>
  <sheetData>
    <row r="1" spans="1:4" ht="15" thickBot="1" x14ac:dyDescent="0.4">
      <c r="A1" s="22" t="s">
        <v>76</v>
      </c>
      <c r="B1" s="25" t="s">
        <v>135</v>
      </c>
      <c r="C1" s="26"/>
      <c r="D1" s="26"/>
    </row>
    <row r="2" spans="1:4" x14ac:dyDescent="0.35">
      <c r="A2" s="23"/>
      <c r="B2" s="27" t="s">
        <v>91</v>
      </c>
      <c r="C2" s="13" t="s">
        <v>136</v>
      </c>
      <c r="D2" s="13" t="s">
        <v>136</v>
      </c>
    </row>
    <row r="3" spans="1:4" ht="15" thickBot="1" x14ac:dyDescent="0.4">
      <c r="A3" s="24"/>
      <c r="B3" s="28"/>
      <c r="C3" s="14" t="s">
        <v>137</v>
      </c>
      <c r="D3" s="14" t="s">
        <v>138</v>
      </c>
    </row>
    <row r="4" spans="1:4" x14ac:dyDescent="0.35">
      <c r="A4" s="15">
        <v>-1</v>
      </c>
      <c r="B4" s="15">
        <v>-5</v>
      </c>
      <c r="C4" s="15">
        <v>-6</v>
      </c>
      <c r="D4" s="15">
        <v>-7</v>
      </c>
    </row>
    <row r="5" spans="1:4" x14ac:dyDescent="0.35">
      <c r="A5" s="16" t="s">
        <v>117</v>
      </c>
      <c r="B5" s="6">
        <v>184</v>
      </c>
      <c r="C5" s="5">
        <v>45</v>
      </c>
      <c r="D5" s="5">
        <v>0</v>
      </c>
    </row>
    <row r="6" spans="1:4" x14ac:dyDescent="0.35">
      <c r="A6" s="17" t="s">
        <v>118</v>
      </c>
      <c r="B6" s="8">
        <v>138</v>
      </c>
      <c r="C6" s="7">
        <v>0</v>
      </c>
      <c r="D6" s="7">
        <v>0</v>
      </c>
    </row>
    <row r="7" spans="1:4" x14ac:dyDescent="0.35">
      <c r="A7" s="16" t="s">
        <v>119</v>
      </c>
      <c r="B7" s="6">
        <v>94</v>
      </c>
      <c r="C7" s="5">
        <v>33</v>
      </c>
      <c r="D7" s="5">
        <v>0</v>
      </c>
    </row>
    <row r="8" spans="1:4" x14ac:dyDescent="0.35">
      <c r="A8" s="17" t="s">
        <v>120</v>
      </c>
      <c r="B8" s="8">
        <v>81</v>
      </c>
      <c r="C8" s="7">
        <v>27</v>
      </c>
      <c r="D8" s="7">
        <v>0</v>
      </c>
    </row>
    <row r="9" spans="1:4" x14ac:dyDescent="0.35">
      <c r="A9" s="16" t="s">
        <v>22</v>
      </c>
      <c r="B9" s="6">
        <v>210</v>
      </c>
      <c r="C9" s="5">
        <v>40</v>
      </c>
      <c r="D9" s="5">
        <v>0</v>
      </c>
    </row>
    <row r="10" spans="1:4" x14ac:dyDescent="0.35">
      <c r="A10" s="17" t="s">
        <v>121</v>
      </c>
      <c r="B10" s="8">
        <v>111</v>
      </c>
      <c r="C10" s="7">
        <v>29</v>
      </c>
      <c r="D10" s="7">
        <v>0</v>
      </c>
    </row>
    <row r="11" spans="1:4" x14ac:dyDescent="0.35">
      <c r="A11" s="16" t="s">
        <v>122</v>
      </c>
      <c r="B11" s="6">
        <v>294</v>
      </c>
      <c r="C11" s="5">
        <v>82</v>
      </c>
      <c r="D11" s="5">
        <v>0</v>
      </c>
    </row>
    <row r="12" spans="1:4" x14ac:dyDescent="0.35">
      <c r="A12" s="17" t="s">
        <v>139</v>
      </c>
      <c r="B12" s="8">
        <v>258</v>
      </c>
      <c r="C12" s="7">
        <v>59</v>
      </c>
      <c r="D12" s="7">
        <v>0</v>
      </c>
    </row>
    <row r="13" spans="1:4" x14ac:dyDescent="0.35">
      <c r="A13" s="16" t="s">
        <v>124</v>
      </c>
      <c r="B13" s="6">
        <v>296</v>
      </c>
      <c r="C13" s="5">
        <v>64</v>
      </c>
      <c r="D13" s="5">
        <v>0</v>
      </c>
    </row>
    <row r="14" spans="1:4" x14ac:dyDescent="0.35">
      <c r="A14" s="18" t="s">
        <v>125</v>
      </c>
      <c r="B14" s="10">
        <v>0</v>
      </c>
      <c r="C14" s="9">
        <v>0</v>
      </c>
      <c r="D14" s="9">
        <v>0</v>
      </c>
    </row>
    <row r="15" spans="1:4" x14ac:dyDescent="0.35">
      <c r="A15" s="16" t="s">
        <v>126</v>
      </c>
      <c r="B15" s="6">
        <v>282</v>
      </c>
      <c r="C15" s="5">
        <v>55</v>
      </c>
      <c r="D15" s="5">
        <v>0</v>
      </c>
    </row>
    <row r="16" spans="1:4" ht="15" thickBot="1" x14ac:dyDescent="0.4">
      <c r="A16" s="19" t="s">
        <v>127</v>
      </c>
      <c r="B16" s="12">
        <v>272</v>
      </c>
      <c r="C16" s="11">
        <v>69</v>
      </c>
      <c r="D16" s="11">
        <v>0</v>
      </c>
    </row>
    <row r="17" spans="1:4" ht="15" thickTop="1" x14ac:dyDescent="0.35">
      <c r="A17" s="20" t="s">
        <v>140</v>
      </c>
      <c r="B17" s="13">
        <f t="shared" ref="B17:D17" si="0">SUM(B5:B16)</f>
        <v>2220</v>
      </c>
      <c r="C17" s="13">
        <f t="shared" si="0"/>
        <v>503</v>
      </c>
      <c r="D17" s="13">
        <f t="shared" si="0"/>
        <v>0</v>
      </c>
    </row>
  </sheetData>
  <mergeCells count="3">
    <mergeCell ref="A1:A3"/>
    <mergeCell ref="B1:D1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Bonerate</vt:lpstr>
      <vt:lpstr>Jampea</vt:lpstr>
      <vt:lpstr>Jinato</vt:lpstr>
      <vt:lpstr>Kalaotoa</vt:lpstr>
      <vt:lpstr>Kayuadi</vt:lpstr>
      <vt:lpstr>Ujung</vt:lpstr>
      <vt:lpstr>Selayar</vt:lpstr>
      <vt:lpstr>Pamatata</vt:lpstr>
      <vt:lpstr>Patumbukan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Ridson Alfarizal</cp:lastModifiedBy>
  <dcterms:created xsi:type="dcterms:W3CDTF">2024-02-13T06:43:31Z</dcterms:created>
  <dcterms:modified xsi:type="dcterms:W3CDTF">2024-06-21T06:32:01Z</dcterms:modified>
</cp:coreProperties>
</file>