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Alfano\Documents\01_Projects\GitRepo\automateUtility\"/>
    </mc:Choice>
  </mc:AlternateContent>
  <xr:revisionPtr revIDLastSave="0" documentId="13_ncr:1_{69FD4D52-F794-41B9-AEE7-8C29496B1740}" xr6:coauthVersionLast="47" xr6:coauthVersionMax="47" xr10:uidLastSave="{00000000-0000-0000-0000-000000000000}"/>
  <bookViews>
    <workbookView xWindow="28680" yWindow="-9105" windowWidth="29040" windowHeight="15840" tabRatio="817" xr2:uid="{2DAA8C73-5A0F-48AB-96BD-6422EDFEC170}"/>
  </bookViews>
  <sheets>
    <sheet name="Conveiur-utenza" sheetId="6" r:id="rId1"/>
    <sheet name="IO update" sheetId="1" r:id="rId2"/>
  </sheets>
  <definedNames>
    <definedName name="_xlnm._FilterDatabase" localSheetId="1" hidden="1">'IO update'!$A$3:$AK$4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" l="1"/>
  <c r="AC4" i="1"/>
  <c r="AB4" i="1"/>
  <c r="Z4" i="1"/>
  <c r="X4" i="1" l="1"/>
  <c r="AE4" i="1"/>
</calcChain>
</file>

<file path=xl/sharedStrings.xml><?xml version="1.0" encoding="utf-8"?>
<sst xmlns="http://schemas.openxmlformats.org/spreadsheetml/2006/main" count="68" uniqueCount="60">
  <si>
    <t>400VAC power supply: Disconnector Switch Status</t>
  </si>
  <si>
    <t>150A100</t>
  </si>
  <si>
    <t>150A101</t>
  </si>
  <si>
    <t>I 0.0</t>
  </si>
  <si>
    <t>%I0.0</t>
  </si>
  <si>
    <t>Ricalcolo Spare</t>
  </si>
  <si>
    <t>DIF</t>
  </si>
  <si>
    <t>2A22</t>
  </si>
  <si>
    <t>conv</t>
  </si>
  <si>
    <t>utenza</t>
  </si>
  <si>
    <t>trunk</t>
  </si>
  <si>
    <t>Bool</t>
  </si>
  <si>
    <t>tipo</t>
  </si>
  <si>
    <t>FIELD</t>
  </si>
  <si>
    <t>CARD TYPE</t>
  </si>
  <si>
    <t>REMOTE</t>
  </si>
  <si>
    <t>PLC</t>
  </si>
  <si>
    <t>ELETTRICAL INFO</t>
  </si>
  <si>
    <t>SW INFORMATION</t>
  </si>
  <si>
    <t>REV</t>
  </si>
  <si>
    <t>PHASE</t>
  </si>
  <si>
    <t xml:space="preserve">Eletrical Equipment </t>
  </si>
  <si>
    <t>Function</t>
  </si>
  <si>
    <t>ID LINE COMPONENT</t>
  </si>
  <si>
    <t>Electrical TAG</t>
  </si>
  <si>
    <t>SW TAG</t>
  </si>
  <si>
    <t>SIGNAL DESCRIPTION</t>
  </si>
  <si>
    <t>EQUIPMENT LOCATION</t>
  </si>
  <si>
    <t>DI SAFE</t>
  </si>
  <si>
    <t>DO SAFE</t>
  </si>
  <si>
    <t>DI</t>
  </si>
  <si>
    <t>DO</t>
  </si>
  <si>
    <t>AI</t>
  </si>
  <si>
    <t>AO</t>
  </si>
  <si>
    <t>HIGH SPEED COUNTER</t>
  </si>
  <si>
    <t>HARD WIRED TO</t>
  </si>
  <si>
    <t>CARD ID</t>
  </si>
  <si>
    <t>PIN</t>
  </si>
  <si>
    <t>I/O ADDR</t>
  </si>
  <si>
    <t>SCADA ALARM</t>
  </si>
  <si>
    <t>NOTE</t>
  </si>
  <si>
    <t>AUX</t>
  </si>
  <si>
    <t>31S01</t>
  </si>
  <si>
    <t>TIA ADDRESS</t>
  </si>
  <si>
    <t>TIA COMMENT</t>
  </si>
  <si>
    <t>TIA TYPE</t>
  </si>
  <si>
    <t>TIA VAR NAME</t>
  </si>
  <si>
    <t>TIA recalc</t>
  </si>
  <si>
    <t>TIA COMMENTO</t>
  </si>
  <si>
    <t>TIA DATA TYPE</t>
  </si>
  <si>
    <t>Linea</t>
  </si>
  <si>
    <t>G</t>
  </si>
  <si>
    <t>MCP_34.2</t>
  </si>
  <si>
    <t>=A04TR34_L278+49ES01278_M01-31S01:14</t>
  </si>
  <si>
    <t>49ES01278_M01_31S01:14</t>
  </si>
  <si>
    <t>Id_Obj</t>
  </si>
  <si>
    <t>PCT</t>
  </si>
  <si>
    <t>IsConveyor</t>
  </si>
  <si>
    <t>Daisy Chain MCP</t>
  </si>
  <si>
    <t>Daisy Chain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</si>
</sst>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</font>
    <font>
      <sz val="9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1"/>
    <xf numFmtId="0" fontId="1" fillId="0" borderId="1"/>
    <xf numFmtId="0" fontId="9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0" borderId="1"/>
  </cellStyleXfs>
  <cellXfs count="4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2" fillId="8" borderId="1" xfId="0" applyFont="1" applyFill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2" fillId="8" borderId="8" xfId="0" applyFont="1" applyFill="1" applyBorder="1" applyAlignment="1">
      <alignment horizontal="center" vertical="center" textRotation="90"/>
    </xf>
    <xf numFmtId="0" fontId="2" fillId="8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7" fillId="3" borderId="13" xfId="5" applyBorder="1" applyAlignment="1">
      <alignment horizontal="center" vertical="center" textRotation="90"/>
    </xf>
    <xf numFmtId="0" fontId="0" fillId="0" borderId="13" xfId="0" applyBorder="1"/>
    <xf numFmtId="0" fontId="0" fillId="12" borderId="0" xfId="0" applyFill="1" applyProtection="1"/>
    <xf numFmtId="0" fontId="6" fillId="4" borderId="14" xfId="0" applyFont="1" applyFill="1" applyBorder="1" applyAlignment="1">
      <alignment horizontal="center" vertical="center" textRotation="90"/>
    </xf>
    <xf numFmtId="0" fontId="8" fillId="2" borderId="3" xfId="4" applyFont="1" applyBorder="1" applyAlignment="1">
      <alignment horizontal="center" vertical="center"/>
    </xf>
    <xf numFmtId="0" fontId="8" fillId="2" borderId="4" xfId="4" applyFont="1" applyBorder="1" applyAlignment="1">
      <alignment horizontal="center" vertical="center"/>
    </xf>
    <xf numFmtId="0" fontId="8" fillId="2" borderId="5" xfId="4" applyFont="1" applyBorder="1" applyAlignment="1">
      <alignment horizontal="center" vertical="center"/>
    </xf>
    <xf numFmtId="0" fontId="8" fillId="2" borderId="6" xfId="4" applyFont="1" applyBorder="1" applyAlignment="1">
      <alignment horizontal="center" vertical="center"/>
    </xf>
    <xf numFmtId="0" fontId="8" fillId="2" borderId="2" xfId="4" applyFont="1" applyBorder="1" applyAlignment="1">
      <alignment horizontal="center" vertical="center"/>
    </xf>
    <xf numFmtId="0" fontId="8" fillId="2" borderId="7" xfId="4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4" borderId="15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  <xf numFmtId="0" fontId="10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textRotation="90"/>
    </xf>
    <xf numFmtId="0" fontId="2" fillId="9" borderId="1" xfId="0" applyFont="1" applyFill="1" applyBorder="1" applyAlignment="1">
      <alignment horizontal="center" textRotation="90"/>
    </xf>
    <xf numFmtId="0" fontId="2" fillId="10" borderId="1" xfId="0" applyFont="1" applyFill="1" applyBorder="1" applyAlignment="1">
      <alignment horizontal="center" textRotation="90"/>
    </xf>
    <xf numFmtId="0" fontId="2" fillId="11" borderId="1" xfId="0" applyFont="1" applyFill="1" applyBorder="1" applyAlignment="1">
      <alignment horizontal="center" textRotation="90"/>
    </xf>
    <xf numFmtId="0" fontId="2" fillId="0" borderId="1" xfId="0" applyFont="1" applyBorder="1" applyAlignment="1">
      <alignment horizontal="center" textRotation="90"/>
    </xf>
    <xf numFmtId="0" fontId="3" fillId="6" borderId="1" xfId="1" quotePrefix="1" applyFont="1" applyFill="1" applyAlignment="1">
      <alignment horizontal="center" vertical="center"/>
    </xf>
    <xf numFmtId="0" fontId="3" fillId="6" borderId="16" xfId="1" applyFont="1" applyFill="1" applyBorder="1" applyAlignment="1">
      <alignment horizontal="center" vertical="center"/>
    </xf>
    <xf numFmtId="0" fontId="3" fillId="6" borderId="1" xfId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</cellXfs>
  <cellStyles count="7">
    <cellStyle name="Colore 2" xfId="4" builtinId="33"/>
    <cellStyle name="Colore 4" xfId="5" builtinId="41"/>
    <cellStyle name="ColStyle2" xfId="6" xr:uid="{7800F91F-7EFC-4871-B1E2-ECA3E8A4D52C}"/>
    <cellStyle name="ColStyle4" xfId="1" xr:uid="{F5ECA703-6254-40FD-9F9F-8708A9F45DB5}"/>
    <cellStyle name="ColStyle5" xfId="2" xr:uid="{AB026CFD-320D-4147-9B24-33C561B4ACE3}"/>
    <cellStyle name="Normal 2" xfId="3" xr:uid="{3F3FB7A8-06A5-4B82-9D06-3FA7A8C01D0C}"/>
    <cellStyle name="Normale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787362-D8AD-4BFD-B40F-A0CE2FC5D120}" name="Tabella5" displayName="Tabella5" ref="A1:J2" totalsRowShown="0" headerRowDxfId="18" dataDxfId="17">
  <autoFilter ref="A1:J2" xr:uid="{30787362-D8AD-4BFD-B40F-A0CE2FC5D120}"/>
  <tableColumns count="10">
    <tableColumn id="1" xr3:uid="{E0A71EBF-B751-48D3-B49F-BC48043FCF32}" name="conv" dataDxfId="16"/>
    <tableColumn id="2" xr3:uid="{08578DFB-0658-4CAC-88BC-D533E28B18C4}" name="utenza" dataDxfId="15"/>
    <tableColumn id="3" xr3:uid="{E3B7E844-5250-458E-BFE1-95D82A08B812}" name="trunk" dataDxfId="14"/>
    <tableColumn id="7" xr3:uid="{C1FEE6D8-1DB3-4062-A1D8-1001D25C54F7}" name="Linea" dataDxfId="13"/>
    <tableColumn id="4" xr3:uid="{746C70D6-68B6-4B0C-B0CE-91076476A5CB}" name="tipo" dataDxfId="12"/>
    <tableColumn id="5" xr3:uid="{924EEFB3-CCD3-4D9A-B637-2B699BB383E6}" name="Daisy Chain MCP" dataDxfId="11"/>
    <tableColumn id="10" xr3:uid="{102EB18A-8C02-4213-88EE-1E8AB5A478A0}" name="Daisy Chain CAL" dataDxfId="10"/>
    <tableColumn id="6" xr3:uid="{852AF5FF-8971-447E-A4C1-39AE0B24FAE5}" name="PCT" dataDxfId="9"/>
    <tableColumn id="8" xr3:uid="{2F9F6B43-94FA-4277-BB96-D48C76ED67A9}" name="IsConveyor" dataDxfId="8">
      <calculatedColumnFormula>IF(ISERROR(FIND("CONVEYOR",Tabella5[[#This Row],[tipo]])),FALSE,IF(AND(ISERROR(FIND("FB",Tabella5[[#This Row],[conv]])),ISERROR(FIND("ME",Tabella5[[#This Row],[conv]]))),FALSE,TRUE))</calculatedColumnFormula>
    </tableColumn>
    <tableColumn id="9" xr3:uid="{988A770F-D589-4748-93E6-DCE0AB2C9888}" name="Id_Obj" dataDxfId="7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16D5-4EFD-41CD-BB94-404B37AF8604}">
  <dimension ref="A1:J9"/>
  <sheetViews>
    <sheetView tabSelected="1" zoomScale="85" zoomScaleNormal="85" workbookViewId="0">
      <selection activeCell="I7" sqref="I7"/>
    </sheetView>
  </sheetViews>
  <sheetFormatPr defaultRowHeight="14.4" x14ac:dyDescent="0.3"/>
  <cols>
    <col min="1" max="1" width="13.33203125" style="33" bestFit="1" customWidth="1"/>
    <col min="2" max="2" width="11.6640625" style="33" bestFit="1" customWidth="1"/>
    <col min="3" max="4" width="10" style="33" bestFit="1" customWidth="1"/>
    <col min="5" max="5" width="25.6640625" style="33" bestFit="1" customWidth="1"/>
    <col min="6" max="6" width="16.6640625" style="33" bestFit="1" customWidth="1"/>
    <col min="7" max="7" width="16.6640625" style="33" customWidth="1"/>
    <col min="8" max="8" width="19.88671875" style="33" bestFit="1" customWidth="1"/>
    <col min="9" max="9" width="16.5546875" style="33" customWidth="1"/>
    <col min="10" max="10" width="12.109375" style="33" bestFit="1" customWidth="1"/>
  </cols>
  <sheetData>
    <row r="1" spans="1:10" ht="15" customHeight="1" x14ac:dyDescent="0.3">
      <c r="A1" s="33" t="s">
        <v>8</v>
      </c>
      <c r="B1" s="33" t="s">
        <v>9</v>
      </c>
      <c r="C1" s="33" t="s">
        <v>10</v>
      </c>
      <c r="D1" s="33" t="s">
        <v>50</v>
      </c>
      <c r="E1" s="33" t="s">
        <v>12</v>
      </c>
      <c r="F1" s="33" t="s">
        <v>58</v>
      </c>
      <c r="G1" s="33" t="s">
        <v>59</v>
      </c>
      <c r="H1" s="33" t="s">
        <v>56</v>
      </c>
      <c r="I1" s="33" t="s">
        <v>57</v>
      </c>
      <c r="J1" s="33" t="s">
        <v>55</v>
      </c>
    </row>
    <row r="2" spans="1:10" ht="15.6" customHeight="1" x14ac:dyDescent="0.3">
      <c r="I2" s="33" t="b">
        <f>IF(ISERROR(FIND("CONVEYOR",Tabella5[[#This Row],[tipo]])),FALSE,IF(AND(ISERROR(FIND("FB",Tabella5[[#This Row],[conv]])),ISERROR(FIND("ME",Tabella5[[#This Row],[conv]]))),FALSE,TRUE))</f>
        <v>0</v>
      </c>
    </row>
    <row r="9" spans="1:10" ht="14.4" customHeight="1" x14ac:dyDescent="0.3"/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849B-3165-44D9-AA5A-62044F980FD9}">
  <dimension ref="A1:AN4"/>
  <sheetViews>
    <sheetView zoomScale="85" zoomScaleNormal="85" workbookViewId="0">
      <selection activeCell="H22" sqref="H22"/>
    </sheetView>
  </sheetViews>
  <sheetFormatPr defaultColWidth="8.88671875" defaultRowHeight="14.4" x14ac:dyDescent="0.3"/>
  <cols>
    <col min="1" max="1" width="2.44140625" style="2" customWidth="1"/>
    <col min="2" max="2" width="0" style="2" hidden="1" customWidth="1"/>
    <col min="3" max="3" width="24.88671875" style="2" hidden="1" customWidth="1"/>
    <col min="4" max="4" width="16.6640625" style="2" hidden="1" customWidth="1"/>
    <col min="5" max="5" width="14" style="2" hidden="1" customWidth="1"/>
    <col min="6" max="6" width="42.44140625" style="2" hidden="1" customWidth="1"/>
    <col min="7" max="7" width="38" style="2" bestFit="1" customWidth="1"/>
    <col min="8" max="8" width="52.6640625" style="5" bestFit="1" customWidth="1"/>
    <col min="9" max="9" width="11.44140625" style="2" hidden="1" customWidth="1"/>
    <col min="10" max="16" width="9.109375" style="2" hidden="1" customWidth="1"/>
    <col min="17" max="19" width="0" style="2" hidden="1" customWidth="1"/>
    <col min="20" max="20" width="8.88671875" style="2"/>
    <col min="21" max="21" width="14.33203125" style="34" hidden="1" customWidth="1"/>
    <col min="22" max="22" width="2.6640625" style="34" customWidth="1"/>
    <col min="23" max="23" width="2.6640625" style="15" customWidth="1"/>
    <col min="24" max="24" width="16" style="14" bestFit="1" customWidth="1"/>
    <col min="25" max="25" width="2.6640625" style="15" customWidth="1"/>
    <col min="26" max="26" width="44.6640625" style="8" bestFit="1" customWidth="1"/>
    <col min="27" max="27" width="8" style="9" bestFit="1" customWidth="1"/>
    <col min="28" max="28" width="10.6640625" style="9" bestFit="1" customWidth="1"/>
    <col min="29" max="29" width="64" style="10" bestFit="1" customWidth="1"/>
    <col min="30" max="30" width="2.6640625" style="15" customWidth="1"/>
    <col min="31" max="31" width="12.44140625" style="29" bestFit="1" customWidth="1"/>
    <col min="32" max="32" width="2.6640625" style="15" customWidth="1"/>
    <col min="33" max="33" width="38" style="9" bestFit="1" customWidth="1"/>
    <col min="34" max="34" width="8.5546875" style="9" bestFit="1" customWidth="1"/>
    <col min="35" max="35" width="12.44140625" style="9" bestFit="1" customWidth="1"/>
    <col min="36" max="36" width="58.33203125" style="9" bestFit="1" customWidth="1"/>
    <col min="37" max="39" width="1.6640625" customWidth="1"/>
    <col min="40" max="40" width="1.6640625" style="32" customWidth="1"/>
    <col min="41" max="41" width="44.6640625" bestFit="1" customWidth="1"/>
    <col min="42" max="42" width="5.5546875" bestFit="1" customWidth="1"/>
    <col min="43" max="43" width="11.33203125" bestFit="1" customWidth="1"/>
    <col min="44" max="44" width="41.6640625" bestFit="1" customWidth="1"/>
  </cols>
  <sheetData>
    <row r="1" spans="1:40" s="3" customFormat="1" ht="14.4" customHeight="1" x14ac:dyDescent="0.3">
      <c r="A1" s="45" t="s">
        <v>13</v>
      </c>
      <c r="B1" s="45"/>
      <c r="C1" s="45"/>
      <c r="D1" s="45"/>
      <c r="E1" s="45"/>
      <c r="F1" s="45"/>
      <c r="G1" s="45"/>
      <c r="H1" s="45"/>
      <c r="I1" s="45"/>
      <c r="J1" s="45" t="s">
        <v>14</v>
      </c>
      <c r="K1" s="45"/>
      <c r="L1" s="45"/>
      <c r="M1" s="45"/>
      <c r="N1" s="45"/>
      <c r="O1" s="45"/>
      <c r="P1" s="45"/>
      <c r="Q1" s="45" t="s">
        <v>15</v>
      </c>
      <c r="R1" s="45"/>
      <c r="S1" s="45"/>
      <c r="T1" s="44" t="s">
        <v>16</v>
      </c>
      <c r="U1" s="44"/>
      <c r="V1" s="44"/>
      <c r="W1" s="15"/>
      <c r="X1" s="11"/>
      <c r="Y1" s="15"/>
      <c r="Z1" s="17" t="s">
        <v>47</v>
      </c>
      <c r="AA1" s="18"/>
      <c r="AB1" s="18"/>
      <c r="AC1" s="19"/>
      <c r="AD1" s="15"/>
      <c r="AE1" s="26"/>
      <c r="AF1" s="15"/>
      <c r="AG1" s="25"/>
      <c r="AH1" s="25"/>
      <c r="AI1" s="25"/>
      <c r="AJ1" s="25"/>
      <c r="AN1" s="31"/>
    </row>
    <row r="2" spans="1:40" s="3" customFormat="1" ht="15" customHeight="1" thickBot="1" x14ac:dyDescent="0.35">
      <c r="A2" s="46" t="s">
        <v>17</v>
      </c>
      <c r="B2" s="46"/>
      <c r="C2" s="46"/>
      <c r="D2" s="46"/>
      <c r="E2" s="46"/>
      <c r="F2" s="46"/>
      <c r="G2" s="35" t="s">
        <v>18</v>
      </c>
      <c r="H2" s="46" t="s">
        <v>17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35" t="s">
        <v>18</v>
      </c>
      <c r="V2" s="1"/>
      <c r="W2" s="15"/>
      <c r="X2" s="12"/>
      <c r="Y2" s="15"/>
      <c r="Z2" s="20"/>
      <c r="AA2" s="21"/>
      <c r="AB2" s="21"/>
      <c r="AC2" s="22"/>
      <c r="AD2" s="15"/>
      <c r="AE2" s="27"/>
      <c r="AF2" s="15"/>
      <c r="AG2" s="25"/>
      <c r="AH2" s="25"/>
      <c r="AI2" s="25"/>
      <c r="AJ2" s="25"/>
      <c r="AN2" s="31"/>
    </row>
    <row r="3" spans="1:40" ht="93" customHeight="1" thickBot="1" x14ac:dyDescent="0.35">
      <c r="A3" s="36" t="s">
        <v>19</v>
      </c>
      <c r="B3" s="36" t="s">
        <v>20</v>
      </c>
      <c r="C3" s="36" t="s">
        <v>21</v>
      </c>
      <c r="D3" s="36" t="s">
        <v>22</v>
      </c>
      <c r="E3" s="36" t="s">
        <v>23</v>
      </c>
      <c r="F3" s="36" t="s">
        <v>24</v>
      </c>
      <c r="G3" s="37" t="s">
        <v>25</v>
      </c>
      <c r="H3" s="4" t="s">
        <v>26</v>
      </c>
      <c r="I3" s="36" t="s">
        <v>27</v>
      </c>
      <c r="J3" s="38" t="s">
        <v>28</v>
      </c>
      <c r="K3" s="38" t="s">
        <v>29</v>
      </c>
      <c r="L3" s="36" t="s">
        <v>30</v>
      </c>
      <c r="M3" s="36" t="s">
        <v>31</v>
      </c>
      <c r="N3" s="36" t="s">
        <v>32</v>
      </c>
      <c r="O3" s="36" t="s">
        <v>33</v>
      </c>
      <c r="P3" s="36" t="s">
        <v>34</v>
      </c>
      <c r="Q3" s="36" t="s">
        <v>35</v>
      </c>
      <c r="R3" s="36" t="s">
        <v>36</v>
      </c>
      <c r="S3" s="36" t="s">
        <v>37</v>
      </c>
      <c r="T3" s="39" t="s">
        <v>38</v>
      </c>
      <c r="U3" s="37" t="s">
        <v>39</v>
      </c>
      <c r="V3" s="40" t="s">
        <v>40</v>
      </c>
      <c r="X3" s="13" t="s">
        <v>5</v>
      </c>
      <c r="Z3" s="6" t="s">
        <v>46</v>
      </c>
      <c r="AA3" s="4" t="s">
        <v>45</v>
      </c>
      <c r="AB3" s="4" t="s">
        <v>43</v>
      </c>
      <c r="AC3" s="7" t="s">
        <v>44</v>
      </c>
      <c r="AE3" s="16" t="s">
        <v>6</v>
      </c>
      <c r="AG3" s="30" t="s">
        <v>46</v>
      </c>
      <c r="AH3" s="30" t="s">
        <v>49</v>
      </c>
      <c r="AI3" s="30" t="s">
        <v>43</v>
      </c>
      <c r="AJ3" s="30" t="s">
        <v>48</v>
      </c>
    </row>
    <row r="4" spans="1:40" x14ac:dyDescent="0.3">
      <c r="A4" s="23" t="s">
        <v>51</v>
      </c>
      <c r="B4" s="23" t="s">
        <v>7</v>
      </c>
      <c r="C4" s="24" t="s">
        <v>42</v>
      </c>
      <c r="D4" s="23" t="s">
        <v>41</v>
      </c>
      <c r="E4" s="23" t="s">
        <v>52</v>
      </c>
      <c r="F4" s="41" t="s">
        <v>53</v>
      </c>
      <c r="G4" s="42" t="s">
        <v>54</v>
      </c>
      <c r="H4" s="43" t="s">
        <v>0</v>
      </c>
      <c r="I4" s="23" t="s">
        <v>52</v>
      </c>
      <c r="J4" s="23"/>
      <c r="K4" s="23"/>
      <c r="L4" s="23">
        <v>1</v>
      </c>
      <c r="M4" s="23"/>
      <c r="N4" s="23"/>
      <c r="O4" s="23"/>
      <c r="P4" s="23"/>
      <c r="Q4" s="23" t="s">
        <v>1</v>
      </c>
      <c r="R4" s="23" t="s">
        <v>2</v>
      </c>
      <c r="S4" s="23">
        <v>1</v>
      </c>
      <c r="T4" s="23" t="s">
        <v>3</v>
      </c>
      <c r="U4" s="23"/>
      <c r="V4" s="23"/>
      <c r="X4" s="14" t="str">
        <f t="shared" ref="X4" si="0">_xlfn.CONCAT("spare_",SUBSTITUTE(T4," ",""))</f>
        <v>spare_I0.0</v>
      </c>
      <c r="Z4" s="8" t="str">
        <f t="shared" ref="Z4" si="1">IF(ISBLANK(G4),X4,G4)</f>
        <v>49ES01278_M01_31S01:14</v>
      </c>
      <c r="AA4" s="9" t="s">
        <v>11</v>
      </c>
      <c r="AB4" s="9" t="str">
        <f t="shared" ref="AB4" si="2">_xlfn.CONCAT("%",SUBSTITUTE(T4," ",""))</f>
        <v>%I0.0</v>
      </c>
      <c r="AC4" s="10" t="str">
        <f t="shared" ref="AC4" si="3">H4</f>
        <v>400VAC power supply: Disconnector Switch Status</v>
      </c>
      <c r="AE4" s="28" t="str">
        <f t="shared" ref="AE4" si="4">_xlfn.CONCAT(IF(Z4=AG4,"1","0"),IF(AA4=AH4,"2","0"),IF(AB4=AI4,"3","0"),IF(AC4=AJ4,"4","0")  )</f>
        <v>1234</v>
      </c>
      <c r="AG4" s="8" t="s">
        <v>54</v>
      </c>
      <c r="AH4" s="9" t="s">
        <v>11</v>
      </c>
      <c r="AI4" s="9" t="s">
        <v>4</v>
      </c>
      <c r="AJ4" s="10" t="s">
        <v>0</v>
      </c>
    </row>
  </sheetData>
  <autoFilter ref="A3:AK4" xr:uid="{AEE3849B-3165-44D9-AA5A-62044F980FD9}"/>
  <mergeCells count="5">
    <mergeCell ref="A1:I1"/>
    <mergeCell ref="J1:P1"/>
    <mergeCell ref="Q1:S1"/>
    <mergeCell ref="A2:F2"/>
    <mergeCell ref="H2:T2"/>
  </mergeCells>
  <conditionalFormatting sqref="AE3">
    <cfRule type="containsText" dxfId="6" priority="191" operator="containsText" text="DIVERSO">
      <formula>NOT(ISERROR(SEARCH("DIVERSO",AE3)))</formula>
    </cfRule>
    <cfRule type="cellIs" dxfId="5" priority="192" operator="equal">
      <formula>"""DIVERSO"""</formula>
    </cfRule>
    <cfRule type="cellIs" dxfId="4" priority="193" operator="equal">
      <formula>"""DIVERSO"""</formula>
    </cfRule>
  </conditionalFormatting>
  <conditionalFormatting sqref="AE4:AE1048576">
    <cfRule type="containsText" dxfId="3" priority="86" operator="containsText" text="1234">
      <formula>NOT(ISERROR(SEARCH("1234",AE4)))</formula>
    </cfRule>
    <cfRule type="containsText" dxfId="2" priority="160" operator="containsText" text="3">
      <formula>NOT(ISERROR(SEARCH("3",AE4)))</formula>
    </cfRule>
  </conditionalFormatting>
  <conditionalFormatting sqref="G4">
    <cfRule type="duplicateValues" dxfId="1" priority="200"/>
  </conditionalFormatting>
  <conditionalFormatting sqref="F1:F1048576">
    <cfRule type="duplicateValues" dxfId="0" priority="20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Conveiur-utenza</vt:lpstr>
      <vt:lpstr>IO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Alfano</dc:creator>
  <cp:lastModifiedBy>Emanuele Alfano</cp:lastModifiedBy>
  <dcterms:created xsi:type="dcterms:W3CDTF">2022-02-09T11:09:05Z</dcterms:created>
  <dcterms:modified xsi:type="dcterms:W3CDTF">2022-04-06T10:19:32Z</dcterms:modified>
</cp:coreProperties>
</file>