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<sst xmlns="http://schemas.openxmlformats.org/spreadsheetml/2006/main" count="80" uniqueCount="20">
  <si>
    <t>Totaal</t>
  </si>
  <si>
    <t>Per week</t>
  </si>
  <si>
    <t>Taak 1</t>
  </si>
  <si>
    <t>VVU/w</t>
  </si>
  <si>
    <t>Kosten</t>
  </si>
  <si>
    <t>Duur</t>
  </si>
  <si>
    <t>Uitloop</t>
  </si>
  <si>
    <t>E[VVU]</t>
  </si>
  <si>
    <t>E[Kosten]</t>
  </si>
  <si>
    <t>E[Risico]</t>
  </si>
  <si>
    <t>VVU</t>
  </si>
  <si>
    <t>Risico</t>
  </si>
  <si>
    <t>Minder hinder</t>
  </si>
  <si>
    <t>Goedkoop</t>
  </si>
  <si>
    <t>Minder risico</t>
  </si>
  <si>
    <t>Sneller</t>
  </si>
  <si>
    <t>Taak 2</t>
  </si>
  <si>
    <t>Taak 3</t>
  </si>
  <si>
    <t>Taak 4</t>
  </si>
  <si>
    <t>Winst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</si>
</sst>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i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2" activeCellId="0" sqref="P12"/>
    </sheetView>
  </sheetViews>
  <sheetFormatPr defaultRowHeight="13.8"/>
  <cols>
    <col collapsed="false" hidden="false" max="1" min="1" style="0" width="14.080971659919"/>
    <col collapsed="false" hidden="false" max="2" min="2" style="0" width="10.7125506072875"/>
    <col collapsed="false" hidden="false" max="5" min="3" style="0" width="9.2834008097166"/>
    <col collapsed="false" hidden="false" max="7" min="6" style="0" width="10.7125506072875"/>
    <col collapsed="false" hidden="false" max="8" min="8" style="0" width="11.7125506072874"/>
    <col collapsed="false" hidden="false" max="9" min="9" style="0" width="8.53441295546559"/>
    <col collapsed="false" hidden="false" max="11" min="10" style="0" width="10.7125506072875"/>
    <col collapsed="false" hidden="false" max="12" min="12" style="0" width="11.7125506072874"/>
    <col collapsed="false" hidden="false" max="13" min="13" style="0" width="8.53441295546559"/>
    <col collapsed="false" hidden="false" max="14" min="14" style="0" width="14.331983805668"/>
    <col collapsed="false" hidden="false" max="17" min="15" style="0" width="8.53441295546559"/>
    <col collapsed="false" hidden="false" max="18" min="18" style="0" width="8.44939271255061"/>
    <col collapsed="false" hidden="false" max="1025" min="19" style="0" width="8.53441295546559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 t="s">
        <v>0</v>
      </c>
      <c r="H1" s="2"/>
      <c r="I1" s="2"/>
      <c r="J1" s="2"/>
      <c r="K1" s="2" t="s">
        <v>1</v>
      </c>
      <c r="L1" s="2"/>
      <c r="M1" s="2"/>
      <c r="N1" s="2"/>
      <c r="O1" s="1"/>
      <c r="P1" s="1"/>
      <c r="Q1" s="1"/>
    </row>
    <row r="2" customFormat="false" ht="13.8" hidden="false" customHeight="false" outlineLevel="0" collapsed="false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/>
      <c r="G2" s="2" t="s">
        <v>7</v>
      </c>
      <c r="H2" s="2" t="s">
        <v>8</v>
      </c>
      <c r="I2" s="2" t="s">
        <v>9</v>
      </c>
      <c r="J2" s="2"/>
      <c r="K2" s="2" t="s">
        <v>7</v>
      </c>
      <c r="L2" s="2" t="s">
        <v>8</v>
      </c>
      <c r="M2" s="2" t="s">
        <v>9</v>
      </c>
      <c r="N2" s="2"/>
      <c r="O2" s="1" t="s">
        <v>4</v>
      </c>
      <c r="P2" s="1" t="s">
        <v>10</v>
      </c>
      <c r="Q2" s="1" t="s">
        <v>11</v>
      </c>
      <c r="S2" s="1" t="s">
        <v>4</v>
      </c>
      <c r="T2" s="1" t="s">
        <v>10</v>
      </c>
      <c r="U2" s="1" t="s">
        <v>11</v>
      </c>
    </row>
    <row r="3" customFormat="false" ht="13.8" hidden="false" customHeight="false" outlineLevel="0" collapsed="false">
      <c r="A3" s="0" t="s">
        <v>12</v>
      </c>
      <c r="B3" s="3" t="n">
        <v>8000</v>
      </c>
      <c r="C3" s="4" t="n">
        <v>3184500</v>
      </c>
      <c r="D3" s="4" t="n">
        <v>10</v>
      </c>
      <c r="E3" s="4" t="n">
        <v>2</v>
      </c>
      <c r="F3" s="4"/>
      <c r="G3" s="4" t="n">
        <f aca="false">B3*D3+(1/3)*B3*E3</f>
        <v>85333.3333333333</v>
      </c>
      <c r="H3" s="4" t="n">
        <f aca="false">C3+(C3/D3*E3*(1/3))</f>
        <v>3396800</v>
      </c>
      <c r="I3" s="4" t="n">
        <f aca="false">B3*E3*(1/3)+H3-C3</f>
        <v>217633.333333333</v>
      </c>
      <c r="J3" s="4"/>
      <c r="K3" s="4" t="n">
        <f aca="false">B3+(1/3)*B3/E3</f>
        <v>9333.33333333333</v>
      </c>
      <c r="L3" s="4" t="n">
        <f aca="false">C3/D3+(1/3)*C3/D3/E3</f>
        <v>371525</v>
      </c>
      <c r="M3" s="4" t="n">
        <f aca="false">(1/3)*C3/D3+(1/3)*B3</f>
        <v>108816.666666667</v>
      </c>
      <c r="N3" s="4"/>
      <c r="O3" s="5" t="n">
        <f aca="false">H3/SUM(H3:H6)</f>
        <v>0.280155642023346</v>
      </c>
      <c r="P3" s="5" t="n">
        <f aca="false">G3/SUM(G3:G6)</f>
        <v>0.224956063268893</v>
      </c>
      <c r="Q3" s="5" t="n">
        <f aca="false">I3/SUM(I3:I6)</f>
        <v>0.252029800429765</v>
      </c>
      <c r="S3" s="5" t="n">
        <f aca="false">L3/SUM(L3:L6)</f>
        <v>0.242477256822953</v>
      </c>
      <c r="T3" s="5" t="n">
        <f aca="false">K3/SUM(K3:K6)</f>
        <v>0.201438848920863</v>
      </c>
      <c r="U3" s="5" t="n">
        <f aca="false">M3/SUM(M3:M6)</f>
        <v>0.229579099124442</v>
      </c>
    </row>
    <row r="4" customFormat="false" ht="13.8" hidden="false" customHeight="false" outlineLevel="0" collapsed="false">
      <c r="A4" s="0" t="s">
        <v>13</v>
      </c>
      <c r="B4" s="4" t="n">
        <v>12000</v>
      </c>
      <c r="C4" s="4" t="n">
        <v>2026500</v>
      </c>
      <c r="D4" s="4" t="n">
        <v>9</v>
      </c>
      <c r="E4" s="4" t="n">
        <v>4</v>
      </c>
      <c r="F4" s="4"/>
      <c r="G4" s="4" t="n">
        <f aca="false">B4*D4+(1/3)*B4*E4</f>
        <v>124000</v>
      </c>
      <c r="H4" s="4" t="n">
        <f aca="false">C4+(C4/D4*E4*(1/3))</f>
        <v>2326722.22222222</v>
      </c>
      <c r="I4" s="4" t="n">
        <f aca="false">B4*E4*(1/3)+H4-C4</f>
        <v>316222.222222222</v>
      </c>
      <c r="J4" s="4"/>
      <c r="K4" s="4" t="n">
        <f aca="false">B4+(1/3)*B4/E4</f>
        <v>13000</v>
      </c>
      <c r="L4" s="4" t="n">
        <f aca="false">C4/D4+(1/3)*C4/D4/E4</f>
        <v>243930.555555556</v>
      </c>
      <c r="M4" s="4" t="n">
        <f aca="false">(1/3)*C4/D4+(1/3)*B4</f>
        <v>79055.5555555556</v>
      </c>
      <c r="N4" s="4"/>
      <c r="O4" s="5" t="n">
        <f aca="false">H4/SUM(H3:H6)</f>
        <v>0.191899540148567</v>
      </c>
      <c r="P4" s="5" t="n">
        <f aca="false">G4/SUM(G3:G6)</f>
        <v>0.32688927943761</v>
      </c>
      <c r="Q4" s="5" t="n">
        <f aca="false">I4/SUM(I3:I6)</f>
        <v>0.366200445205039</v>
      </c>
      <c r="S4" s="5" t="n">
        <f aca="false">L4/SUM(L3:L6)</f>
        <v>0.159202239328202</v>
      </c>
      <c r="T4" s="5" t="n">
        <f aca="false">K4/SUM(K3:K6)</f>
        <v>0.280575539568345</v>
      </c>
      <c r="U4" s="5" t="n">
        <f aca="false">M4/SUM(M3:M6)</f>
        <v>0.166789737098116</v>
      </c>
    </row>
    <row r="5" customFormat="false" ht="13.8" hidden="false" customHeight="false" outlineLevel="0" collapsed="false">
      <c r="A5" s="0" t="s">
        <v>14</v>
      </c>
      <c r="B5" s="4" t="n">
        <v>10000</v>
      </c>
      <c r="C5" s="4" t="n">
        <v>3184500</v>
      </c>
      <c r="D5" s="4" t="n">
        <v>9</v>
      </c>
      <c r="E5" s="4" t="n">
        <v>0</v>
      </c>
      <c r="F5" s="4"/>
      <c r="G5" s="4" t="n">
        <f aca="false">B5*D5+(1/3)*B5*E5</f>
        <v>90000</v>
      </c>
      <c r="H5" s="4" t="n">
        <f aca="false">C5+(C5/D5*E5*(1/3))</f>
        <v>3184500</v>
      </c>
      <c r="I5" s="4" t="n">
        <f aca="false">B5*E5*(1/3)+H5-C5</f>
        <v>0</v>
      </c>
      <c r="J5" s="4"/>
      <c r="K5" s="4" t="n">
        <f aca="false">B5</f>
        <v>10000</v>
      </c>
      <c r="L5" s="4" t="n">
        <f aca="false">C5/D5</f>
        <v>353833.333333333</v>
      </c>
      <c r="M5" s="4" t="n">
        <f aca="false">(1/3)*C5/D5+(1/3)*B5</f>
        <v>121277.777777778</v>
      </c>
      <c r="N5" s="4"/>
      <c r="O5" s="5" t="n">
        <f aca="false">H5/SUM(H3:H6)</f>
        <v>0.262645914396887</v>
      </c>
      <c r="P5" s="5" t="n">
        <f aca="false">G5/SUM(G3:G6)</f>
        <v>0.23725834797891</v>
      </c>
      <c r="Q5" s="5" t="n">
        <f aca="false">I5/SUM(I3:I6)</f>
        <v>0</v>
      </c>
      <c r="S5" s="5" t="n">
        <f aca="false">L5/SUM(L3:L6)</f>
        <v>0.230930720783765</v>
      </c>
      <c r="T5" s="5" t="n">
        <f aca="false">K5/SUM(K3:K6)</f>
        <v>0.215827338129496</v>
      </c>
      <c r="U5" s="5" t="n">
        <f aca="false">M5/SUM(M3:M6)</f>
        <v>0.255869287480807</v>
      </c>
    </row>
    <row r="6" customFormat="false" ht="13.8" hidden="false" customHeight="false" outlineLevel="0" collapsed="false">
      <c r="A6" s="0" t="s">
        <v>15</v>
      </c>
      <c r="B6" s="4" t="n">
        <v>12000</v>
      </c>
      <c r="C6" s="4" t="n">
        <v>2895000</v>
      </c>
      <c r="D6" s="4" t="n">
        <v>6</v>
      </c>
      <c r="E6" s="4" t="n">
        <v>2</v>
      </c>
      <c r="F6" s="4"/>
      <c r="G6" s="4" t="n">
        <f aca="false">B6*D6+(1/3)*B6*E6</f>
        <v>80000</v>
      </c>
      <c r="H6" s="4" t="n">
        <f aca="false">C6+(C6/D6*E6*(1/3))</f>
        <v>3216666.66666667</v>
      </c>
      <c r="I6" s="4" t="n">
        <f aca="false">B6*E6*(1/3)+H6-C6</f>
        <v>329666.666666666</v>
      </c>
      <c r="J6" s="4"/>
      <c r="K6" s="4" t="n">
        <f aca="false">B6+(1/3)*B6/E6</f>
        <v>14000</v>
      </c>
      <c r="L6" s="4" t="n">
        <f aca="false">C6/D6+(1/3)*C6/D6/E6</f>
        <v>562916.666666667</v>
      </c>
      <c r="M6" s="4" t="n">
        <f aca="false">(1/3)*C6/D6+(1/3)*B6</f>
        <v>164833.333333333</v>
      </c>
      <c r="N6" s="4"/>
      <c r="O6" s="5" t="n">
        <f aca="false">H6/SUM(H3:H6)</f>
        <v>0.265298903431199</v>
      </c>
      <c r="P6" s="5" t="n">
        <f aca="false">G6/SUM(G3:G6)</f>
        <v>0.210896309314587</v>
      </c>
      <c r="Q6" s="5" t="n">
        <f aca="false">I6/SUM(I3:I6)</f>
        <v>0.381769754365197</v>
      </c>
      <c r="S6" s="5" t="n">
        <f aca="false">L6/SUM(L3:L6)</f>
        <v>0.36738978306508</v>
      </c>
      <c r="T6" s="5" t="n">
        <f aca="false">K6/SUM(K3:K6)</f>
        <v>0.302158273381295</v>
      </c>
      <c r="U6" s="5" t="n">
        <f aca="false">M6/SUM(M3:M6)</f>
        <v>0.347761876296635</v>
      </c>
    </row>
    <row r="8" customFormat="false" ht="13.8" hidden="false" customHeight="false" outlineLevel="0" collapsed="false">
      <c r="A8" s="1" t="s">
        <v>16</v>
      </c>
      <c r="B8" s="2" t="s">
        <v>3</v>
      </c>
      <c r="C8" s="2" t="s">
        <v>4</v>
      </c>
      <c r="D8" s="2" t="s">
        <v>5</v>
      </c>
      <c r="E8" s="2" t="s">
        <v>6</v>
      </c>
      <c r="F8" s="2"/>
      <c r="G8" s="2" t="s">
        <v>7</v>
      </c>
      <c r="H8" s="2" t="s">
        <v>8</v>
      </c>
      <c r="I8" s="2" t="s">
        <v>9</v>
      </c>
      <c r="J8" s="2"/>
      <c r="K8" s="2" t="s">
        <v>7</v>
      </c>
      <c r="L8" s="2" t="s">
        <v>8</v>
      </c>
      <c r="M8" s="2" t="s">
        <v>9</v>
      </c>
      <c r="N8" s="2"/>
    </row>
    <row r="9" customFormat="false" ht="13.8" hidden="false" customHeight="false" outlineLevel="0" collapsed="false">
      <c r="A9" s="0" t="s">
        <v>12</v>
      </c>
      <c r="B9" s="3" t="n">
        <v>1760</v>
      </c>
      <c r="C9" s="4" t="n">
        <v>5778000</v>
      </c>
      <c r="D9" s="4" t="n">
        <v>9</v>
      </c>
      <c r="E9" s="4" t="n">
        <v>2</v>
      </c>
      <c r="F9" s="4"/>
      <c r="G9" s="4" t="n">
        <f aca="false">B9*D9+(1/3)*B9*E9</f>
        <v>17013.3333333333</v>
      </c>
      <c r="H9" s="4" t="n">
        <f aca="false">C9+(C9/D9*E9*(1/3))</f>
        <v>6206000</v>
      </c>
      <c r="I9" s="4" t="n">
        <f aca="false">B9*E9*(1/3)+H9-C9</f>
        <v>429173.333333333</v>
      </c>
      <c r="J9" s="4"/>
      <c r="K9" s="4" t="n">
        <f aca="false">B9+(1/3)*B9/E9</f>
        <v>2053.33333333333</v>
      </c>
      <c r="L9" s="4" t="n">
        <f aca="false">C9/D9+(1/3)*C9/D9/E9</f>
        <v>749000</v>
      </c>
      <c r="M9" s="4" t="n">
        <f aca="false">E9*I9*(1/3)+L9-G9</f>
        <v>1018102.22222222</v>
      </c>
      <c r="N9" s="4"/>
      <c r="O9" s="5" t="n">
        <f aca="false">H9/SUM(H9:H12)</f>
        <v>0.280684721165856</v>
      </c>
      <c r="P9" s="5" t="n">
        <f aca="false">G9/SUM(G9:G12)</f>
        <v>0.221374045801527</v>
      </c>
      <c r="Q9" s="5" t="n">
        <f aca="false">I9/SUM(I9:I12)</f>
        <v>0.263156065985231</v>
      </c>
      <c r="S9" s="5" t="n">
        <f aca="false">L9/SUM(L9:L12)</f>
        <v>0.250454467716334</v>
      </c>
      <c r="T9" s="5" t="n">
        <f aca="false">K9/SUM(K9:K12)</f>
        <v>0.201438848920863</v>
      </c>
      <c r="U9" s="5" t="n">
        <f aca="false">M9/SUM(M9:M12)</f>
        <v>0.230767805639326</v>
      </c>
    </row>
    <row r="10" customFormat="false" ht="13.8" hidden="false" customHeight="false" outlineLevel="0" collapsed="false">
      <c r="A10" s="0" t="s">
        <v>13</v>
      </c>
      <c r="B10" s="4" t="n">
        <v>2640</v>
      </c>
      <c r="C10" s="4" t="n">
        <v>3676500</v>
      </c>
      <c r="D10" s="4" t="n">
        <v>8</v>
      </c>
      <c r="E10" s="4" t="n">
        <v>4</v>
      </c>
      <c r="F10" s="4"/>
      <c r="G10" s="4" t="n">
        <f aca="false">B10*D10+(1/3)*B10*E10</f>
        <v>24640</v>
      </c>
      <c r="H10" s="4" t="n">
        <f aca="false">C10+(C10/D10*E10*(1/3))</f>
        <v>4289250</v>
      </c>
      <c r="I10" s="4" t="n">
        <f aca="false">B10*E10*(1/3)+H10-C10</f>
        <v>616270</v>
      </c>
      <c r="J10" s="4"/>
      <c r="K10" s="4" t="n">
        <f aca="false">B10+(1/3)*B10/E10</f>
        <v>2860</v>
      </c>
      <c r="L10" s="4" t="n">
        <f aca="false">C10/D10+(1/3)*C10/D10/E10</f>
        <v>497859.375</v>
      </c>
      <c r="M10" s="4" t="n">
        <f aca="false">E10*I10*(1/3)+L10-G10</f>
        <v>1294912.70833333</v>
      </c>
      <c r="N10" s="4"/>
      <c r="O10" s="5" t="n">
        <f aca="false">H10/SUM(H9:H12)</f>
        <v>0.193994028401651</v>
      </c>
      <c r="P10" s="5" t="n">
        <f aca="false">G10/SUM(G9:G12)</f>
        <v>0.320610687022901</v>
      </c>
      <c r="Q10" s="5" t="n">
        <f aca="false">I10/SUM(I9:I12)</f>
        <v>0.377878065081827</v>
      </c>
      <c r="S10" s="5" t="n">
        <f aca="false">L10/SUM(L9:L12)</f>
        <v>0.166476775384795</v>
      </c>
      <c r="T10" s="5" t="n">
        <f aca="false">K10/SUM(K9:K12)</f>
        <v>0.280575539568345</v>
      </c>
      <c r="U10" s="5" t="n">
        <f aca="false">M10/SUM(M9:M12)</f>
        <v>0.293510963510435</v>
      </c>
    </row>
    <row r="11" customFormat="false" ht="13.8" hidden="false" customHeight="false" outlineLevel="0" collapsed="false">
      <c r="A11" s="0" t="s">
        <v>14</v>
      </c>
      <c r="B11" s="4" t="n">
        <v>2200</v>
      </c>
      <c r="C11" s="4" t="n">
        <v>5778300</v>
      </c>
      <c r="D11" s="4" t="n">
        <v>8</v>
      </c>
      <c r="E11" s="4" t="n">
        <v>0</v>
      </c>
      <c r="F11" s="4"/>
      <c r="G11" s="4" t="n">
        <f aca="false">B11*D11+(1/3)*B11*E11</f>
        <v>17600</v>
      </c>
      <c r="H11" s="4" t="n">
        <f aca="false">C11+(C11/D11*E11*(1/3))</f>
        <v>5778300</v>
      </c>
      <c r="I11" s="4" t="n">
        <f aca="false">B11*E11*(1/3)+H11-C11</f>
        <v>0</v>
      </c>
      <c r="J11" s="4"/>
      <c r="K11" s="4" t="n">
        <f aca="false">B11</f>
        <v>2200</v>
      </c>
      <c r="L11" s="4" t="n">
        <f aca="false">C11/D11</f>
        <v>722287.5</v>
      </c>
      <c r="M11" s="4" t="n">
        <f aca="false">E11*I11*(1/3)+L11-G11</f>
        <v>704687.5</v>
      </c>
      <c r="N11" s="4"/>
      <c r="O11" s="5" t="n">
        <f aca="false">H11/SUM(H9:H12)</f>
        <v>0.261340722576969</v>
      </c>
      <c r="P11" s="5" t="n">
        <f aca="false">G11/SUM(G9:G12)</f>
        <v>0.229007633587786</v>
      </c>
      <c r="Q11" s="5" t="n">
        <f aca="false">I11/SUM(I9:I12)</f>
        <v>0</v>
      </c>
      <c r="S11" s="5" t="n">
        <f aca="false">L11/SUM(L9:L12)</f>
        <v>0.241522204740536</v>
      </c>
      <c r="T11" s="5" t="n">
        <f aca="false">K11/SUM(K9:K12)</f>
        <v>0.215827338129496</v>
      </c>
      <c r="U11" s="5" t="n">
        <f aca="false">M11/SUM(M9:M12)</f>
        <v>0.159727760618685</v>
      </c>
    </row>
    <row r="12" customFormat="false" ht="13.8" hidden="false" customHeight="false" outlineLevel="0" collapsed="false">
      <c r="A12" s="0" t="s">
        <v>15</v>
      </c>
      <c r="B12" s="4" t="n">
        <v>2640</v>
      </c>
      <c r="C12" s="4" t="n">
        <v>5253000</v>
      </c>
      <c r="D12" s="4" t="n">
        <v>6</v>
      </c>
      <c r="E12" s="4" t="n">
        <v>2</v>
      </c>
      <c r="F12" s="4"/>
      <c r="G12" s="4" t="n">
        <f aca="false">B12*D12+(1/3)*B12*E12</f>
        <v>17600</v>
      </c>
      <c r="H12" s="4" t="n">
        <f aca="false">C12+(C12/D12*E12*(1/3))</f>
        <v>5836666.66666667</v>
      </c>
      <c r="I12" s="4" t="n">
        <f aca="false">B12*E12*(1/3)+H12-C12</f>
        <v>585426.666666667</v>
      </c>
      <c r="J12" s="4"/>
      <c r="K12" s="4" t="n">
        <f aca="false">B12+(1/3)*B12/E12</f>
        <v>3080</v>
      </c>
      <c r="L12" s="4" t="n">
        <f aca="false">C12/D12+(1/3)*C12/D12/E12</f>
        <v>1021416.66666667</v>
      </c>
      <c r="M12" s="4" t="n">
        <f aca="false">E12*I12*(1/3)+L12-G12</f>
        <v>1394101.11111111</v>
      </c>
      <c r="N12" s="4"/>
      <c r="O12" s="5" t="n">
        <f aca="false">H12/SUM(H9:H12)</f>
        <v>0.263980527855524</v>
      </c>
      <c r="P12" s="5" t="n">
        <f aca="false">G12/SUM(G9:G12)</f>
        <v>0.229007633587786</v>
      </c>
      <c r="Q12" s="5" t="n">
        <f aca="false">I12/SUM(I9:I12)</f>
        <v>0.358965868932942</v>
      </c>
      <c r="S12" s="5" t="n">
        <f aca="false">L12/SUM(L9:L12)</f>
        <v>0.341546552158334</v>
      </c>
      <c r="T12" s="5" t="n">
        <f aca="false">K12/SUM(K9:K12)</f>
        <v>0.302158273381295</v>
      </c>
      <c r="U12" s="5" t="n">
        <f aca="false">M12/SUM(M9:M12)</f>
        <v>0.315993470231554</v>
      </c>
    </row>
    <row r="14" customFormat="false" ht="13.8" hidden="false" customHeight="false" outlineLevel="0" collapsed="false">
      <c r="A14" s="1" t="s">
        <v>17</v>
      </c>
      <c r="B14" s="2" t="s">
        <v>3</v>
      </c>
      <c r="C14" s="2" t="s">
        <v>4</v>
      </c>
      <c r="D14" s="2" t="s">
        <v>5</v>
      </c>
      <c r="E14" s="2" t="s">
        <v>6</v>
      </c>
      <c r="F14" s="2"/>
      <c r="G14" s="2" t="s">
        <v>7</v>
      </c>
      <c r="H14" s="2" t="s">
        <v>8</v>
      </c>
      <c r="I14" s="2" t="s">
        <v>9</v>
      </c>
      <c r="J14" s="2"/>
      <c r="K14" s="2" t="s">
        <v>7</v>
      </c>
      <c r="L14" s="2" t="s">
        <v>8</v>
      </c>
      <c r="M14" s="2" t="s">
        <v>9</v>
      </c>
      <c r="N14" s="2"/>
    </row>
    <row r="15" customFormat="false" ht="13.8" hidden="false" customHeight="false" outlineLevel="0" collapsed="false">
      <c r="A15" s="0" t="s">
        <v>12</v>
      </c>
      <c r="B15" s="3" t="n">
        <v>3040</v>
      </c>
      <c r="C15" s="4" t="n">
        <v>4618500</v>
      </c>
      <c r="D15" s="4" t="n">
        <v>14</v>
      </c>
      <c r="E15" s="4" t="n">
        <v>2</v>
      </c>
      <c r="F15" s="4"/>
      <c r="G15" s="4" t="n">
        <f aca="false">B15*D15+(1/3)*B15*E15</f>
        <v>44586.6666666667</v>
      </c>
      <c r="H15" s="4" t="n">
        <f aca="false">C15+(C15/D15*E15*(1/3))</f>
        <v>4838428.57142857</v>
      </c>
      <c r="I15" s="4" t="n">
        <f aca="false">B15*E15*(1/3)+H15-C15</f>
        <v>221955.238095239</v>
      </c>
      <c r="J15" s="4"/>
      <c r="K15" s="4" t="n">
        <f aca="false">B15+(1/3)*B15/E15</f>
        <v>3546.66666666667</v>
      </c>
      <c r="L15" s="4" t="n">
        <f aca="false">C15/D15+(1/3)*C15/D15/E15</f>
        <v>384875</v>
      </c>
      <c r="M15" s="4" t="n">
        <f aca="false">E15*I15*(1/3)+L15-G15</f>
        <v>488258.492063493</v>
      </c>
      <c r="N15" s="4"/>
      <c r="O15" s="5" t="n">
        <f aca="false">H15/SUM(H15:H18)</f>
        <v>0.281203224617604</v>
      </c>
      <c r="P15" s="5" t="n">
        <f aca="false">G15/SUM(G15:G18)</f>
        <v>0.219178082191781</v>
      </c>
      <c r="Q15" s="5" t="n">
        <f aca="false">I15/SUM(I15:I18)</f>
        <v>0.263148550792928</v>
      </c>
      <c r="S15" s="5" t="n">
        <f aca="false">L15/SUM(L15:L18)</f>
        <v>0.251674392050442</v>
      </c>
      <c r="T15" s="5" t="n">
        <f aca="false">K15/SUM(K15:K18)</f>
        <v>0.201438848920863</v>
      </c>
      <c r="U15" s="5" t="n">
        <f aca="false">M15/SUM(M15:M18)</f>
        <v>0.233268943270269</v>
      </c>
    </row>
    <row r="16" customFormat="false" ht="13.8" hidden="false" customHeight="false" outlineLevel="0" collapsed="false">
      <c r="A16" s="0" t="s">
        <v>13</v>
      </c>
      <c r="B16" s="4" t="n">
        <v>4560</v>
      </c>
      <c r="C16" s="4" t="n">
        <v>2938500</v>
      </c>
      <c r="D16" s="4" t="n">
        <v>13</v>
      </c>
      <c r="E16" s="4" t="n">
        <v>4</v>
      </c>
      <c r="F16" s="4"/>
      <c r="G16" s="4" t="n">
        <f aca="false">B16*D16+(1/3)*B16*E16</f>
        <v>65360</v>
      </c>
      <c r="H16" s="4" t="n">
        <f aca="false">C16+(C16/D16*E16*(1/3))</f>
        <v>3239884.61538462</v>
      </c>
      <c r="I16" s="4" t="n">
        <f aca="false">B16*E16*(1/3)+H16-C16</f>
        <v>307464.615384615</v>
      </c>
      <c r="J16" s="4"/>
      <c r="K16" s="4" t="n">
        <f aca="false">B16+(1/3)*B16/E16</f>
        <v>4940</v>
      </c>
      <c r="L16" s="4" t="n">
        <f aca="false">C16/D16+(1/3)*C16/D16/E16</f>
        <v>244875</v>
      </c>
      <c r="M16" s="4" t="n">
        <f aca="false">E16*I16*(1/3)+L16-G16</f>
        <v>589467.820512821</v>
      </c>
      <c r="N16" s="4"/>
      <c r="O16" s="5" t="n">
        <f aca="false">H16/SUM(H15:H18)</f>
        <v>0.188297912800668</v>
      </c>
      <c r="P16" s="5" t="n">
        <f aca="false">G16/SUM(G15:G18)</f>
        <v>0.321295143212951</v>
      </c>
      <c r="Q16" s="5" t="n">
        <f aca="false">I16/SUM(I15:I18)</f>
        <v>0.364527859999633</v>
      </c>
      <c r="S16" s="5" t="n">
        <f aca="false">L16/SUM(L15:L18)</f>
        <v>0.160126708030794</v>
      </c>
      <c r="T16" s="5" t="n">
        <f aca="false">K16/SUM(K15:K18)</f>
        <v>0.280575539568345</v>
      </c>
      <c r="U16" s="5" t="n">
        <f aca="false">M16/SUM(M15:M18)</f>
        <v>0.281622414802717</v>
      </c>
    </row>
    <row r="17" customFormat="false" ht="13.8" hidden="false" customHeight="false" outlineLevel="0" collapsed="false">
      <c r="A17" s="0" t="s">
        <v>14</v>
      </c>
      <c r="B17" s="4" t="n">
        <v>3800</v>
      </c>
      <c r="C17" s="4" t="n">
        <v>4618350</v>
      </c>
      <c r="D17" s="4" t="n">
        <v>13</v>
      </c>
      <c r="E17" s="4" t="n">
        <v>0</v>
      </c>
      <c r="F17" s="4"/>
      <c r="G17" s="4" t="n">
        <f aca="false">B17*D17+(1/3)*B17*E17</f>
        <v>49400</v>
      </c>
      <c r="H17" s="4" t="n">
        <f aca="false">C17+(C17/D17*E17*(1/3))</f>
        <v>4618350</v>
      </c>
      <c r="I17" s="4" t="n">
        <f aca="false">B17*E17*(1/3)+H17-C17</f>
        <v>0</v>
      </c>
      <c r="J17" s="4"/>
      <c r="K17" s="4" t="n">
        <f aca="false">B17</f>
        <v>3800</v>
      </c>
      <c r="L17" s="4" t="n">
        <f aca="false">C17/D17</f>
        <v>355257.692307692</v>
      </c>
      <c r="M17" s="4" t="n">
        <f aca="false">E17*I17*(1/3)+L17-G17</f>
        <v>305857.692307692</v>
      </c>
      <c r="N17" s="4"/>
      <c r="O17" s="5" t="n">
        <f aca="false">H17/SUM(H15:H18)</f>
        <v>0.268412542055832</v>
      </c>
      <c r="P17" s="5" t="n">
        <f aca="false">G17/SUM(G15:G18)</f>
        <v>0.242839352428394</v>
      </c>
      <c r="Q17" s="5" t="n">
        <f aca="false">I17/SUM(I15:I18)</f>
        <v>0</v>
      </c>
      <c r="S17" s="5" t="n">
        <f aca="false">L17/SUM(L15:L18)</f>
        <v>0.232307278292384</v>
      </c>
      <c r="T17" s="5" t="n">
        <f aca="false">K17/SUM(K15:K18)</f>
        <v>0.215827338129496</v>
      </c>
      <c r="U17" s="5" t="n">
        <f aca="false">M17/SUM(M15:M18)</f>
        <v>0.146125672846302</v>
      </c>
    </row>
    <row r="18" customFormat="false" ht="13.8" hidden="false" customHeight="false" outlineLevel="0" collapsed="false">
      <c r="A18" s="0" t="s">
        <v>15</v>
      </c>
      <c r="B18" s="4" t="n">
        <v>4560</v>
      </c>
      <c r="C18" s="4" t="n">
        <v>4198500</v>
      </c>
      <c r="D18" s="4" t="n">
        <v>9</v>
      </c>
      <c r="E18" s="4" t="n">
        <v>2</v>
      </c>
      <c r="F18" s="4"/>
      <c r="G18" s="4" t="n">
        <f aca="false">B18*D18+(1/3)*B18*E18</f>
        <v>44080</v>
      </c>
      <c r="H18" s="4" t="n">
        <f aca="false">C18+(C18/D18*E18*(1/3))</f>
        <v>4509500</v>
      </c>
      <c r="I18" s="4" t="n">
        <f aca="false">B18*E18*(1/3)+H18-C18</f>
        <v>314040</v>
      </c>
      <c r="J18" s="4"/>
      <c r="K18" s="4" t="n">
        <f aca="false">B18+(1/3)*B18/E18</f>
        <v>5320</v>
      </c>
      <c r="L18" s="4" t="n">
        <f aca="false">C18/D18+(1/3)*C18/D18/E18</f>
        <v>544250</v>
      </c>
      <c r="M18" s="4" t="n">
        <f aca="false">E18*I18*(1/3)+L18-G18</f>
        <v>709530</v>
      </c>
      <c r="N18" s="4"/>
      <c r="O18" s="5" t="n">
        <f aca="false">H18/SUM(H15:H18)</f>
        <v>0.262086320525896</v>
      </c>
      <c r="P18" s="5" t="n">
        <f aca="false">G18/SUM(G15:G18)</f>
        <v>0.216687422166874</v>
      </c>
      <c r="Q18" s="5" t="n">
        <f aca="false">I18/SUM(I15:I18)</f>
        <v>0.372323589207439</v>
      </c>
      <c r="S18" s="5" t="n">
        <f aca="false">L18/SUM(L15:L18)</f>
        <v>0.35589162162638</v>
      </c>
      <c r="T18" s="5" t="n">
        <f aca="false">K18/SUM(K15:K18)</f>
        <v>0.302158273381295</v>
      </c>
      <c r="U18" s="5" t="n">
        <f aca="false">M18/SUM(M15:M18)</f>
        <v>0.338982969080712</v>
      </c>
    </row>
    <row r="20" customFormat="false" ht="13.8" hidden="false" customHeight="false" outlineLevel="0" collapsed="false">
      <c r="A20" s="1" t="s">
        <v>18</v>
      </c>
      <c r="B20" s="2" t="s">
        <v>3</v>
      </c>
      <c r="C20" s="2" t="s">
        <v>4</v>
      </c>
      <c r="D20" s="2" t="s">
        <v>5</v>
      </c>
      <c r="E20" s="2" t="s">
        <v>6</v>
      </c>
      <c r="F20" s="2"/>
      <c r="G20" s="2" t="s">
        <v>7</v>
      </c>
      <c r="H20" s="2" t="s">
        <v>8</v>
      </c>
      <c r="I20" s="2" t="s">
        <v>9</v>
      </c>
      <c r="J20" s="2"/>
      <c r="K20" s="2" t="s">
        <v>7</v>
      </c>
      <c r="L20" s="2" t="s">
        <v>8</v>
      </c>
      <c r="M20" s="2" t="s">
        <v>9</v>
      </c>
      <c r="N20" s="2"/>
    </row>
    <row r="21" customFormat="false" ht="13.8" hidden="false" customHeight="false" outlineLevel="0" collapsed="false">
      <c r="A21" s="0" t="s">
        <v>12</v>
      </c>
      <c r="B21" s="3" t="n">
        <v>1120</v>
      </c>
      <c r="C21" s="4" t="n">
        <v>1848000</v>
      </c>
      <c r="D21" s="4" t="n">
        <v>6</v>
      </c>
      <c r="E21" s="4" t="n">
        <v>1</v>
      </c>
      <c r="F21" s="4"/>
      <c r="G21" s="4" t="n">
        <f aca="false">B21*D21+(1/3)*B21*E21</f>
        <v>7093.33333333333</v>
      </c>
      <c r="H21" s="4" t="n">
        <f aca="false">C21+(C21/D21*E21*(1/3))</f>
        <v>1950666.66666667</v>
      </c>
      <c r="I21" s="4" t="n">
        <f aca="false">B21*E21*(1/3)+H21-C21</f>
        <v>103040</v>
      </c>
      <c r="J21" s="4"/>
      <c r="K21" s="4" t="n">
        <f aca="false">B21+(1/3)*B21/E21</f>
        <v>1493.33333333333</v>
      </c>
      <c r="L21" s="4" t="n">
        <f aca="false">C21/D21+(1/3)*C21/D21/E21</f>
        <v>410666.666666667</v>
      </c>
      <c r="M21" s="4" t="n">
        <f aca="false">E21*I21*(1/3)+L21-G21</f>
        <v>437920</v>
      </c>
      <c r="N21" s="4"/>
      <c r="O21" s="5" t="n">
        <f aca="false">H21/SUM(H21:H24)</f>
        <v>0.280612244897959</v>
      </c>
      <c r="P21" s="5" t="n">
        <f aca="false">G21/SUM(G21:G24)</f>
        <v>0.229607250755287</v>
      </c>
      <c r="Q21" s="5" t="n">
        <f aca="false">I21/SUM(I21:I24)</f>
        <v>0.256624825662483</v>
      </c>
      <c r="S21" s="5" t="n">
        <f aca="false">L21/SUM(L21:L24)</f>
        <v>0.254335260115607</v>
      </c>
      <c r="T21" s="5" t="n">
        <f aca="false">K21/SUM(K21:K24)</f>
        <v>0.210526315789474</v>
      </c>
      <c r="U21" s="5" t="n">
        <f aca="false">M21/SUM(M21:M24)</f>
        <v>0.247377023250909</v>
      </c>
    </row>
    <row r="22" customFormat="false" ht="13.8" hidden="false" customHeight="false" outlineLevel="0" collapsed="false">
      <c r="A22" s="0" t="s">
        <v>13</v>
      </c>
      <c r="B22" s="4" t="n">
        <v>1680</v>
      </c>
      <c r="C22" s="4" t="n">
        <v>1176000</v>
      </c>
      <c r="D22" s="4" t="n">
        <v>5</v>
      </c>
      <c r="E22" s="4" t="n">
        <v>2</v>
      </c>
      <c r="F22" s="4"/>
      <c r="G22" s="4" t="n">
        <f aca="false">B22*D22+(1/3)*B22*E22</f>
        <v>9520</v>
      </c>
      <c r="H22" s="4" t="n">
        <f aca="false">C22+(C22/D22*E22*(1/3))</f>
        <v>1332800</v>
      </c>
      <c r="I22" s="4" t="n">
        <f aca="false">B22*E22*(1/3)+H22-C22</f>
        <v>157920</v>
      </c>
      <c r="J22" s="4"/>
      <c r="K22" s="4" t="n">
        <f aca="false">B22+(1/3)*B22/E22</f>
        <v>1960</v>
      </c>
      <c r="L22" s="4" t="n">
        <f aca="false">C22/D22+(1/3)*C22/D22/E22</f>
        <v>274400</v>
      </c>
      <c r="M22" s="4" t="n">
        <f aca="false">E22*I22*(1/3)+L22-G22</f>
        <v>370160</v>
      </c>
      <c r="N22" s="4"/>
      <c r="O22" s="5" t="n">
        <f aca="false">H22/SUM(H21:H24)</f>
        <v>0.191729323308271</v>
      </c>
      <c r="P22" s="5" t="n">
        <f aca="false">G22/SUM(G21:G24)</f>
        <v>0.308157099697885</v>
      </c>
      <c r="Q22" s="5" t="n">
        <f aca="false">I22/SUM(I21:I24)</f>
        <v>0.393305439330544</v>
      </c>
      <c r="S22" s="5" t="n">
        <f aca="false">L22/SUM(L21:L24)</f>
        <v>0.169942196531792</v>
      </c>
      <c r="T22" s="5" t="n">
        <f aca="false">K22/SUM(K21:K24)</f>
        <v>0.276315789473684</v>
      </c>
      <c r="U22" s="5" t="n">
        <f aca="false">M22/SUM(M21:M24)</f>
        <v>0.209100015816945</v>
      </c>
    </row>
    <row r="23" customFormat="false" ht="13.8" hidden="false" customHeight="false" outlineLevel="0" collapsed="false">
      <c r="A23" s="0" t="s">
        <v>14</v>
      </c>
      <c r="B23" s="4" t="n">
        <v>1400</v>
      </c>
      <c r="C23" s="4" t="n">
        <v>1848000</v>
      </c>
      <c r="D23" s="4" t="n">
        <v>5</v>
      </c>
      <c r="E23" s="4" t="n">
        <v>0</v>
      </c>
      <c r="F23" s="4"/>
      <c r="G23" s="4" t="n">
        <f aca="false">B23*D23+(1/3)*B23*E23</f>
        <v>7000</v>
      </c>
      <c r="H23" s="4" t="n">
        <f aca="false">C23+(C23/D23*E23*(1/3))</f>
        <v>1848000</v>
      </c>
      <c r="I23" s="4" t="n">
        <f aca="false">B23*E23*(1/3)+H23-C23</f>
        <v>0</v>
      </c>
      <c r="J23" s="4"/>
      <c r="K23" s="4" t="n">
        <f aca="false">B23</f>
        <v>1400</v>
      </c>
      <c r="L23" s="4" t="n">
        <f aca="false">C23/D23</f>
        <v>369600</v>
      </c>
      <c r="M23" s="4" t="n">
        <f aca="false">E23*I23*(1/3)+L23-G23</f>
        <v>362600</v>
      </c>
      <c r="N23" s="4"/>
      <c r="O23" s="5" t="n">
        <f aca="false">H23/SUM(H21:H24)</f>
        <v>0.265843179377014</v>
      </c>
      <c r="P23" s="5" t="n">
        <f aca="false">G23/SUM(G21:G24)</f>
        <v>0.226586102719033</v>
      </c>
      <c r="Q23" s="5" t="n">
        <f aca="false">I23/SUM(I21:I24)</f>
        <v>0</v>
      </c>
      <c r="S23" s="5" t="n">
        <f aca="false">L23/SUM(L21:L24)</f>
        <v>0.228901734104046</v>
      </c>
      <c r="T23" s="5" t="n">
        <f aca="false">K23/SUM(K21:K24)</f>
        <v>0.197368421052632</v>
      </c>
      <c r="U23" s="5" t="n">
        <f aca="false">M23/SUM(M21:M24)</f>
        <v>0.204829440607371</v>
      </c>
    </row>
    <row r="24" customFormat="false" ht="13.8" hidden="false" customHeight="false" outlineLevel="0" collapsed="false">
      <c r="A24" s="0" t="s">
        <v>15</v>
      </c>
      <c r="B24" s="4" t="n">
        <v>1680</v>
      </c>
      <c r="C24" s="4" t="n">
        <v>1680000</v>
      </c>
      <c r="D24" s="4" t="n">
        <v>4</v>
      </c>
      <c r="E24" s="4" t="n">
        <v>1</v>
      </c>
      <c r="F24" s="4"/>
      <c r="G24" s="4" t="n">
        <f aca="false">B24*D24+(1/3)*B24*E24</f>
        <v>7280</v>
      </c>
      <c r="H24" s="4" t="n">
        <f aca="false">C24+(C24/D24*E24*(1/3))</f>
        <v>1820000</v>
      </c>
      <c r="I24" s="4" t="n">
        <f aca="false">B24*E24*(1/3)+H24-C24</f>
        <v>140560</v>
      </c>
      <c r="J24" s="4"/>
      <c r="K24" s="4" t="n">
        <f aca="false">B24+(1/3)*B24/E24</f>
        <v>2240</v>
      </c>
      <c r="L24" s="4" t="n">
        <f aca="false">C24/D24+(1/3)*C24/D24/E24</f>
        <v>560000</v>
      </c>
      <c r="M24" s="4" t="n">
        <f aca="false">E24*I24*(1/3)+L24-G24</f>
        <v>599573.333333333</v>
      </c>
      <c r="N24" s="4"/>
      <c r="O24" s="5" t="n">
        <f aca="false">H24/SUM(H21:H24)</f>
        <v>0.261815252416756</v>
      </c>
      <c r="P24" s="5" t="n">
        <f aca="false">G24/SUM(G21:G24)</f>
        <v>0.235649546827795</v>
      </c>
      <c r="Q24" s="5" t="n">
        <f aca="false">I24/SUM(I21:I24)</f>
        <v>0.350069735006974</v>
      </c>
      <c r="S24" s="5" t="n">
        <f aca="false">L24/SUM(L21:L24)</f>
        <v>0.346820809248555</v>
      </c>
      <c r="T24" s="5" t="n">
        <f aca="false">K24/SUM(K21:K24)</f>
        <v>0.315789473684211</v>
      </c>
      <c r="U24" s="5" t="n">
        <f aca="false">M24/SUM(M21:M24)</f>
        <v>0.338693520324775</v>
      </c>
    </row>
    <row r="26" customFormat="false" ht="13.8" hidden="false" customHeight="false" outlineLevel="0" collapsed="false">
      <c r="O26" s="1" t="s">
        <v>4</v>
      </c>
      <c r="P26" s="1" t="s">
        <v>10</v>
      </c>
      <c r="Q26" s="1" t="s">
        <v>11</v>
      </c>
      <c r="S26" s="1" t="s">
        <v>4</v>
      </c>
      <c r="T26" s="1" t="s">
        <v>10</v>
      </c>
      <c r="U26" s="1" t="s">
        <v>11</v>
      </c>
    </row>
    <row r="27" customFormat="false" ht="13.8" hidden="false" customHeight="false" outlineLevel="0" collapsed="false">
      <c r="O27" s="5" t="n">
        <f aca="false">AVERAGE(O3,O9,O15,O21)</f>
        <v>0.280663958176191</v>
      </c>
      <c r="P27" s="5" t="n">
        <f aca="false">AVERAGE(P3,P9,P15,P21)</f>
        <v>0.223778860504372</v>
      </c>
      <c r="Q27" s="5" t="n">
        <f aca="false">AVERAGE(Q3,Q9,Q15,Q21)</f>
        <v>0.258739810717601</v>
      </c>
      <c r="S27" s="5" t="n">
        <f aca="false">AVERAGE(S3,S9,S15,S21)</f>
        <v>0.249735344176334</v>
      </c>
      <c r="T27" s="5" t="n">
        <f aca="false">AVERAGE(T3,T9,T15,T21)</f>
        <v>0.203710715638016</v>
      </c>
      <c r="U27" s="5" t="n">
        <f aca="false">AVERAGE(U3,U9,U15,U21)</f>
        <v>0.235248217821236</v>
      </c>
    </row>
    <row r="28" customFormat="false" ht="13.8" hidden="false" customHeight="false" outlineLevel="0" collapsed="false">
      <c r="O28" s="5" t="n">
        <f aca="false">AVERAGE(O4,O10,O16,O22)</f>
        <v>0.191480201164789</v>
      </c>
      <c r="P28" s="5" t="n">
        <f aca="false">AVERAGE(P4,P10,P16,P22)</f>
        <v>0.319238052342837</v>
      </c>
      <c r="Q28" s="5" t="n">
        <f aca="false">AVERAGE(Q4,Q10,Q16,Q22)</f>
        <v>0.375477952404261</v>
      </c>
      <c r="S28" s="5" t="n">
        <f aca="false">AVERAGE(S4,S10,S16,S22)</f>
        <v>0.163936979818896</v>
      </c>
      <c r="T28" s="5" t="n">
        <f aca="false">AVERAGE(T4,T10,T16,T22)</f>
        <v>0.27951060204468</v>
      </c>
      <c r="U28" s="5" t="n">
        <f aca="false">AVERAGE(U4,U10,U16,U22)</f>
        <v>0.237755782807054</v>
      </c>
    </row>
    <row r="29" customFormat="false" ht="13.8" hidden="false" customHeight="false" outlineLevel="0" collapsed="false">
      <c r="O29" s="5" t="n">
        <f aca="false">AVERAGE(O5,O11,O17,O23)</f>
        <v>0.264560589601675</v>
      </c>
      <c r="P29" s="5" t="n">
        <f aca="false">AVERAGE(P5,P11,P17,P23)</f>
        <v>0.233922859178531</v>
      </c>
      <c r="Q29" s="5" t="n">
        <f aca="false">AVERAGE(Q5,Q11,Q17,Q23)</f>
        <v>0</v>
      </c>
      <c r="S29" s="5" t="n">
        <f aca="false">AVERAGE(S5,S11,S17,S23)</f>
        <v>0.233415484480183</v>
      </c>
      <c r="T29" s="5" t="n">
        <f aca="false">AVERAGE(T5,T11,T17,T23)</f>
        <v>0.21121260886028</v>
      </c>
      <c r="U29" s="5" t="n">
        <f aca="false">AVERAGE(U5,U11,U17,U23)</f>
        <v>0.191638040388291</v>
      </c>
    </row>
    <row r="30" customFormat="false" ht="13.8" hidden="false" customHeight="false" outlineLevel="0" collapsed="false">
      <c r="O30" s="5" t="n">
        <f aca="false">AVERAGE(O6,O12,O18,O24)</f>
        <v>0.263295251057344</v>
      </c>
      <c r="P30" s="5" t="n">
        <f aca="false">AVERAGE(P6,P12,P18,P24)</f>
        <v>0.223060227974261</v>
      </c>
      <c r="Q30" s="5" t="n">
        <f aca="false">AVERAGE(Q6,Q12,Q18,Q24)</f>
        <v>0.365782236878138</v>
      </c>
      <c r="S30" s="5" t="n">
        <f aca="false">AVERAGE(S6,S12,S18,S24)</f>
        <v>0.352912191524587</v>
      </c>
      <c r="T30" s="5" t="n">
        <f aca="false">AVERAGE(T6,T12,T18,T24)</f>
        <v>0.305566073457024</v>
      </c>
      <c r="U30" s="5" t="n">
        <f aca="false">AVERAGE(U6,U12,U18,U24)</f>
        <v>0.335357958983419</v>
      </c>
    </row>
    <row r="32" customFormat="false" ht="13.8" hidden="false" customHeight="false" outlineLevel="0" collapsed="false">
      <c r="O32" s="1" t="s">
        <v>19</v>
      </c>
      <c r="P32" s="1" t="s">
        <v>10</v>
      </c>
      <c r="Q32" s="1" t="s">
        <v>11</v>
      </c>
      <c r="S32" s="1" t="s">
        <v>19</v>
      </c>
      <c r="T32" s="1" t="s">
        <v>10</v>
      </c>
      <c r="U32" s="1" t="s">
        <v>11</v>
      </c>
    </row>
    <row r="33" customFormat="false" ht="13.8" hidden="false" customHeight="false" outlineLevel="0" collapsed="false">
      <c r="O33" s="0" t="n">
        <v>1</v>
      </c>
      <c r="P33" s="0" t="n">
        <v>4</v>
      </c>
      <c r="Q33" s="0" t="n">
        <v>3</v>
      </c>
      <c r="S33" s="0" t="n">
        <v>2</v>
      </c>
      <c r="T33" s="0" t="n">
        <v>4</v>
      </c>
      <c r="U33" s="0" t="n">
        <v>3</v>
      </c>
    </row>
    <row r="34" customFormat="false" ht="13.8" hidden="false" customHeight="false" outlineLevel="0" collapsed="false">
      <c r="O34" s="0" t="n">
        <v>4</v>
      </c>
      <c r="P34" s="0" t="n">
        <v>1</v>
      </c>
      <c r="Q34" s="0" t="n">
        <v>1</v>
      </c>
      <c r="S34" s="0" t="n">
        <v>4</v>
      </c>
      <c r="T34" s="0" t="n">
        <v>2</v>
      </c>
      <c r="U34" s="0" t="n">
        <v>2</v>
      </c>
    </row>
    <row r="35" customFormat="false" ht="13.8" hidden="false" customHeight="false" outlineLevel="0" collapsed="false">
      <c r="O35" s="0" t="n">
        <v>2</v>
      </c>
      <c r="P35" s="0" t="n">
        <v>2</v>
      </c>
      <c r="Q35" s="0" t="n">
        <v>4</v>
      </c>
      <c r="S35" s="0" t="n">
        <v>3</v>
      </c>
      <c r="T35" s="0" t="n">
        <v>3</v>
      </c>
      <c r="U35" s="0" t="n">
        <v>4</v>
      </c>
    </row>
    <row r="36" customFormat="false" ht="13.8" hidden="false" customHeight="false" outlineLevel="0" collapsed="false">
      <c r="O36" s="0" t="n">
        <v>3</v>
      </c>
      <c r="P36" s="0" t="n">
        <v>3</v>
      </c>
      <c r="Q36" s="0" t="n">
        <v>2</v>
      </c>
      <c r="S36" s="0" t="n">
        <v>1</v>
      </c>
      <c r="T36" s="0" t="n">
        <v>1</v>
      </c>
      <c r="U3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2015-01-09T11:43:09Z</dcterms:created>
  <dc:creator>Joris Scharpff</dc:creator>
  <dc:language>nl-NL</dc:language>
  <cp:lastModifiedBy>Joris </cp:lastModifiedBy>
  <dcterms:modified xsi:type="dcterms:W3CDTF">2015-05-21T18:42:51Z</dcterms:modified>
  <cp:revision>0</cp:revision>
</cp:coreProperties>
</file>