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urpleHatModule\measurements\Ge2-4Testing\"/>
    </mc:Choice>
  </mc:AlternateContent>
  <xr:revisionPtr revIDLastSave="0" documentId="13_ncr:1_{B709AEF8-578F-4567-8F5B-410128A65F8F}" xr6:coauthVersionLast="47" xr6:coauthVersionMax="47" xr10:uidLastSave="{00000000-0000-0000-0000-000000000000}"/>
  <bookViews>
    <workbookView xWindow="795" yWindow="270" windowWidth="27915" windowHeight="12510" xr2:uid="{00000000-000D-0000-FFFF-FFFF00000000}"/>
  </bookViews>
  <sheets>
    <sheet name="Profile_Data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Q34" i="1" a="1"/>
  <c r="Q34" i="1" s="1"/>
  <c r="P29" i="1"/>
  <c r="Q29" i="1" s="1"/>
  <c r="P28" i="1"/>
  <c r="Q28" i="1" s="1"/>
  <c r="R28" i="1" s="1"/>
  <c r="S28" i="1" s="1"/>
  <c r="P27" i="1"/>
  <c r="Q27" i="1" s="1"/>
  <c r="R27" i="1" s="1"/>
  <c r="T27" i="1" s="1"/>
  <c r="P26" i="1"/>
  <c r="Q26" i="1" s="1"/>
  <c r="R26" i="1" s="1"/>
  <c r="S26" i="1" s="1"/>
  <c r="P25" i="1"/>
  <c r="Q25" i="1" s="1"/>
  <c r="R25" i="1" s="1"/>
  <c r="T25" i="1" s="1"/>
  <c r="P24" i="1"/>
  <c r="Q24" i="1" s="1"/>
  <c r="R24" i="1" s="1"/>
  <c r="S24" i="1" s="1"/>
  <c r="P23" i="1"/>
  <c r="Q23" i="1" s="1"/>
  <c r="R23" i="1" s="1"/>
  <c r="S23" i="1" s="1"/>
  <c r="P22" i="1"/>
  <c r="Q22" i="1" s="1"/>
  <c r="R22" i="1" s="1"/>
  <c r="S22" i="1" s="1"/>
  <c r="P21" i="1"/>
  <c r="Q21" i="1" s="1"/>
  <c r="R21" i="1" s="1"/>
  <c r="T21" i="1" s="1"/>
  <c r="P20" i="1"/>
  <c r="Q20" i="1" s="1"/>
  <c r="R20" i="1" s="1"/>
  <c r="S20" i="1" s="1"/>
  <c r="P19" i="1"/>
  <c r="Q19" i="1" s="1"/>
  <c r="R19" i="1" s="1"/>
  <c r="S19" i="1" s="1"/>
  <c r="P18" i="1"/>
  <c r="Q18" i="1" s="1"/>
  <c r="R18" i="1" s="1"/>
  <c r="S18" i="1" s="1"/>
  <c r="P17" i="1"/>
  <c r="Q17" i="1" s="1"/>
  <c r="R17" i="1" s="1"/>
  <c r="S17" i="1" s="1"/>
  <c r="P16" i="1"/>
  <c r="Q16" i="1" s="1"/>
  <c r="R16" i="1" s="1"/>
  <c r="S16" i="1" s="1"/>
  <c r="P15" i="1"/>
  <c r="Q15" i="1" s="1"/>
  <c r="R15" i="1" s="1"/>
  <c r="S15" i="1" s="1"/>
  <c r="P14" i="1"/>
  <c r="Q14" i="1" s="1"/>
  <c r="R14" i="1" s="1"/>
  <c r="S14" i="1" s="1"/>
  <c r="P13" i="1"/>
  <c r="Q13" i="1" s="1"/>
  <c r="R13" i="1" s="1"/>
  <c r="T13" i="1" s="1"/>
  <c r="P12" i="1"/>
  <c r="Q12" i="1" s="1"/>
  <c r="R12" i="1" s="1"/>
  <c r="S12" i="1" s="1"/>
  <c r="P11" i="1"/>
  <c r="Q11" i="1" s="1"/>
  <c r="R11" i="1" s="1"/>
  <c r="T11" i="1" s="1"/>
  <c r="P10" i="1"/>
  <c r="Q10" i="1" s="1"/>
  <c r="R10" i="1" s="1"/>
  <c r="S10" i="1" s="1"/>
  <c r="P9" i="1"/>
  <c r="Q9" i="1" s="1"/>
  <c r="R9" i="1" s="1"/>
  <c r="T9" i="1" s="1"/>
  <c r="P8" i="1"/>
  <c r="Q8" i="1" s="1"/>
  <c r="R8" i="1" s="1"/>
  <c r="S8" i="1" s="1"/>
  <c r="P7" i="1"/>
  <c r="Q7" i="1" s="1"/>
  <c r="R7" i="1" s="1"/>
  <c r="S7" i="1" s="1"/>
  <c r="P6" i="1"/>
  <c r="Q6" i="1" s="1"/>
  <c r="R6" i="1" s="1"/>
  <c r="S6" i="1" s="1"/>
  <c r="P5" i="1"/>
  <c r="Q5" i="1" s="1"/>
  <c r="R5" i="1" s="1"/>
  <c r="T5" i="1" s="1"/>
  <c r="P4" i="1"/>
  <c r="Q4" i="1" s="1"/>
  <c r="R4" i="1" s="1"/>
  <c r="T4" i="1" s="1"/>
  <c r="P2" i="1"/>
  <c r="P3" i="1"/>
  <c r="Q3" i="1" s="1"/>
  <c r="R3" i="1" s="1"/>
  <c r="T3" i="1" s="1"/>
  <c r="J3" i="1"/>
  <c r="K3" i="1" s="1"/>
  <c r="J4" i="1"/>
  <c r="K4" i="1" s="1"/>
  <c r="J5" i="1"/>
  <c r="K5" i="1" s="1"/>
  <c r="J6" i="1"/>
  <c r="AA6" i="1" s="1"/>
  <c r="AB6" i="1" s="1"/>
  <c r="J7" i="1"/>
  <c r="AD7" i="1" s="1"/>
  <c r="AE7" i="1" s="1"/>
  <c r="J8" i="1"/>
  <c r="AD8" i="1" s="1"/>
  <c r="AE8" i="1" s="1"/>
  <c r="J9" i="1"/>
  <c r="AD9" i="1" s="1"/>
  <c r="AE9" i="1" s="1"/>
  <c r="J10" i="1"/>
  <c r="AD10" i="1" s="1"/>
  <c r="AE10" i="1" s="1"/>
  <c r="J11" i="1"/>
  <c r="AA11" i="1" s="1"/>
  <c r="AB11" i="1" s="1"/>
  <c r="J12" i="1"/>
  <c r="AA12" i="1" s="1"/>
  <c r="AB12" i="1" s="1"/>
  <c r="J13" i="1"/>
  <c r="AA13" i="1" s="1"/>
  <c r="AB13" i="1" s="1"/>
  <c r="J14" i="1"/>
  <c r="AA14" i="1" s="1"/>
  <c r="AB14" i="1" s="1"/>
  <c r="J15" i="1"/>
  <c r="AA15" i="1" s="1"/>
  <c r="AB15" i="1" s="1"/>
  <c r="J16" i="1"/>
  <c r="AA16" i="1" s="1"/>
  <c r="AB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AA22" i="1" s="1"/>
  <c r="AB22" i="1" s="1"/>
  <c r="J23" i="1"/>
  <c r="AD23" i="1" s="1"/>
  <c r="AE23" i="1" s="1"/>
  <c r="J24" i="1"/>
  <c r="AD24" i="1" s="1"/>
  <c r="AE24" i="1" s="1"/>
  <c r="J25" i="1"/>
  <c r="AD25" i="1" s="1"/>
  <c r="AE25" i="1" s="1"/>
  <c r="J26" i="1"/>
  <c r="AD26" i="1" s="1"/>
  <c r="AE26" i="1" s="1"/>
  <c r="J27" i="1"/>
  <c r="AA27" i="1" s="1"/>
  <c r="AB27" i="1" s="1"/>
  <c r="J28" i="1"/>
  <c r="AA28" i="1" s="1"/>
  <c r="AB28" i="1" s="1"/>
  <c r="J29" i="1"/>
  <c r="AA29" i="1" s="1"/>
  <c r="AB29" i="1" s="1"/>
  <c r="J30" i="1"/>
  <c r="AA30" i="1" s="1"/>
  <c r="AB30" i="1" s="1"/>
  <c r="J31" i="1"/>
  <c r="AA31" i="1" s="1"/>
  <c r="AB31" i="1" s="1"/>
  <c r="J32" i="1"/>
  <c r="AA32" i="1" s="1"/>
  <c r="AB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AA38" i="1" s="1"/>
  <c r="AB38" i="1" s="1"/>
  <c r="J39" i="1"/>
  <c r="AD39" i="1" s="1"/>
  <c r="AE39" i="1" s="1"/>
  <c r="J40" i="1"/>
  <c r="AD40" i="1" s="1"/>
  <c r="AE40" i="1" s="1"/>
  <c r="J41" i="1"/>
  <c r="AD41" i="1" s="1"/>
  <c r="AE41" i="1" s="1"/>
  <c r="J42" i="1"/>
  <c r="AD42" i="1" s="1"/>
  <c r="AE42" i="1" s="1"/>
  <c r="J43" i="1"/>
  <c r="AA43" i="1" s="1"/>
  <c r="AB43" i="1" s="1"/>
  <c r="J44" i="1"/>
  <c r="AA44" i="1" s="1"/>
  <c r="AB44" i="1" s="1"/>
  <c r="J45" i="1"/>
  <c r="AA45" i="1" s="1"/>
  <c r="AB45" i="1" s="1"/>
  <c r="J46" i="1"/>
  <c r="AA46" i="1" s="1"/>
  <c r="AB46" i="1" s="1"/>
  <c r="J47" i="1"/>
  <c r="AA47" i="1" s="1"/>
  <c r="AB47" i="1" s="1"/>
  <c r="J48" i="1"/>
  <c r="AA48" i="1" s="1"/>
  <c r="AB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AA54" i="1" s="1"/>
  <c r="AB54" i="1" s="1"/>
  <c r="J55" i="1"/>
  <c r="AD55" i="1" s="1"/>
  <c r="AE55" i="1" s="1"/>
  <c r="J56" i="1"/>
  <c r="AD56" i="1" s="1"/>
  <c r="AE56" i="1" s="1"/>
  <c r="J57" i="1"/>
  <c r="AD57" i="1" s="1"/>
  <c r="AE57" i="1" s="1"/>
  <c r="J58" i="1"/>
  <c r="AD58" i="1" s="1"/>
  <c r="AE58" i="1" s="1"/>
  <c r="J59" i="1"/>
  <c r="AA59" i="1" s="1"/>
  <c r="AB59" i="1" s="1"/>
  <c r="J60" i="1"/>
  <c r="AA60" i="1" s="1"/>
  <c r="AB60" i="1" s="1"/>
  <c r="J61" i="1"/>
  <c r="AA61" i="1" s="1"/>
  <c r="AB61" i="1" s="1"/>
  <c r="J62" i="1"/>
  <c r="AA62" i="1" s="1"/>
  <c r="AB62" i="1" s="1"/>
  <c r="J63" i="1"/>
  <c r="AA63" i="1" s="1"/>
  <c r="AB63" i="1" s="1"/>
  <c r="J64" i="1"/>
  <c r="AA64" i="1" s="1"/>
  <c r="AB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AA70" i="1" s="1"/>
  <c r="AB70" i="1" s="1"/>
  <c r="J71" i="1"/>
  <c r="AD71" i="1" s="1"/>
  <c r="AE71" i="1" s="1"/>
  <c r="J72" i="1"/>
  <c r="AD72" i="1" s="1"/>
  <c r="AE72" i="1" s="1"/>
  <c r="J73" i="1"/>
  <c r="AD73" i="1" s="1"/>
  <c r="AE73" i="1" s="1"/>
  <c r="J74" i="1"/>
  <c r="AD74" i="1" s="1"/>
  <c r="AE74" i="1" s="1"/>
  <c r="J75" i="1"/>
  <c r="AA75" i="1" s="1"/>
  <c r="AB75" i="1" s="1"/>
  <c r="J76" i="1"/>
  <c r="AA76" i="1" s="1"/>
  <c r="AB76" i="1" s="1"/>
  <c r="J77" i="1"/>
  <c r="AA77" i="1" s="1"/>
  <c r="AB77" i="1" s="1"/>
  <c r="J78" i="1"/>
  <c r="AA78" i="1" s="1"/>
  <c r="AB78" i="1" s="1"/>
  <c r="J79" i="1"/>
  <c r="AA79" i="1" s="1"/>
  <c r="AB79" i="1" s="1"/>
  <c r="J80" i="1"/>
  <c r="AA80" i="1" s="1"/>
  <c r="AB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AA86" i="1" s="1"/>
  <c r="AB86" i="1" s="1"/>
  <c r="J87" i="1"/>
  <c r="AD87" i="1" s="1"/>
  <c r="AE87" i="1" s="1"/>
  <c r="J88" i="1"/>
  <c r="AD88" i="1" s="1"/>
  <c r="AE88" i="1" s="1"/>
  <c r="J89" i="1"/>
  <c r="AD89" i="1" s="1"/>
  <c r="AE89" i="1" s="1"/>
  <c r="J90" i="1"/>
  <c r="AD90" i="1" s="1"/>
  <c r="AE90" i="1" s="1"/>
  <c r="J91" i="1"/>
  <c r="AA91" i="1" s="1"/>
  <c r="AB91" i="1" s="1"/>
  <c r="J92" i="1"/>
  <c r="AA92" i="1" s="1"/>
  <c r="AB92" i="1" s="1"/>
  <c r="J93" i="1"/>
  <c r="AA93" i="1" s="1"/>
  <c r="AB93" i="1" s="1"/>
  <c r="J94" i="1"/>
  <c r="AA94" i="1" s="1"/>
  <c r="AB94" i="1" s="1"/>
  <c r="J95" i="1"/>
  <c r="AA95" i="1" s="1"/>
  <c r="AB95" i="1" s="1"/>
  <c r="J96" i="1"/>
  <c r="AA96" i="1" s="1"/>
  <c r="AB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AA102" i="1" s="1"/>
  <c r="AB102" i="1" s="1"/>
  <c r="J103" i="1"/>
  <c r="AD103" i="1" s="1"/>
  <c r="AE103" i="1" s="1"/>
  <c r="J104" i="1"/>
  <c r="AD104" i="1" s="1"/>
  <c r="AE104" i="1" s="1"/>
  <c r="J105" i="1"/>
  <c r="AD105" i="1" s="1"/>
  <c r="AE105" i="1" s="1"/>
  <c r="J106" i="1"/>
  <c r="AD106" i="1" s="1"/>
  <c r="AE106" i="1" s="1"/>
  <c r="J107" i="1"/>
  <c r="AA107" i="1" s="1"/>
  <c r="AB107" i="1" s="1"/>
  <c r="J108" i="1"/>
  <c r="AA108" i="1" s="1"/>
  <c r="AB108" i="1" s="1"/>
  <c r="J109" i="1"/>
  <c r="AA109" i="1" s="1"/>
  <c r="AB109" i="1" s="1"/>
  <c r="J110" i="1"/>
  <c r="AA110" i="1" s="1"/>
  <c r="AB110" i="1" s="1"/>
  <c r="J111" i="1"/>
  <c r="AA111" i="1" s="1"/>
  <c r="AB111" i="1" s="1"/>
  <c r="J112" i="1"/>
  <c r="AA112" i="1" s="1"/>
  <c r="AB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AA118" i="1" s="1"/>
  <c r="AB118" i="1" s="1"/>
  <c r="J119" i="1"/>
  <c r="AD119" i="1" s="1"/>
  <c r="AE119" i="1" s="1"/>
  <c r="J120" i="1"/>
  <c r="AD120" i="1" s="1"/>
  <c r="AE120" i="1" s="1"/>
  <c r="J121" i="1"/>
  <c r="AD121" i="1" s="1"/>
  <c r="AE121" i="1" s="1"/>
  <c r="J122" i="1"/>
  <c r="AD122" i="1" s="1"/>
  <c r="AE122" i="1" s="1"/>
  <c r="J123" i="1"/>
  <c r="AA123" i="1" s="1"/>
  <c r="AB123" i="1" s="1"/>
  <c r="J124" i="1"/>
  <c r="AA124" i="1" s="1"/>
  <c r="AB124" i="1" s="1"/>
  <c r="J125" i="1"/>
  <c r="AA125" i="1" s="1"/>
  <c r="AB125" i="1" s="1"/>
  <c r="J126" i="1"/>
  <c r="AA126" i="1" s="1"/>
  <c r="AB126" i="1" s="1"/>
  <c r="J127" i="1"/>
  <c r="AA127" i="1" s="1"/>
  <c r="AB127" i="1" s="1"/>
  <c r="J128" i="1"/>
  <c r="AA128" i="1" s="1"/>
  <c r="AB128" i="1" s="1"/>
  <c r="J2" i="1"/>
  <c r="K2" i="1" s="1"/>
  <c r="S2" i="1" l="1"/>
  <c r="Q35" i="1" a="1"/>
  <c r="Q35" i="1" s="1"/>
  <c r="M29" i="1" s="1"/>
  <c r="Q37" i="1" a="1"/>
  <c r="Q37" i="1" s="1"/>
  <c r="S27" i="1"/>
  <c r="S25" i="1"/>
  <c r="Y18" i="1"/>
  <c r="T10" i="1"/>
  <c r="U10" i="1" s="1"/>
  <c r="T26" i="1"/>
  <c r="U26" i="1" s="1"/>
  <c r="T12" i="1"/>
  <c r="Y12" i="1" s="1"/>
  <c r="T18" i="1"/>
  <c r="U18" i="1" s="1"/>
  <c r="T20" i="1"/>
  <c r="U20" i="1" s="1"/>
  <c r="T28" i="1"/>
  <c r="U28" i="1" s="1"/>
  <c r="AA4" i="1"/>
  <c r="S3" i="1"/>
  <c r="S4" i="1"/>
  <c r="Y4" i="1" s="1"/>
  <c r="S5" i="1"/>
  <c r="Y5" i="1" s="1"/>
  <c r="S21" i="1"/>
  <c r="Y21" i="1" s="1"/>
  <c r="S9" i="1"/>
  <c r="T14" i="1"/>
  <c r="U14" i="1" s="1"/>
  <c r="T15" i="1"/>
  <c r="U15" i="1" s="1"/>
  <c r="S11" i="1"/>
  <c r="T16" i="1"/>
  <c r="U16" i="1" s="1"/>
  <c r="T17" i="1"/>
  <c r="U17" i="1" s="1"/>
  <c r="S13" i="1"/>
  <c r="Y13" i="1" s="1"/>
  <c r="T19" i="1"/>
  <c r="U19" i="1" s="1"/>
  <c r="T6" i="1"/>
  <c r="U6" i="1" s="1"/>
  <c r="T22" i="1"/>
  <c r="U22" i="1" s="1"/>
  <c r="T7" i="1"/>
  <c r="U7" i="1" s="1"/>
  <c r="T23" i="1"/>
  <c r="U23" i="1" s="1"/>
  <c r="T8" i="1"/>
  <c r="U8" i="1" s="1"/>
  <c r="T24" i="1"/>
  <c r="U24" i="1" s="1"/>
  <c r="U5" i="1"/>
  <c r="K70" i="1"/>
  <c r="AD38" i="1"/>
  <c r="AE38" i="1" s="1"/>
  <c r="K86" i="1"/>
  <c r="K102" i="1"/>
  <c r="AD118" i="1"/>
  <c r="AE118" i="1" s="1"/>
  <c r="AD70" i="1"/>
  <c r="AE70" i="1" s="1"/>
  <c r="AD54" i="1"/>
  <c r="AE54" i="1" s="1"/>
  <c r="AD22" i="1"/>
  <c r="AE22" i="1" s="1"/>
  <c r="AD6" i="1"/>
  <c r="AE6" i="1" s="1"/>
  <c r="K6" i="1"/>
  <c r="K54" i="1"/>
  <c r="AA122" i="1"/>
  <c r="AB122" i="1" s="1"/>
  <c r="AA106" i="1"/>
  <c r="AB106" i="1" s="1"/>
  <c r="AA90" i="1"/>
  <c r="AB90" i="1" s="1"/>
  <c r="AA74" i="1"/>
  <c r="AB74" i="1" s="1"/>
  <c r="AA58" i="1"/>
  <c r="AB58" i="1" s="1"/>
  <c r="AA42" i="1"/>
  <c r="AB42" i="1" s="1"/>
  <c r="AA26" i="1"/>
  <c r="AB26" i="1" s="1"/>
  <c r="AA10" i="1"/>
  <c r="AB10" i="1" s="1"/>
  <c r="K22" i="1"/>
  <c r="AD102" i="1"/>
  <c r="AE102" i="1" s="1"/>
  <c r="K38" i="1"/>
  <c r="AD86" i="1"/>
  <c r="AE86" i="1" s="1"/>
  <c r="K118" i="1"/>
  <c r="K7" i="1"/>
  <c r="K23" i="1"/>
  <c r="K39" i="1"/>
  <c r="K55" i="1"/>
  <c r="K71" i="1"/>
  <c r="K87" i="1"/>
  <c r="K103" i="1"/>
  <c r="K119" i="1"/>
  <c r="AA121" i="1"/>
  <c r="AB121" i="1" s="1"/>
  <c r="AA105" i="1"/>
  <c r="AB105" i="1" s="1"/>
  <c r="AA89" i="1"/>
  <c r="AB89" i="1" s="1"/>
  <c r="AA73" i="1"/>
  <c r="AB73" i="1" s="1"/>
  <c r="AA57" i="1"/>
  <c r="AB57" i="1" s="1"/>
  <c r="AA41" i="1"/>
  <c r="AB41" i="1" s="1"/>
  <c r="AA25" i="1"/>
  <c r="AB25" i="1" s="1"/>
  <c r="AA9" i="1"/>
  <c r="AB9" i="1" s="1"/>
  <c r="AD117" i="1"/>
  <c r="AE117" i="1" s="1"/>
  <c r="AD101" i="1"/>
  <c r="AE101" i="1" s="1"/>
  <c r="AD85" i="1"/>
  <c r="AE85" i="1" s="1"/>
  <c r="AD69" i="1"/>
  <c r="AE69" i="1" s="1"/>
  <c r="AD53" i="1"/>
  <c r="AE53" i="1" s="1"/>
  <c r="AD37" i="1"/>
  <c r="AE37" i="1" s="1"/>
  <c r="AD21" i="1"/>
  <c r="AE21" i="1" s="1"/>
  <c r="AD5" i="1"/>
  <c r="AE5" i="1" s="1"/>
  <c r="K8" i="1"/>
  <c r="K24" i="1"/>
  <c r="K40" i="1"/>
  <c r="K56" i="1"/>
  <c r="K72" i="1"/>
  <c r="K88" i="1"/>
  <c r="K104" i="1"/>
  <c r="K120" i="1"/>
  <c r="AA120" i="1"/>
  <c r="AB120" i="1" s="1"/>
  <c r="AA104" i="1"/>
  <c r="AB104" i="1" s="1"/>
  <c r="AA88" i="1"/>
  <c r="AB88" i="1" s="1"/>
  <c r="AA72" i="1"/>
  <c r="AB72" i="1" s="1"/>
  <c r="AA56" i="1"/>
  <c r="AB56" i="1" s="1"/>
  <c r="AA40" i="1"/>
  <c r="AB40" i="1" s="1"/>
  <c r="AA24" i="1"/>
  <c r="AB24" i="1" s="1"/>
  <c r="AA8" i="1"/>
  <c r="AB8" i="1" s="1"/>
  <c r="AD116" i="1"/>
  <c r="AE116" i="1" s="1"/>
  <c r="AD100" i="1"/>
  <c r="AE100" i="1" s="1"/>
  <c r="AD84" i="1"/>
  <c r="AE84" i="1" s="1"/>
  <c r="AD68" i="1"/>
  <c r="AE68" i="1" s="1"/>
  <c r="AD52" i="1"/>
  <c r="AE52" i="1" s="1"/>
  <c r="AD36" i="1"/>
  <c r="AE36" i="1" s="1"/>
  <c r="AD20" i="1"/>
  <c r="AE20" i="1" s="1"/>
  <c r="K9" i="1"/>
  <c r="K25" i="1"/>
  <c r="K41" i="1"/>
  <c r="K57" i="1"/>
  <c r="K73" i="1"/>
  <c r="K89" i="1"/>
  <c r="K105" i="1"/>
  <c r="K121" i="1"/>
  <c r="AA119" i="1"/>
  <c r="AB119" i="1" s="1"/>
  <c r="AA103" i="1"/>
  <c r="AB103" i="1" s="1"/>
  <c r="AA87" i="1"/>
  <c r="AB87" i="1" s="1"/>
  <c r="AA71" i="1"/>
  <c r="AB71" i="1" s="1"/>
  <c r="AA55" i="1"/>
  <c r="AB55" i="1" s="1"/>
  <c r="AA39" i="1"/>
  <c r="AB39" i="1" s="1"/>
  <c r="AA23" i="1"/>
  <c r="AB23" i="1" s="1"/>
  <c r="AA7" i="1"/>
  <c r="AB7" i="1" s="1"/>
  <c r="AD115" i="1"/>
  <c r="AE115" i="1" s="1"/>
  <c r="AD99" i="1"/>
  <c r="AE99" i="1" s="1"/>
  <c r="AD83" i="1"/>
  <c r="AE83" i="1" s="1"/>
  <c r="AD67" i="1"/>
  <c r="AE67" i="1" s="1"/>
  <c r="AD51" i="1"/>
  <c r="AE51" i="1" s="1"/>
  <c r="AD35" i="1"/>
  <c r="AE35" i="1" s="1"/>
  <c r="AD19" i="1"/>
  <c r="AE19" i="1" s="1"/>
  <c r="K10" i="1"/>
  <c r="K26" i="1"/>
  <c r="K42" i="1"/>
  <c r="K58" i="1"/>
  <c r="K74" i="1"/>
  <c r="K90" i="1"/>
  <c r="K106" i="1"/>
  <c r="K122" i="1"/>
  <c r="AD114" i="1"/>
  <c r="AE114" i="1" s="1"/>
  <c r="AD98" i="1"/>
  <c r="AE98" i="1" s="1"/>
  <c r="AD82" i="1"/>
  <c r="AE82" i="1" s="1"/>
  <c r="AD66" i="1"/>
  <c r="AE66" i="1" s="1"/>
  <c r="AD50" i="1"/>
  <c r="AE50" i="1" s="1"/>
  <c r="AD34" i="1"/>
  <c r="AE34" i="1" s="1"/>
  <c r="AD18" i="1"/>
  <c r="AE18" i="1" s="1"/>
  <c r="K11" i="1"/>
  <c r="K27" i="1"/>
  <c r="K43" i="1"/>
  <c r="K59" i="1"/>
  <c r="K75" i="1"/>
  <c r="K91" i="1"/>
  <c r="K107" i="1"/>
  <c r="K123" i="1"/>
  <c r="AA117" i="1"/>
  <c r="AB117" i="1" s="1"/>
  <c r="AA101" i="1"/>
  <c r="AB101" i="1" s="1"/>
  <c r="AA85" i="1"/>
  <c r="AB85" i="1" s="1"/>
  <c r="AA69" i="1"/>
  <c r="AB69" i="1" s="1"/>
  <c r="AA53" i="1"/>
  <c r="AB53" i="1" s="1"/>
  <c r="AA37" i="1"/>
  <c r="AB37" i="1" s="1"/>
  <c r="AA21" i="1"/>
  <c r="AB21" i="1" s="1"/>
  <c r="AA5" i="1"/>
  <c r="AB5" i="1" s="1"/>
  <c r="AD113" i="1"/>
  <c r="AE113" i="1" s="1"/>
  <c r="AD97" i="1"/>
  <c r="AE97" i="1" s="1"/>
  <c r="AD81" i="1"/>
  <c r="AE81" i="1" s="1"/>
  <c r="AD65" i="1"/>
  <c r="AE65" i="1" s="1"/>
  <c r="AD49" i="1"/>
  <c r="AE49" i="1" s="1"/>
  <c r="AD33" i="1"/>
  <c r="AE33" i="1" s="1"/>
  <c r="AD17" i="1"/>
  <c r="AE17" i="1" s="1"/>
  <c r="K12" i="1"/>
  <c r="K28" i="1"/>
  <c r="K44" i="1"/>
  <c r="K60" i="1"/>
  <c r="K76" i="1"/>
  <c r="K92" i="1"/>
  <c r="K108" i="1"/>
  <c r="K124" i="1"/>
  <c r="AA116" i="1"/>
  <c r="AB116" i="1" s="1"/>
  <c r="AA100" i="1"/>
  <c r="AB100" i="1" s="1"/>
  <c r="AA84" i="1"/>
  <c r="AB84" i="1" s="1"/>
  <c r="AA68" i="1"/>
  <c r="AB68" i="1" s="1"/>
  <c r="AA52" i="1"/>
  <c r="AB52" i="1" s="1"/>
  <c r="AA36" i="1"/>
  <c r="AB36" i="1" s="1"/>
  <c r="AA20" i="1"/>
  <c r="AB20" i="1" s="1"/>
  <c r="AD128" i="1"/>
  <c r="AE128" i="1" s="1"/>
  <c r="AD112" i="1"/>
  <c r="AE112" i="1" s="1"/>
  <c r="AD96" i="1"/>
  <c r="AE96" i="1" s="1"/>
  <c r="AD80" i="1"/>
  <c r="AE80" i="1" s="1"/>
  <c r="AD64" i="1"/>
  <c r="AE64" i="1" s="1"/>
  <c r="AD48" i="1"/>
  <c r="AE48" i="1" s="1"/>
  <c r="AD32" i="1"/>
  <c r="AE32" i="1" s="1"/>
  <c r="AD16" i="1"/>
  <c r="AE16" i="1" s="1"/>
  <c r="K13" i="1"/>
  <c r="K29" i="1"/>
  <c r="K45" i="1"/>
  <c r="K61" i="1"/>
  <c r="K77" i="1"/>
  <c r="K93" i="1"/>
  <c r="K109" i="1"/>
  <c r="K125" i="1"/>
  <c r="AA115" i="1"/>
  <c r="AB115" i="1" s="1"/>
  <c r="AA99" i="1"/>
  <c r="AB99" i="1" s="1"/>
  <c r="AA83" i="1"/>
  <c r="AB83" i="1" s="1"/>
  <c r="AA67" i="1"/>
  <c r="AB67" i="1" s="1"/>
  <c r="AA51" i="1"/>
  <c r="AB51" i="1" s="1"/>
  <c r="AA35" i="1"/>
  <c r="AB35" i="1" s="1"/>
  <c r="AA19" i="1"/>
  <c r="AB19" i="1" s="1"/>
  <c r="AD127" i="1"/>
  <c r="AE127" i="1" s="1"/>
  <c r="AD111" i="1"/>
  <c r="AE111" i="1" s="1"/>
  <c r="AD95" i="1"/>
  <c r="AE95" i="1" s="1"/>
  <c r="AD79" i="1"/>
  <c r="AE79" i="1" s="1"/>
  <c r="AD63" i="1"/>
  <c r="AE63" i="1" s="1"/>
  <c r="AD47" i="1"/>
  <c r="AE47" i="1" s="1"/>
  <c r="AD31" i="1"/>
  <c r="AE31" i="1" s="1"/>
  <c r="AD15" i="1"/>
  <c r="AE15" i="1" s="1"/>
  <c r="K14" i="1"/>
  <c r="K30" i="1"/>
  <c r="K46" i="1"/>
  <c r="K62" i="1"/>
  <c r="K78" i="1"/>
  <c r="K94" i="1"/>
  <c r="K110" i="1"/>
  <c r="K126" i="1"/>
  <c r="AA114" i="1"/>
  <c r="AB114" i="1" s="1"/>
  <c r="AA98" i="1"/>
  <c r="AB98" i="1" s="1"/>
  <c r="AA82" i="1"/>
  <c r="AB82" i="1" s="1"/>
  <c r="AA66" i="1"/>
  <c r="AB66" i="1" s="1"/>
  <c r="AA50" i="1"/>
  <c r="AB50" i="1" s="1"/>
  <c r="AA34" i="1"/>
  <c r="AB34" i="1" s="1"/>
  <c r="AA18" i="1"/>
  <c r="AB18" i="1" s="1"/>
  <c r="AD126" i="1"/>
  <c r="AE126" i="1" s="1"/>
  <c r="AD110" i="1"/>
  <c r="AE110" i="1" s="1"/>
  <c r="AD94" i="1"/>
  <c r="AE94" i="1" s="1"/>
  <c r="AD78" i="1"/>
  <c r="AE78" i="1" s="1"/>
  <c r="AD62" i="1"/>
  <c r="AE62" i="1" s="1"/>
  <c r="AD46" i="1"/>
  <c r="AE46" i="1" s="1"/>
  <c r="AD30" i="1"/>
  <c r="AE30" i="1" s="1"/>
  <c r="AD14" i="1"/>
  <c r="AE14" i="1" s="1"/>
  <c r="K15" i="1"/>
  <c r="K31" i="1"/>
  <c r="K47" i="1"/>
  <c r="K63" i="1"/>
  <c r="K79" i="1"/>
  <c r="K95" i="1"/>
  <c r="K111" i="1"/>
  <c r="K127" i="1"/>
  <c r="AD4" i="1"/>
  <c r="AA113" i="1"/>
  <c r="AB113" i="1" s="1"/>
  <c r="AA97" i="1"/>
  <c r="AB97" i="1" s="1"/>
  <c r="AA81" i="1"/>
  <c r="AB81" i="1" s="1"/>
  <c r="AA65" i="1"/>
  <c r="AB65" i="1" s="1"/>
  <c r="AA49" i="1"/>
  <c r="AB49" i="1" s="1"/>
  <c r="AA33" i="1"/>
  <c r="AB33" i="1" s="1"/>
  <c r="AA17" i="1"/>
  <c r="AB17" i="1" s="1"/>
  <c r="AD125" i="1"/>
  <c r="AE125" i="1" s="1"/>
  <c r="AD109" i="1"/>
  <c r="AE109" i="1" s="1"/>
  <c r="AD93" i="1"/>
  <c r="AE93" i="1" s="1"/>
  <c r="AD77" i="1"/>
  <c r="AE77" i="1" s="1"/>
  <c r="AD61" i="1"/>
  <c r="AE61" i="1" s="1"/>
  <c r="AD45" i="1"/>
  <c r="AE45" i="1" s="1"/>
  <c r="AD29" i="1"/>
  <c r="AE29" i="1" s="1"/>
  <c r="AD13" i="1"/>
  <c r="AE13" i="1" s="1"/>
  <c r="K16" i="1"/>
  <c r="K32" i="1"/>
  <c r="K48" i="1"/>
  <c r="K64" i="1"/>
  <c r="K80" i="1"/>
  <c r="K96" i="1"/>
  <c r="K112" i="1"/>
  <c r="K128" i="1"/>
  <c r="AD124" i="1"/>
  <c r="AE124" i="1" s="1"/>
  <c r="AD108" i="1"/>
  <c r="AE108" i="1" s="1"/>
  <c r="AD92" i="1"/>
  <c r="AE92" i="1" s="1"/>
  <c r="AD76" i="1"/>
  <c r="AE76" i="1" s="1"/>
  <c r="AD60" i="1"/>
  <c r="AE60" i="1" s="1"/>
  <c r="AD44" i="1"/>
  <c r="AE44" i="1" s="1"/>
  <c r="AD28" i="1"/>
  <c r="AE28" i="1" s="1"/>
  <c r="AD12" i="1"/>
  <c r="AE12" i="1" s="1"/>
  <c r="AD123" i="1"/>
  <c r="AE123" i="1" s="1"/>
  <c r="AD107" i="1"/>
  <c r="AE107" i="1" s="1"/>
  <c r="AD91" i="1"/>
  <c r="AE91" i="1" s="1"/>
  <c r="AD75" i="1"/>
  <c r="AE75" i="1" s="1"/>
  <c r="AD59" i="1"/>
  <c r="AE59" i="1" s="1"/>
  <c r="AD43" i="1"/>
  <c r="AE43" i="1" s="1"/>
  <c r="AD27" i="1"/>
  <c r="AE27" i="1" s="1"/>
  <c r="AD11" i="1"/>
  <c r="AE11" i="1" s="1"/>
  <c r="T2" i="1" l="1"/>
  <c r="U2" i="1" s="1"/>
  <c r="M105" i="1"/>
  <c r="M101" i="1"/>
  <c r="M21" i="1"/>
  <c r="M47" i="1"/>
  <c r="M28" i="1"/>
  <c r="M87" i="1"/>
  <c r="M63" i="1"/>
  <c r="M65" i="1"/>
  <c r="M67" i="1"/>
  <c r="M38" i="1"/>
  <c r="M39" i="1"/>
  <c r="M26" i="1"/>
  <c r="M44" i="1"/>
  <c r="M13" i="1"/>
  <c r="M79" i="1"/>
  <c r="M81" i="1"/>
  <c r="M83" i="1"/>
  <c r="M54" i="1"/>
  <c r="M103" i="1"/>
  <c r="M42" i="1"/>
  <c r="M60" i="1"/>
  <c r="M19" i="1"/>
  <c r="M121" i="1"/>
  <c r="M95" i="1"/>
  <c r="M70" i="1"/>
  <c r="M58" i="1"/>
  <c r="M33" i="1"/>
  <c r="M85" i="1"/>
  <c r="M107" i="1"/>
  <c r="M12" i="1"/>
  <c r="M23" i="1"/>
  <c r="M10" i="1"/>
  <c r="M93" i="1"/>
  <c r="M111" i="1"/>
  <c r="M115" i="1"/>
  <c r="M86" i="1"/>
  <c r="M24" i="1"/>
  <c r="M74" i="1"/>
  <c r="M92" i="1"/>
  <c r="M109" i="1"/>
  <c r="M127" i="1"/>
  <c r="M3" i="1"/>
  <c r="M4" i="1"/>
  <c r="M102" i="1"/>
  <c r="M40" i="1"/>
  <c r="M90" i="1"/>
  <c r="M108" i="1"/>
  <c r="M15" i="1"/>
  <c r="M77" i="1"/>
  <c r="M97" i="1"/>
  <c r="M99" i="1"/>
  <c r="M8" i="1"/>
  <c r="M76" i="1"/>
  <c r="M113" i="1"/>
  <c r="M14" i="1"/>
  <c r="M16" i="1"/>
  <c r="M18" i="1"/>
  <c r="M20" i="1"/>
  <c r="M118" i="1"/>
  <c r="M72" i="1"/>
  <c r="M106" i="1"/>
  <c r="M124" i="1"/>
  <c r="M69" i="1"/>
  <c r="M6" i="1"/>
  <c r="M22" i="1"/>
  <c r="M30" i="1"/>
  <c r="M32" i="1"/>
  <c r="M34" i="1"/>
  <c r="M36" i="1"/>
  <c r="M119" i="1"/>
  <c r="M88" i="1"/>
  <c r="M122" i="1"/>
  <c r="M53" i="1"/>
  <c r="M123" i="1"/>
  <c r="M35" i="1"/>
  <c r="M51" i="1"/>
  <c r="M17" i="1"/>
  <c r="M31" i="1"/>
  <c r="M49" i="1"/>
  <c r="M46" i="1"/>
  <c r="M48" i="1"/>
  <c r="M50" i="1"/>
  <c r="M52" i="1"/>
  <c r="M37" i="1"/>
  <c r="M104" i="1"/>
  <c r="M11" i="1"/>
  <c r="M125" i="1"/>
  <c r="M62" i="1"/>
  <c r="M64" i="1"/>
  <c r="M66" i="1"/>
  <c r="M68" i="1"/>
  <c r="M120" i="1"/>
  <c r="M9" i="1"/>
  <c r="M27" i="1"/>
  <c r="M55" i="1"/>
  <c r="M78" i="1"/>
  <c r="M80" i="1"/>
  <c r="M82" i="1"/>
  <c r="M84" i="1"/>
  <c r="M25" i="1"/>
  <c r="M41" i="1"/>
  <c r="M43" i="1"/>
  <c r="M71" i="1"/>
  <c r="Y24" i="1"/>
  <c r="M94" i="1"/>
  <c r="M96" i="1"/>
  <c r="M98" i="1"/>
  <c r="M100" i="1"/>
  <c r="M56" i="1"/>
  <c r="M57" i="1"/>
  <c r="M59" i="1"/>
  <c r="M45" i="1"/>
  <c r="M110" i="1"/>
  <c r="M112" i="1"/>
  <c r="M114" i="1"/>
  <c r="M116" i="1"/>
  <c r="M5" i="1"/>
  <c r="M73" i="1"/>
  <c r="M75" i="1"/>
  <c r="M61" i="1"/>
  <c r="M126" i="1"/>
  <c r="M128" i="1"/>
  <c r="M2" i="1"/>
  <c r="M117" i="1"/>
  <c r="M7" i="1"/>
  <c r="M89" i="1"/>
  <c r="M91" i="1"/>
  <c r="U4" i="1"/>
  <c r="X4" i="1" s="1"/>
  <c r="U21" i="1"/>
  <c r="U12" i="1"/>
  <c r="X12" i="1" s="1"/>
  <c r="Y16" i="1"/>
  <c r="Y19" i="1"/>
  <c r="Y28" i="1"/>
  <c r="U25" i="1"/>
  <c r="X25" i="1" s="1"/>
  <c r="Y25" i="1"/>
  <c r="U9" i="1"/>
  <c r="X9" i="1" s="1"/>
  <c r="Y9" i="1"/>
  <c r="Y8" i="1"/>
  <c r="Y17" i="1"/>
  <c r="Y23" i="1"/>
  <c r="Y7" i="1"/>
  <c r="U3" i="1"/>
  <c r="W3" i="1" s="1"/>
  <c r="Y3" i="1"/>
  <c r="Y22" i="1"/>
  <c r="Y20" i="1"/>
  <c r="Y26" i="1"/>
  <c r="U13" i="1"/>
  <c r="W13" i="1" s="1"/>
  <c r="Y15" i="1"/>
  <c r="U27" i="1"/>
  <c r="X27" i="1" s="1"/>
  <c r="Y27" i="1"/>
  <c r="Y6" i="1"/>
  <c r="U11" i="1"/>
  <c r="W11" i="1" s="1"/>
  <c r="Y11" i="1"/>
  <c r="Y10" i="1"/>
  <c r="Y14" i="1"/>
  <c r="X20" i="1"/>
  <c r="W20" i="1"/>
  <c r="X18" i="1"/>
  <c r="W18" i="1"/>
  <c r="X15" i="1"/>
  <c r="W15" i="1"/>
  <c r="W21" i="1"/>
  <c r="X21" i="1"/>
  <c r="W14" i="1"/>
  <c r="X14" i="1"/>
  <c r="W24" i="1"/>
  <c r="X24" i="1"/>
  <c r="W10" i="1"/>
  <c r="X10" i="1"/>
  <c r="W8" i="1"/>
  <c r="X8" i="1"/>
  <c r="W23" i="1"/>
  <c r="X23" i="1"/>
  <c r="W7" i="1"/>
  <c r="X7" i="1"/>
  <c r="W22" i="1"/>
  <c r="X22" i="1"/>
  <c r="W6" i="1"/>
  <c r="X6" i="1"/>
  <c r="X19" i="1"/>
  <c r="W19" i="1"/>
  <c r="X17" i="1"/>
  <c r="W17" i="1"/>
  <c r="X16" i="1"/>
  <c r="W16" i="1"/>
  <c r="W28" i="1"/>
  <c r="X28" i="1"/>
  <c r="W5" i="1"/>
  <c r="X5" i="1"/>
  <c r="W26" i="1"/>
  <c r="X26" i="1"/>
  <c r="AA130" i="1"/>
  <c r="AB4" i="1"/>
  <c r="AB130" i="1" s="1"/>
  <c r="AE4" i="1"/>
  <c r="AE130" i="1" s="1"/>
  <c r="AD130" i="1"/>
  <c r="Y2" i="1" l="1"/>
  <c r="W4" i="1"/>
  <c r="W12" i="1"/>
  <c r="W27" i="1"/>
  <c r="X13" i="1"/>
  <c r="X3" i="1"/>
  <c r="X29" i="1" s="1"/>
  <c r="X11" i="1"/>
  <c r="W9" i="1"/>
  <c r="U30" i="1"/>
  <c r="W25" i="1"/>
  <c r="Y29" i="1"/>
  <c r="Y30" i="1"/>
  <c r="X30" i="1" l="1"/>
  <c r="X31" i="1" s="1"/>
  <c r="W30" i="1"/>
  <c r="W31" i="1" s="1"/>
  <c r="Y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<sst xmlns="http://schemas.openxmlformats.org/spreadsheetml/2006/main" count="134" uniqueCount="31">
  <si>
    <t>x</t>
  </si>
  <si>
    <t>Throttle Profile [km/h]0</t>
  </si>
  <si>
    <t>fw Speed [mm/s]1</t>
  </si>
  <si>
    <t>bw Speed [mm/s]2</t>
  </si>
  <si>
    <t>fw Speed [km/h]3</t>
  </si>
  <si>
    <t>bw Speed [km/h]4</t>
  </si>
  <si>
    <t>Speed Table [0-255]5</t>
  </si>
  <si>
    <t>undefined</t>
  </si>
  <si>
    <t>AVG</t>
  </si>
  <si>
    <t>DFW</t>
  </si>
  <si>
    <t>DBW</t>
  </si>
  <si>
    <t>Trim FW</t>
  </si>
  <si>
    <t>Ratio FW</t>
  </si>
  <si>
    <t>Ratio BW</t>
  </si>
  <si>
    <t>Trim BW</t>
  </si>
  <si>
    <t>Steps:</t>
  </si>
  <si>
    <t>Target Step</t>
  </si>
  <si>
    <t>Target Scale Speed [km/h]</t>
  </si>
  <si>
    <t>Target measured Speed [mm/s]</t>
  </si>
  <si>
    <t>Scale (G):</t>
  </si>
  <si>
    <t>Motor Control FW</t>
  </si>
  <si>
    <t>Motor Control BW</t>
  </si>
  <si>
    <t>AVG (SPEED TABLE)</t>
  </si>
  <si>
    <t>Trim</t>
  </si>
  <si>
    <t>Delta FW-BW</t>
  </si>
  <si>
    <t>Fit(Speed Table)</t>
  </si>
  <si>
    <t>Fit</t>
  </si>
  <si>
    <t>Fit:</t>
  </si>
  <si>
    <t>FW</t>
  </si>
  <si>
    <t>Fit2</t>
  </si>
  <si>
    <t>Reverse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</si>
</sst>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'Profile_Data (3)'!$A$2:$A$129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'Profile_Data (3)'!$C$2:$C$128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5.7904477119999997</c:v>
                </c:pt>
                <c:pt idx="3">
                  <c:v>6.9173455239999999</c:v>
                </c:pt>
                <c:pt idx="4">
                  <c:v>7.3487133980000001</c:v>
                </c:pt>
                <c:pt idx="5">
                  <c:v>20.473320009999998</c:v>
                </c:pt>
                <c:pt idx="6">
                  <c:v>8.4952507019999999</c:v>
                </c:pt>
                <c:pt idx="7">
                  <c:v>9.5847301480000002</c:v>
                </c:pt>
                <c:pt idx="8">
                  <c:v>10.749419209999999</c:v>
                </c:pt>
                <c:pt idx="9">
                  <c:v>13.013496399999999</c:v>
                </c:pt>
                <c:pt idx="10">
                  <c:v>15.681530950000001</c:v>
                </c:pt>
                <c:pt idx="11">
                  <c:v>17.012451169999999</c:v>
                </c:pt>
                <c:pt idx="12">
                  <c:v>20.282258989999999</c:v>
                </c:pt>
                <c:pt idx="13">
                  <c:v>22.494905469999999</c:v>
                </c:pt>
                <c:pt idx="14">
                  <c:v>26.355180740000002</c:v>
                </c:pt>
                <c:pt idx="15">
                  <c:v>30.15691185</c:v>
                </c:pt>
                <c:pt idx="16">
                  <c:v>31.448980330000001</c:v>
                </c:pt>
                <c:pt idx="17">
                  <c:v>35.492774959999998</c:v>
                </c:pt>
                <c:pt idx="18">
                  <c:v>39.498081210000002</c:v>
                </c:pt>
                <c:pt idx="19">
                  <c:v>43.94852066</c:v>
                </c:pt>
                <c:pt idx="20">
                  <c:v>50.226932529999999</c:v>
                </c:pt>
                <c:pt idx="21">
                  <c:v>52.528640750000001</c:v>
                </c:pt>
                <c:pt idx="22">
                  <c:v>57.852745059999997</c:v>
                </c:pt>
                <c:pt idx="23">
                  <c:v>63.665191649999997</c:v>
                </c:pt>
                <c:pt idx="24">
                  <c:v>67.158439639999997</c:v>
                </c:pt>
                <c:pt idx="25">
                  <c:v>73.721290589999995</c:v>
                </c:pt>
                <c:pt idx="26">
                  <c:v>77.038818359999993</c:v>
                </c:pt>
                <c:pt idx="27">
                  <c:v>83.884483340000003</c:v>
                </c:pt>
                <c:pt idx="28">
                  <c:v>89.208053590000006</c:v>
                </c:pt>
                <c:pt idx="29">
                  <c:v>97.31655121</c:v>
                </c:pt>
                <c:pt idx="30">
                  <c:v>103.1226959</c:v>
                </c:pt>
                <c:pt idx="31">
                  <c:v>106.47774510000001</c:v>
                </c:pt>
                <c:pt idx="32">
                  <c:v>115.8296661</c:v>
                </c:pt>
                <c:pt idx="33">
                  <c:v>120.715126</c:v>
                </c:pt>
                <c:pt idx="34">
                  <c:v>128.3805389</c:v>
                </c:pt>
                <c:pt idx="35">
                  <c:v>136.43458559999999</c:v>
                </c:pt>
                <c:pt idx="36">
                  <c:v>144.7515717</c:v>
                </c:pt>
                <c:pt idx="37">
                  <c:v>148.58096309999999</c:v>
                </c:pt>
                <c:pt idx="38">
                  <c:v>157.1943359</c:v>
                </c:pt>
                <c:pt idx="39">
                  <c:v>160.36174009999999</c:v>
                </c:pt>
                <c:pt idx="40">
                  <c:v>165.31774899999999</c:v>
                </c:pt>
                <c:pt idx="41">
                  <c:v>170.28495789999999</c:v>
                </c:pt>
                <c:pt idx="42">
                  <c:v>174.78523250000001</c:v>
                </c:pt>
                <c:pt idx="43">
                  <c:v>175.82904049999999</c:v>
                </c:pt>
                <c:pt idx="44">
                  <c:v>188.85478209999999</c:v>
                </c:pt>
                <c:pt idx="45">
                  <c:v>196.37289430000001</c:v>
                </c:pt>
                <c:pt idx="46">
                  <c:v>198.61956789999999</c:v>
                </c:pt>
                <c:pt idx="47">
                  <c:v>207.4312592</c:v>
                </c:pt>
                <c:pt idx="48">
                  <c:v>208.6656189</c:v>
                </c:pt>
                <c:pt idx="49">
                  <c:v>216.2883453</c:v>
                </c:pt>
                <c:pt idx="50">
                  <c:v>229.6877441</c:v>
                </c:pt>
                <c:pt idx="51">
                  <c:v>234.74253849999999</c:v>
                </c:pt>
                <c:pt idx="52">
                  <c:v>239.2275391</c:v>
                </c:pt>
                <c:pt idx="53">
                  <c:v>256.5750122</c:v>
                </c:pt>
                <c:pt idx="54">
                  <c:v>261.63754269999998</c:v>
                </c:pt>
                <c:pt idx="55">
                  <c:v>264.8301697</c:v>
                </c:pt>
                <c:pt idx="56">
                  <c:v>273.9111633</c:v>
                </c:pt>
                <c:pt idx="57">
                  <c:v>282.2936401</c:v>
                </c:pt>
                <c:pt idx="58">
                  <c:v>292.49340819999998</c:v>
                </c:pt>
                <c:pt idx="59">
                  <c:v>311.66317750000002</c:v>
                </c:pt>
                <c:pt idx="60">
                  <c:v>325.90136719999998</c:v>
                </c:pt>
                <c:pt idx="61">
                  <c:v>331.49774170000001</c:v>
                </c:pt>
                <c:pt idx="62">
                  <c:v>352.65582280000001</c:v>
                </c:pt>
                <c:pt idx="63">
                  <c:v>362.63296509999998</c:v>
                </c:pt>
                <c:pt idx="64">
                  <c:v>377.18896480000001</c:v>
                </c:pt>
                <c:pt idx="65">
                  <c:v>381.17568970000002</c:v>
                </c:pt>
                <c:pt idx="66">
                  <c:v>396.23687740000003</c:v>
                </c:pt>
                <c:pt idx="67">
                  <c:v>395.953125</c:v>
                </c:pt>
                <c:pt idx="68">
                  <c:v>401.42413329999999</c:v>
                </c:pt>
                <c:pt idx="69">
                  <c:v>419.55987549999998</c:v>
                </c:pt>
                <c:pt idx="70">
                  <c:v>414.0693359</c:v>
                </c:pt>
                <c:pt idx="71">
                  <c:v>419.82070920000001</c:v>
                </c:pt>
                <c:pt idx="72">
                  <c:v>421.82174680000003</c:v>
                </c:pt>
                <c:pt idx="73">
                  <c:v>430.76617429999999</c:v>
                </c:pt>
                <c:pt idx="74">
                  <c:v>451.22171020000002</c:v>
                </c:pt>
                <c:pt idx="75">
                  <c:v>442.97845460000002</c:v>
                </c:pt>
                <c:pt idx="76">
                  <c:v>448.88275149999998</c:v>
                </c:pt>
                <c:pt idx="77">
                  <c:v>455.66055299999999</c:v>
                </c:pt>
                <c:pt idx="78">
                  <c:v>454.6603088</c:v>
                </c:pt>
                <c:pt idx="79">
                  <c:v>459.54827879999999</c:v>
                </c:pt>
                <c:pt idx="80">
                  <c:v>469.96850590000003</c:v>
                </c:pt>
                <c:pt idx="81">
                  <c:v>474.19815060000002</c:v>
                </c:pt>
                <c:pt idx="82">
                  <c:v>485.92913820000001</c:v>
                </c:pt>
                <c:pt idx="83">
                  <c:v>510.61096190000001</c:v>
                </c:pt>
                <c:pt idx="84">
                  <c:v>529.4318237</c:v>
                </c:pt>
                <c:pt idx="85">
                  <c:v>539.16998290000004</c:v>
                </c:pt>
                <c:pt idx="86">
                  <c:v>539.14947510000002</c:v>
                </c:pt>
                <c:pt idx="87">
                  <c:v>549.18743900000004</c:v>
                </c:pt>
                <c:pt idx="88">
                  <c:v>551.13555910000002</c:v>
                </c:pt>
                <c:pt idx="89">
                  <c:v>549.59045409999999</c:v>
                </c:pt>
                <c:pt idx="90">
                  <c:v>554.37969969999995</c:v>
                </c:pt>
                <c:pt idx="91">
                  <c:v>552.75762940000004</c:v>
                </c:pt>
                <c:pt idx="92">
                  <c:v>560.59204099999999</c:v>
                </c:pt>
                <c:pt idx="93">
                  <c:v>561.48120119999999</c:v>
                </c:pt>
                <c:pt idx="94">
                  <c:v>581.50860599999999</c:v>
                </c:pt>
                <c:pt idx="95">
                  <c:v>579.95257570000001</c:v>
                </c:pt>
                <c:pt idx="96">
                  <c:v>564.42303470000002</c:v>
                </c:pt>
                <c:pt idx="97">
                  <c:v>581.54565430000002</c:v>
                </c:pt>
                <c:pt idx="98">
                  <c:v>568.34985349999999</c:v>
                </c:pt>
                <c:pt idx="99">
                  <c:v>572.04833980000001</c:v>
                </c:pt>
                <c:pt idx="100">
                  <c:v>567.4278564</c:v>
                </c:pt>
                <c:pt idx="101">
                  <c:v>572.53912349999996</c:v>
                </c:pt>
                <c:pt idx="102">
                  <c:v>573.28015140000002</c:v>
                </c:pt>
                <c:pt idx="103">
                  <c:v>578.21020510000005</c:v>
                </c:pt>
                <c:pt idx="104">
                  <c:v>582.19329830000004</c:v>
                </c:pt>
                <c:pt idx="105">
                  <c:v>566.70623780000005</c:v>
                </c:pt>
                <c:pt idx="106">
                  <c:v>591.67767330000004</c:v>
                </c:pt>
                <c:pt idx="107">
                  <c:v>568.45672609999997</c:v>
                </c:pt>
                <c:pt idx="108">
                  <c:v>570.13311769999996</c:v>
                </c:pt>
                <c:pt idx="109">
                  <c:v>584.93603519999999</c:v>
                </c:pt>
                <c:pt idx="110">
                  <c:v>570.52520749999996</c:v>
                </c:pt>
                <c:pt idx="111">
                  <c:v>572.64355469999998</c:v>
                </c:pt>
                <c:pt idx="112">
                  <c:v>563.29748540000003</c:v>
                </c:pt>
                <c:pt idx="113">
                  <c:v>556.1600952</c:v>
                </c:pt>
                <c:pt idx="114">
                  <c:v>568.94763179999995</c:v>
                </c:pt>
                <c:pt idx="115">
                  <c:v>569.20599370000002</c:v>
                </c:pt>
                <c:pt idx="116">
                  <c:v>575.92022710000003</c:v>
                </c:pt>
                <c:pt idx="117">
                  <c:v>585.32287599999995</c:v>
                </c:pt>
                <c:pt idx="118">
                  <c:v>561.98931879999998</c:v>
                </c:pt>
                <c:pt idx="119">
                  <c:v>584.66992189999996</c:v>
                </c:pt>
                <c:pt idx="120">
                  <c:v>587.05078130000004</c:v>
                </c:pt>
                <c:pt idx="121">
                  <c:v>568.22051999999996</c:v>
                </c:pt>
                <c:pt idx="122">
                  <c:v>562.97863770000004</c:v>
                </c:pt>
                <c:pt idx="123">
                  <c:v>584.81011960000001</c:v>
                </c:pt>
                <c:pt idx="124">
                  <c:v>598.32135010000002</c:v>
                </c:pt>
                <c:pt idx="125">
                  <c:v>593.69329830000004</c:v>
                </c:pt>
                <c:pt idx="126">
                  <c:v>591.70227050000005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92-4D0C-940E-92A3DE79C5AF}"/>
            </c:ext>
          </c:extLst>
        </c:ser>
        <c:ser>
          <c:idx val="1"/>
          <c:order val="1"/>
          <c:tx>
            <c:v>BW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'Profile_Data (3)'!$A$2:$A$129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'Profile_Data (3)'!$D$2:$D$128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5.4121670719999999</c:v>
                </c:pt>
                <c:pt idx="3">
                  <c:v>6.4309358599999999</c:v>
                </c:pt>
                <c:pt idx="4">
                  <c:v>6.8177142140000004</c:v>
                </c:pt>
                <c:pt idx="5">
                  <c:v>7.3244209290000004</c:v>
                </c:pt>
                <c:pt idx="6">
                  <c:v>7.9378290180000004</c:v>
                </c:pt>
                <c:pt idx="7">
                  <c:v>8.9032878879999995</c:v>
                </c:pt>
                <c:pt idx="8">
                  <c:v>12.070000650000001</c:v>
                </c:pt>
                <c:pt idx="9">
                  <c:v>15.568539619999999</c:v>
                </c:pt>
                <c:pt idx="10">
                  <c:v>17.96016693</c:v>
                </c:pt>
                <c:pt idx="11">
                  <c:v>21.4472065</c:v>
                </c:pt>
                <c:pt idx="12">
                  <c:v>24.551675800000002</c:v>
                </c:pt>
                <c:pt idx="13">
                  <c:v>27.76247025</c:v>
                </c:pt>
                <c:pt idx="14">
                  <c:v>32.340167999999998</c:v>
                </c:pt>
                <c:pt idx="15">
                  <c:v>36.669807429999999</c:v>
                </c:pt>
                <c:pt idx="16">
                  <c:v>36.653350830000001</c:v>
                </c:pt>
                <c:pt idx="17">
                  <c:v>40.596488950000001</c:v>
                </c:pt>
                <c:pt idx="18">
                  <c:v>45.542629239999997</c:v>
                </c:pt>
                <c:pt idx="19">
                  <c:v>50.605335240000002</c:v>
                </c:pt>
                <c:pt idx="20">
                  <c:v>55.990905759999997</c:v>
                </c:pt>
                <c:pt idx="21">
                  <c:v>59.487926479999999</c:v>
                </c:pt>
                <c:pt idx="22">
                  <c:v>66.793388370000002</c:v>
                </c:pt>
                <c:pt idx="23">
                  <c:v>73.46590424</c:v>
                </c:pt>
                <c:pt idx="24">
                  <c:v>78.112396239999995</c:v>
                </c:pt>
                <c:pt idx="25">
                  <c:v>85.261611939999995</c:v>
                </c:pt>
                <c:pt idx="26">
                  <c:v>89.140640259999998</c:v>
                </c:pt>
                <c:pt idx="27">
                  <c:v>98.216690060000005</c:v>
                </c:pt>
                <c:pt idx="28">
                  <c:v>105.4945908</c:v>
                </c:pt>
                <c:pt idx="29">
                  <c:v>116.3851852</c:v>
                </c:pt>
                <c:pt idx="30">
                  <c:v>123.0029602</c:v>
                </c:pt>
                <c:pt idx="31">
                  <c:v>130.3287201</c:v>
                </c:pt>
                <c:pt idx="32">
                  <c:v>128.1278839</c:v>
                </c:pt>
                <c:pt idx="33">
                  <c:v>136.5212555</c:v>
                </c:pt>
                <c:pt idx="34">
                  <c:v>146.59367370000001</c:v>
                </c:pt>
                <c:pt idx="35">
                  <c:v>149.24032589999999</c:v>
                </c:pt>
                <c:pt idx="36">
                  <c:v>160.5247498</c:v>
                </c:pt>
                <c:pt idx="37">
                  <c:v>166.69355770000001</c:v>
                </c:pt>
                <c:pt idx="38">
                  <c:v>168.92041019999999</c:v>
                </c:pt>
                <c:pt idx="39">
                  <c:v>174.06063839999999</c:v>
                </c:pt>
                <c:pt idx="40">
                  <c:v>176.56517030000001</c:v>
                </c:pt>
                <c:pt idx="41">
                  <c:v>178.24047849999999</c:v>
                </c:pt>
                <c:pt idx="42">
                  <c:v>193.7848663</c:v>
                </c:pt>
                <c:pt idx="43">
                  <c:v>207.73815920000001</c:v>
                </c:pt>
                <c:pt idx="44">
                  <c:v>215.08735659999999</c:v>
                </c:pt>
                <c:pt idx="45">
                  <c:v>222.13801570000001</c:v>
                </c:pt>
                <c:pt idx="46">
                  <c:v>225.9376068</c:v>
                </c:pt>
                <c:pt idx="47">
                  <c:v>230.3662262</c:v>
                </c:pt>
                <c:pt idx="48">
                  <c:v>239.53961179999999</c:v>
                </c:pt>
                <c:pt idx="49">
                  <c:v>254.0229492</c:v>
                </c:pt>
                <c:pt idx="50">
                  <c:v>262.52484129999999</c:v>
                </c:pt>
                <c:pt idx="51">
                  <c:v>282.34414670000001</c:v>
                </c:pt>
                <c:pt idx="52">
                  <c:v>283.30355830000002</c:v>
                </c:pt>
                <c:pt idx="53">
                  <c:v>293.1398926</c:v>
                </c:pt>
                <c:pt idx="54">
                  <c:v>300.56735229999998</c:v>
                </c:pt>
                <c:pt idx="55">
                  <c:v>320.04797359999998</c:v>
                </c:pt>
                <c:pt idx="56">
                  <c:v>336.5509644</c:v>
                </c:pt>
                <c:pt idx="57">
                  <c:v>355.17382809999998</c:v>
                </c:pt>
                <c:pt idx="58">
                  <c:v>364.7958069</c:v>
                </c:pt>
                <c:pt idx="59">
                  <c:v>374.24639889999997</c:v>
                </c:pt>
                <c:pt idx="60">
                  <c:v>382.24923710000002</c:v>
                </c:pt>
                <c:pt idx="61">
                  <c:v>381.47454829999998</c:v>
                </c:pt>
                <c:pt idx="62">
                  <c:v>395.23504639999999</c:v>
                </c:pt>
                <c:pt idx="63">
                  <c:v>401.83352660000003</c:v>
                </c:pt>
                <c:pt idx="64">
                  <c:v>399.60235599999999</c:v>
                </c:pt>
                <c:pt idx="65">
                  <c:v>404.6337585</c:v>
                </c:pt>
                <c:pt idx="66">
                  <c:v>413.4337769</c:v>
                </c:pt>
                <c:pt idx="67">
                  <c:v>417.19500729999999</c:v>
                </c:pt>
                <c:pt idx="68">
                  <c:v>422.16918950000002</c:v>
                </c:pt>
                <c:pt idx="69">
                  <c:v>421.04479980000002</c:v>
                </c:pt>
                <c:pt idx="70">
                  <c:v>425.16177370000003</c:v>
                </c:pt>
                <c:pt idx="71">
                  <c:v>455.25195309999998</c:v>
                </c:pt>
                <c:pt idx="72">
                  <c:v>453.27426150000002</c:v>
                </c:pt>
                <c:pt idx="73">
                  <c:v>473.14517210000002</c:v>
                </c:pt>
                <c:pt idx="74">
                  <c:v>477.80520630000001</c:v>
                </c:pt>
                <c:pt idx="75">
                  <c:v>479.06954960000002</c:v>
                </c:pt>
                <c:pt idx="76">
                  <c:v>496.72491459999998</c:v>
                </c:pt>
                <c:pt idx="77">
                  <c:v>498.88336179999999</c:v>
                </c:pt>
                <c:pt idx="78">
                  <c:v>489.9830627</c:v>
                </c:pt>
                <c:pt idx="79">
                  <c:v>509.10018919999999</c:v>
                </c:pt>
                <c:pt idx="80">
                  <c:v>505.58114619999998</c:v>
                </c:pt>
                <c:pt idx="81">
                  <c:v>510.05273440000002</c:v>
                </c:pt>
                <c:pt idx="82">
                  <c:v>518.50854489999995</c:v>
                </c:pt>
                <c:pt idx="83">
                  <c:v>547.49304199999995</c:v>
                </c:pt>
                <c:pt idx="84">
                  <c:v>558.34130860000005</c:v>
                </c:pt>
                <c:pt idx="85">
                  <c:v>570.14556879999998</c:v>
                </c:pt>
                <c:pt idx="86">
                  <c:v>559.8086548</c:v>
                </c:pt>
                <c:pt idx="87">
                  <c:v>573.33843990000003</c:v>
                </c:pt>
                <c:pt idx="88">
                  <c:v>566.18780519999996</c:v>
                </c:pt>
                <c:pt idx="89">
                  <c:v>581.39886469999999</c:v>
                </c:pt>
                <c:pt idx="90">
                  <c:v>587.60455320000005</c:v>
                </c:pt>
                <c:pt idx="91">
                  <c:v>586.76464840000006</c:v>
                </c:pt>
                <c:pt idx="92">
                  <c:v>601.53619379999998</c:v>
                </c:pt>
                <c:pt idx="93">
                  <c:v>616.15753170000005</c:v>
                </c:pt>
                <c:pt idx="94">
                  <c:v>596.07202150000001</c:v>
                </c:pt>
                <c:pt idx="95">
                  <c:v>605.14697269999999</c:v>
                </c:pt>
                <c:pt idx="96">
                  <c:v>615.83331299999998</c:v>
                </c:pt>
                <c:pt idx="97">
                  <c:v>594.85137940000004</c:v>
                </c:pt>
                <c:pt idx="98">
                  <c:v>607.14520259999995</c:v>
                </c:pt>
                <c:pt idx="99">
                  <c:v>618.06829830000004</c:v>
                </c:pt>
                <c:pt idx="100">
                  <c:v>600.93951419999996</c:v>
                </c:pt>
                <c:pt idx="101">
                  <c:v>609.55773929999998</c:v>
                </c:pt>
                <c:pt idx="102">
                  <c:v>605.31982419999997</c:v>
                </c:pt>
                <c:pt idx="103">
                  <c:v>611.00561519999997</c:v>
                </c:pt>
                <c:pt idx="104">
                  <c:v>610.3125</c:v>
                </c:pt>
                <c:pt idx="105">
                  <c:v>624.60382079999999</c:v>
                </c:pt>
                <c:pt idx="106">
                  <c:v>606.35235599999999</c:v>
                </c:pt>
                <c:pt idx="107">
                  <c:v>619.90295409999999</c:v>
                </c:pt>
                <c:pt idx="108">
                  <c:v>600.20855710000001</c:v>
                </c:pt>
                <c:pt idx="109">
                  <c:v>602.40222170000004</c:v>
                </c:pt>
                <c:pt idx="110">
                  <c:v>612.0040894</c:v>
                </c:pt>
                <c:pt idx="111">
                  <c:v>596.54705809999996</c:v>
                </c:pt>
                <c:pt idx="112">
                  <c:v>620.41497800000002</c:v>
                </c:pt>
                <c:pt idx="113">
                  <c:v>610.66644289999999</c:v>
                </c:pt>
                <c:pt idx="114">
                  <c:v>617.55883789999996</c:v>
                </c:pt>
                <c:pt idx="115">
                  <c:v>605.34576419999996</c:v>
                </c:pt>
                <c:pt idx="116">
                  <c:v>616.37341309999999</c:v>
                </c:pt>
                <c:pt idx="117">
                  <c:v>617.17437740000003</c:v>
                </c:pt>
                <c:pt idx="118">
                  <c:v>612.49310300000002</c:v>
                </c:pt>
                <c:pt idx="119">
                  <c:v>609.30426030000001</c:v>
                </c:pt>
                <c:pt idx="120">
                  <c:v>615.93792719999999</c:v>
                </c:pt>
                <c:pt idx="121">
                  <c:v>612.31060790000004</c:v>
                </c:pt>
                <c:pt idx="122">
                  <c:v>611.49859619999995</c:v>
                </c:pt>
                <c:pt idx="123">
                  <c:v>611.98089600000003</c:v>
                </c:pt>
                <c:pt idx="124">
                  <c:v>608.89801030000001</c:v>
                </c:pt>
                <c:pt idx="125">
                  <c:v>613.89355469999998</c:v>
                </c:pt>
                <c:pt idx="126">
                  <c:v>610.12139890000003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892-4D0C-940E-92A3DE79C5AF}"/>
            </c:ext>
          </c:extLst>
        </c:ser>
        <c:ser>
          <c:idx val="2"/>
          <c:order val="2"/>
          <c:tx>
            <c:v>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poly"/>
            <c:order val="5"/>
            <c:intercept val="0"/>
            <c:dispRSqr val="0"/>
            <c:dispEq val="1"/>
            <c:trendlineLbl>
              <c:layout>
                <c:manualLayout>
                  <c:x val="9.2270997375328082E-2"/>
                  <c:y val="0.61239647127442398"/>
                </c:manualLayout>
              </c:layout>
              <c:numFmt formatCode="General" sourceLinked="0"/>
            </c:trendlineLbl>
          </c:trendline>
          <c:xVal>
            <c:numRef>
              <c:f>'Profile_Data (3)'!$A$2:$A$129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'Profile_Data (3)'!$J$2:$J$128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5.6013073919999998</c:v>
                </c:pt>
                <c:pt idx="3">
                  <c:v>6.6741406919999999</c:v>
                </c:pt>
                <c:pt idx="4">
                  <c:v>7.0832138059999998</c:v>
                </c:pt>
                <c:pt idx="5">
                  <c:v>13.8988704695</c:v>
                </c:pt>
                <c:pt idx="6">
                  <c:v>8.216539860000001</c:v>
                </c:pt>
                <c:pt idx="7">
                  <c:v>9.2440090179999999</c:v>
                </c:pt>
                <c:pt idx="8">
                  <c:v>11.40970993</c:v>
                </c:pt>
                <c:pt idx="9">
                  <c:v>14.291018009999998</c:v>
                </c:pt>
                <c:pt idx="10">
                  <c:v>16.820848940000001</c:v>
                </c:pt>
                <c:pt idx="11">
                  <c:v>19.229828834999999</c:v>
                </c:pt>
                <c:pt idx="12">
                  <c:v>22.416967395</c:v>
                </c:pt>
                <c:pt idx="13">
                  <c:v>25.128687859999999</c:v>
                </c:pt>
                <c:pt idx="14">
                  <c:v>29.34767437</c:v>
                </c:pt>
                <c:pt idx="15">
                  <c:v>33.413359639999996</c:v>
                </c:pt>
                <c:pt idx="16">
                  <c:v>34.051165580000003</c:v>
                </c:pt>
                <c:pt idx="17">
                  <c:v>38.044631955</c:v>
                </c:pt>
                <c:pt idx="18">
                  <c:v>42.520355225000003</c:v>
                </c:pt>
                <c:pt idx="19">
                  <c:v>47.276927950000001</c:v>
                </c:pt>
                <c:pt idx="20">
                  <c:v>53.108919145000002</c:v>
                </c:pt>
                <c:pt idx="21">
                  <c:v>56.008283614999996</c:v>
                </c:pt>
                <c:pt idx="22">
                  <c:v>62.323066714999996</c:v>
                </c:pt>
                <c:pt idx="23">
                  <c:v>68.565547944999992</c:v>
                </c:pt>
                <c:pt idx="24">
                  <c:v>72.635417939999996</c:v>
                </c:pt>
                <c:pt idx="25">
                  <c:v>79.491451264999995</c:v>
                </c:pt>
                <c:pt idx="26">
                  <c:v>83.089729309999996</c:v>
                </c:pt>
                <c:pt idx="27">
                  <c:v>91.050586699999997</c:v>
                </c:pt>
                <c:pt idx="28">
                  <c:v>97.351322194999995</c:v>
                </c:pt>
                <c:pt idx="29">
                  <c:v>106.850868205</c:v>
                </c:pt>
                <c:pt idx="30">
                  <c:v>113.06282805000001</c:v>
                </c:pt>
                <c:pt idx="31">
                  <c:v>118.4032326</c:v>
                </c:pt>
                <c:pt idx="32">
                  <c:v>121.978775</c:v>
                </c:pt>
                <c:pt idx="33">
                  <c:v>128.61819075</c:v>
                </c:pt>
                <c:pt idx="34">
                  <c:v>137.48710629999999</c:v>
                </c:pt>
                <c:pt idx="35">
                  <c:v>142.83745575</c:v>
                </c:pt>
                <c:pt idx="36">
                  <c:v>152.63816075</c:v>
                </c:pt>
                <c:pt idx="37">
                  <c:v>157.6372604</c:v>
                </c:pt>
                <c:pt idx="38">
                  <c:v>163.05737305</c:v>
                </c:pt>
                <c:pt idx="39">
                  <c:v>167.21118924999999</c:v>
                </c:pt>
                <c:pt idx="40">
                  <c:v>170.94145965000001</c:v>
                </c:pt>
                <c:pt idx="41">
                  <c:v>174.26271819999999</c:v>
                </c:pt>
                <c:pt idx="42">
                  <c:v>184.28504939999999</c:v>
                </c:pt>
                <c:pt idx="43">
                  <c:v>191.78359985</c:v>
                </c:pt>
                <c:pt idx="44">
                  <c:v>201.97106934999999</c:v>
                </c:pt>
                <c:pt idx="45">
                  <c:v>209.25545500000001</c:v>
                </c:pt>
                <c:pt idx="46">
                  <c:v>212.27858735000001</c:v>
                </c:pt>
                <c:pt idx="47">
                  <c:v>218.89874270000001</c:v>
                </c:pt>
                <c:pt idx="48">
                  <c:v>224.10261535000001</c:v>
                </c:pt>
                <c:pt idx="49">
                  <c:v>235.15564725000002</c:v>
                </c:pt>
                <c:pt idx="50">
                  <c:v>246.10629269999998</c:v>
                </c:pt>
                <c:pt idx="51">
                  <c:v>258.54334260000002</c:v>
                </c:pt>
                <c:pt idx="52">
                  <c:v>261.26554870000001</c:v>
                </c:pt>
                <c:pt idx="53">
                  <c:v>274.8574524</c:v>
                </c:pt>
                <c:pt idx="54">
                  <c:v>281.10244749999998</c:v>
                </c:pt>
                <c:pt idx="55">
                  <c:v>292.43907164999996</c:v>
                </c:pt>
                <c:pt idx="56">
                  <c:v>305.23106385</c:v>
                </c:pt>
                <c:pt idx="57">
                  <c:v>318.73373409999999</c:v>
                </c:pt>
                <c:pt idx="58">
                  <c:v>328.64460754999999</c:v>
                </c:pt>
                <c:pt idx="59">
                  <c:v>342.9547882</c:v>
                </c:pt>
                <c:pt idx="60">
                  <c:v>354.07530214999997</c:v>
                </c:pt>
                <c:pt idx="61">
                  <c:v>356.48614499999996</c:v>
                </c:pt>
                <c:pt idx="62">
                  <c:v>373.9454346</c:v>
                </c:pt>
                <c:pt idx="63">
                  <c:v>382.23324585</c:v>
                </c:pt>
                <c:pt idx="64">
                  <c:v>388.3956604</c:v>
                </c:pt>
                <c:pt idx="65">
                  <c:v>392.90472410000001</c:v>
                </c:pt>
                <c:pt idx="66">
                  <c:v>404.83532715000001</c:v>
                </c:pt>
                <c:pt idx="67">
                  <c:v>406.57406615000002</c:v>
                </c:pt>
                <c:pt idx="68">
                  <c:v>411.7966614</c:v>
                </c:pt>
                <c:pt idx="69">
                  <c:v>420.30233765000003</c:v>
                </c:pt>
                <c:pt idx="70">
                  <c:v>419.61555480000004</c:v>
                </c:pt>
                <c:pt idx="71">
                  <c:v>437.53633115000002</c:v>
                </c:pt>
                <c:pt idx="72">
                  <c:v>437.54800415</c:v>
                </c:pt>
                <c:pt idx="73">
                  <c:v>451.95567319999998</c:v>
                </c:pt>
                <c:pt idx="74">
                  <c:v>464.51345824999999</c:v>
                </c:pt>
                <c:pt idx="75">
                  <c:v>461.02400210000002</c:v>
                </c:pt>
                <c:pt idx="76">
                  <c:v>472.80383304999998</c:v>
                </c:pt>
                <c:pt idx="77">
                  <c:v>477.27195740000002</c:v>
                </c:pt>
                <c:pt idx="78">
                  <c:v>472.32168575000003</c:v>
                </c:pt>
                <c:pt idx="79">
                  <c:v>484.32423399999999</c:v>
                </c:pt>
                <c:pt idx="80">
                  <c:v>487.77482605</c:v>
                </c:pt>
                <c:pt idx="81">
                  <c:v>492.12544250000002</c:v>
                </c:pt>
                <c:pt idx="82">
                  <c:v>502.21884154999998</c:v>
                </c:pt>
                <c:pt idx="83">
                  <c:v>529.05200194999998</c:v>
                </c:pt>
                <c:pt idx="84">
                  <c:v>543.88656615000002</c:v>
                </c:pt>
                <c:pt idx="85">
                  <c:v>554.65777585000001</c:v>
                </c:pt>
                <c:pt idx="86">
                  <c:v>549.47906495000007</c:v>
                </c:pt>
                <c:pt idx="87">
                  <c:v>561.26293944999998</c:v>
                </c:pt>
                <c:pt idx="88">
                  <c:v>558.66168214999993</c:v>
                </c:pt>
                <c:pt idx="89">
                  <c:v>565.49465940000005</c:v>
                </c:pt>
                <c:pt idx="90">
                  <c:v>570.99212645</c:v>
                </c:pt>
                <c:pt idx="91">
                  <c:v>569.76113890000011</c:v>
                </c:pt>
                <c:pt idx="92">
                  <c:v>581.06411739999999</c:v>
                </c:pt>
                <c:pt idx="93">
                  <c:v>588.81936644999996</c:v>
                </c:pt>
                <c:pt idx="94">
                  <c:v>588.79031375</c:v>
                </c:pt>
                <c:pt idx="95">
                  <c:v>592.5497742</c:v>
                </c:pt>
                <c:pt idx="96">
                  <c:v>590.12817384999994</c:v>
                </c:pt>
                <c:pt idx="97">
                  <c:v>588.19851685000003</c:v>
                </c:pt>
                <c:pt idx="98">
                  <c:v>587.74752805000003</c:v>
                </c:pt>
                <c:pt idx="99">
                  <c:v>595.05831905000002</c:v>
                </c:pt>
                <c:pt idx="100">
                  <c:v>584.18368529999998</c:v>
                </c:pt>
                <c:pt idx="101">
                  <c:v>591.04843140000003</c:v>
                </c:pt>
                <c:pt idx="102">
                  <c:v>589.29998780000005</c:v>
                </c:pt>
                <c:pt idx="103">
                  <c:v>594.60791014999995</c:v>
                </c:pt>
                <c:pt idx="104">
                  <c:v>596.25289915000008</c:v>
                </c:pt>
                <c:pt idx="105">
                  <c:v>595.65502930000002</c:v>
                </c:pt>
                <c:pt idx="106">
                  <c:v>599.01501465000001</c:v>
                </c:pt>
                <c:pt idx="107">
                  <c:v>594.17984009999998</c:v>
                </c:pt>
                <c:pt idx="108">
                  <c:v>585.17083739999998</c:v>
                </c:pt>
                <c:pt idx="109">
                  <c:v>593.66912845000002</c:v>
                </c:pt>
                <c:pt idx="110">
                  <c:v>591.26464844999998</c:v>
                </c:pt>
                <c:pt idx="111">
                  <c:v>584.59530640000003</c:v>
                </c:pt>
                <c:pt idx="112">
                  <c:v>591.85623170000008</c:v>
                </c:pt>
                <c:pt idx="113">
                  <c:v>583.41326905000005</c:v>
                </c:pt>
                <c:pt idx="114">
                  <c:v>593.2532348499999</c:v>
                </c:pt>
                <c:pt idx="115">
                  <c:v>587.27587894999999</c:v>
                </c:pt>
                <c:pt idx="116">
                  <c:v>596.14682010000001</c:v>
                </c:pt>
                <c:pt idx="117">
                  <c:v>601.24862669999993</c:v>
                </c:pt>
                <c:pt idx="118">
                  <c:v>587.24121089999994</c:v>
                </c:pt>
                <c:pt idx="119">
                  <c:v>596.98709110000004</c:v>
                </c:pt>
                <c:pt idx="120">
                  <c:v>601.49435425000001</c:v>
                </c:pt>
                <c:pt idx="121">
                  <c:v>590.26556395</c:v>
                </c:pt>
                <c:pt idx="122">
                  <c:v>587.23861695000005</c:v>
                </c:pt>
                <c:pt idx="123">
                  <c:v>598.39550780000002</c:v>
                </c:pt>
                <c:pt idx="124">
                  <c:v>603.60968019999996</c:v>
                </c:pt>
                <c:pt idx="125">
                  <c:v>603.79342650000001</c:v>
                </c:pt>
                <c:pt idx="126">
                  <c:v>600.9118347000001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892-4D0C-940E-92A3DE79C5AF}"/>
            </c:ext>
          </c:extLst>
        </c:ser>
        <c:ser>
          <c:idx val="3"/>
          <c:order val="3"/>
          <c:tx>
            <c:v>Fit</c:v>
          </c:tx>
          <c:xVal>
            <c:numRef>
              <c:f>'Profile_Data (3)'!$A$2:$A$129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'Profile_Data (3)'!$M$2:$M$128</c:f>
              <c:numCache>
                <c:formatCode>General</c:formatCode>
                <c:ptCount val="127"/>
                <c:pt idx="0">
                  <c:v>0</c:v>
                </c:pt>
                <c:pt idx="1">
                  <c:v>2.3917481982195188</c:v>
                </c:pt>
                <c:pt idx="2">
                  <c:v>4.704820609937757</c:v>
                </c:pt>
                <c:pt idx="3">
                  <c:v>6.9623094532603007</c:v>
                </c:pt>
                <c:pt idx="4">
                  <c:v>9.1861602015843857</c:v>
                </c:pt>
                <c:pt idx="5">
                  <c:v>11.397191545601391</c:v>
                </c:pt>
                <c:pt idx="6">
                  <c:v>13.615115355299336</c:v>
                </c:pt>
                <c:pt idx="7">
                  <c:v>15.858556641965388</c:v>
                </c:pt>
                <c:pt idx="8">
                  <c:v>18.145073520188348</c:v>
                </c:pt>
                <c:pt idx="9">
                  <c:v>20.491177169861157</c:v>
                </c:pt>
                <c:pt idx="10">
                  <c:v>22.912351798183387</c:v>
                </c:pt>
                <c:pt idx="11">
                  <c:v>25.423074601663746</c:v>
                </c:pt>
                <c:pt idx="12">
                  <c:v>28.036835728122568</c:v>
                </c:pt>
                <c:pt idx="13">
                  <c:v>30.766158238694331</c:v>
                </c:pt>
                <c:pt idx="14">
                  <c:v>33.622618069830125</c:v>
                </c:pt>
                <c:pt idx="15">
                  <c:v>36.616863995300179</c:v>
                </c:pt>
                <c:pt idx="16">
                  <c:v>39.758637588196308</c:v>
                </c:pt>
                <c:pt idx="17">
                  <c:v>43.056793182934499</c:v>
                </c:pt>
                <c:pt idx="18">
                  <c:v>46.519317837257333</c:v>
                </c:pt>
                <c:pt idx="19">
                  <c:v>50.153351294236494</c:v>
                </c:pt>
                <c:pt idx="20">
                  <c:v>53.965205944275326</c:v>
                </c:pt>
                <c:pt idx="21">
                  <c:v>57.960386787111219</c:v>
                </c:pt>
                <c:pt idx="22">
                  <c:v>62.143611393818247</c:v>
                </c:pt>
                <c:pt idx="23">
                  <c:v>66.518829868809547</c:v>
                </c:pt>
                <c:pt idx="24">
                  <c:v>71.089244811839848</c:v>
                </c:pt>
                <c:pt idx="25">
                  <c:v>75.857331280008054</c:v>
                </c:pt>
                <c:pt idx="26">
                  <c:v>80.82485674975959</c:v>
                </c:pt>
                <c:pt idx="27">
                  <c:v>85.992901078889048</c:v>
                </c:pt>
                <c:pt idx="28">
                  <c:v>91.361876468542562</c:v>
                </c:pt>
                <c:pt idx="29">
                  <c:v>96.931547425220415</c:v>
                </c:pt>
                <c:pt idx="30">
                  <c:v>102.70105072277948</c:v>
                </c:pt>
                <c:pt idx="31">
                  <c:v>108.66891536443566</c:v>
                </c:pt>
                <c:pt idx="32">
                  <c:v>114.83308254476648</c:v>
                </c:pt>
                <c:pt idx="33">
                  <c:v>121.19092561171365</c:v>
                </c:pt>
                <c:pt idx="34">
                  <c:v>127.73927002858531</c:v>
                </c:pt>
                <c:pt idx="35">
                  <c:v>134.4744133360588</c:v>
                </c:pt>
                <c:pt idx="36">
                  <c:v>141.39214511418299</c:v>
                </c:pt>
                <c:pt idx="37">
                  <c:v>148.48776694438084</c:v>
                </c:pt>
                <c:pt idx="38">
                  <c:v>155.75611237145188</c:v>
                </c:pt>
                <c:pt idx="39">
                  <c:v>163.19156686557477</c:v>
                </c:pt>
                <c:pt idx="40">
                  <c:v>170.78808778430965</c:v>
                </c:pt>
                <c:pt idx="41">
                  <c:v>178.53922433460082</c:v>
                </c:pt>
                <c:pt idx="42">
                  <c:v>186.43813753477912</c:v>
                </c:pt>
                <c:pt idx="43">
                  <c:v>194.47762017656447</c:v>
                </c:pt>
                <c:pt idx="44">
                  <c:v>202.65011678706833</c:v>
                </c:pt>
                <c:pt idx="45">
                  <c:v>210.94774359079622</c:v>
                </c:pt>
                <c:pt idx="46">
                  <c:v>219.36230847165032</c:v>
                </c:pt>
                <c:pt idx="47">
                  <c:v>227.88533093493174</c:v>
                </c:pt>
                <c:pt idx="48">
                  <c:v>236.50806206934311</c:v>
                </c:pt>
                <c:pt idx="49">
                  <c:v>245.22150450899136</c:v>
                </c:pt>
                <c:pt idx="50">
                  <c:v>254.0164323953897</c:v>
                </c:pt>
                <c:pt idx="51">
                  <c:v>262.88341133946074</c:v>
                </c:pt>
                <c:pt idx="52">
                  <c:v>271.81281838353806</c:v>
                </c:pt>
                <c:pt idx="53">
                  <c:v>280.79486196337001</c:v>
                </c:pt>
                <c:pt idx="54">
                  <c:v>289.81960187012089</c:v>
                </c:pt>
                <c:pt idx="55">
                  <c:v>298.87696921237432</c:v>
                </c:pt>
                <c:pt idx="56">
                  <c:v>307.95678637813546</c:v>
                </c:pt>
                <c:pt idx="57">
                  <c:v>317.04878699683354</c:v>
                </c:pt>
                <c:pt idx="58">
                  <c:v>326.14263590132418</c:v>
                </c:pt>
                <c:pt idx="59">
                  <c:v>335.22794908989215</c:v>
                </c:pt>
                <c:pt idx="60">
                  <c:v>344.29431368825374</c:v>
                </c:pt>
                <c:pt idx="61">
                  <c:v>353.33130791155901</c:v>
                </c:pt>
                <c:pt idx="62">
                  <c:v>362.32852102639526</c:v>
                </c:pt>
                <c:pt idx="63">
                  <c:v>371.27557331278786</c:v>
                </c:pt>
                <c:pt idx="64">
                  <c:v>380.16213602620462</c:v>
                </c:pt>
                <c:pt idx="65">
                  <c:v>388.97795135955676</c:v>
                </c:pt>
                <c:pt idx="66">
                  <c:v>397.71285240520228</c:v>
                </c:pt>
                <c:pt idx="67">
                  <c:v>406.35678311694789</c:v>
                </c:pt>
                <c:pt idx="68">
                  <c:v>414.89981827205264</c:v>
                </c:pt>
                <c:pt idx="69">
                  <c:v>423.33218343322864</c:v>
                </c:pt>
                <c:pt idx="70">
                  <c:v>431.64427491064487</c:v>
                </c:pt>
                <c:pt idx="71">
                  <c:v>439.82667972392937</c:v>
                </c:pt>
                <c:pt idx="72">
                  <c:v>447.87019556417192</c:v>
                </c:pt>
                <c:pt idx="73">
                  <c:v>455.76585075592561</c:v>
                </c:pt>
                <c:pt idx="74">
                  <c:v>463.50492421921092</c:v>
                </c:pt>
                <c:pt idx="75">
                  <c:v>471.07896543151696</c:v>
                </c:pt>
                <c:pt idx="76">
                  <c:v>478.47981438980389</c:v>
                </c:pt>
                <c:pt idx="77">
                  <c:v>485.69962157250677</c:v>
                </c:pt>
                <c:pt idx="78">
                  <c:v>492.73086790153587</c:v>
                </c:pt>
                <c:pt idx="79">
                  <c:v>499.56638470428209</c:v>
                </c:pt>
                <c:pt idx="80">
                  <c:v>506.19937367561693</c:v>
                </c:pt>
                <c:pt idx="81">
                  <c:v>512.62342683989482</c:v>
                </c:pt>
                <c:pt idx="82">
                  <c:v>518.83254651295942</c:v>
                </c:pt>
                <c:pt idx="83">
                  <c:v>524.82116526414097</c:v>
                </c:pt>
                <c:pt idx="84">
                  <c:v>530.58416587826105</c:v>
                </c:pt>
                <c:pt idx="85">
                  <c:v>536.11690131763771</c:v>
                </c:pt>
                <c:pt idx="86">
                  <c:v>541.41521468408405</c:v>
                </c:pt>
                <c:pt idx="87">
                  <c:v>546.47545918091032</c:v>
                </c:pt>
                <c:pt idx="88">
                  <c:v>551.29451807493092</c:v>
                </c:pt>
                <c:pt idx="89">
                  <c:v>555.86982465846359</c:v>
                </c:pt>
                <c:pt idx="90">
                  <c:v>560.19938221133202</c:v>
                </c:pt>
                <c:pt idx="91">
                  <c:v>564.28178396286899</c:v>
                </c:pt>
                <c:pt idx="92">
                  <c:v>568.1162330539189</c:v>
                </c:pt>
                <c:pt idx="93">
                  <c:v>571.7025624988396</c:v>
                </c:pt>
                <c:pt idx="94">
                  <c:v>575.04125514750672</c:v>
                </c:pt>
                <c:pt idx="95">
                  <c:v>578.13346364731308</c:v>
                </c:pt>
                <c:pt idx="96">
                  <c:v>580.98103040517412</c:v>
                </c:pt>
                <c:pt idx="97">
                  <c:v>583.58650754952919</c:v>
                </c:pt>
                <c:pt idx="98">
                  <c:v>585.95317689234446</c:v>
                </c:pt>
                <c:pt idx="99">
                  <c:v>588.08506989111356</c:v>
                </c:pt>
                <c:pt idx="100">
                  <c:v>589.98698761086371</c:v>
                </c:pt>
                <c:pt idx="101">
                  <c:v>591.6645206861532</c:v>
                </c:pt>
                <c:pt idx="102">
                  <c:v>593.12406928308064</c:v>
                </c:pt>
                <c:pt idx="103">
                  <c:v>594.37286306127805</c:v>
                </c:pt>
                <c:pt idx="104">
                  <c:v>595.41898113592595</c:v>
                </c:pt>
                <c:pt idx="105">
                  <c:v>596.27137203974326</c:v>
                </c:pt>
                <c:pt idx="106">
                  <c:v>596.93987368499734</c:v>
                </c:pt>
                <c:pt idx="107">
                  <c:v>597.43523332550399</c:v>
                </c:pt>
                <c:pt idx="108">
                  <c:v>597.76912751863188</c:v>
                </c:pt>
                <c:pt idx="109">
                  <c:v>597.95418208730212</c:v>
                </c:pt>
                <c:pt idx="110">
                  <c:v>598.00399208199224</c:v>
                </c:pt>
                <c:pt idx="111">
                  <c:v>597.93314174273917</c:v>
                </c:pt>
                <c:pt idx="112">
                  <c:v>597.7572244611423</c:v>
                </c:pt>
                <c:pt idx="113">
                  <c:v>597.49286274236238</c:v>
                </c:pt>
                <c:pt idx="114">
                  <c:v>597.15772816713047</c:v>
                </c:pt>
                <c:pt idx="115">
                  <c:v>596.77056135374153</c:v>
                </c:pt>
                <c:pt idx="116">
                  <c:v>596.35119192006414</c:v>
                </c:pt>
                <c:pt idx="117">
                  <c:v>595.92055844554375</c:v>
                </c:pt>
                <c:pt idx="118">
                  <c:v>595.50072843320049</c:v>
                </c:pt>
                <c:pt idx="119">
                  <c:v>595.11491827162831</c:v>
                </c:pt>
                <c:pt idx="120">
                  <c:v>594.78751319701109</c:v>
                </c:pt>
                <c:pt idx="121">
                  <c:v>594.54408725510837</c:v>
                </c:pt>
                <c:pt idx="122">
                  <c:v>594.41142326327463</c:v>
                </c:pt>
                <c:pt idx="123">
                  <c:v>594.41753277244686</c:v>
                </c:pt>
                <c:pt idx="124">
                  <c:v>594.59167602915738</c:v>
                </c:pt>
                <c:pt idx="125">
                  <c:v>594.96438193752419</c:v>
                </c:pt>
                <c:pt idx="126">
                  <c:v>595.56746802127532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9A-4455-BCFB-3A38DED2A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187456"/>
        <c:axId val="768187816"/>
      </c:scatterChart>
      <c:valAx>
        <c:axId val="7681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87816"/>
        <c:crosses val="autoZero"/>
        <c:crossBetween val="midCat"/>
      </c:valAx>
      <c:valAx>
        <c:axId val="76818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874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'Profile_Data (3)'!$A$2:$A$28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'Profile_Data (3)'!$S$2:$S$28</c:f>
              <c:numCache>
                <c:formatCode>General</c:formatCode>
                <c:ptCount val="27"/>
                <c:pt idx="0">
                  <c:v>0</c:v>
                </c:pt>
                <c:pt idx="1">
                  <c:v>32</c:v>
                </c:pt>
                <c:pt idx="2">
                  <c:v>44</c:v>
                </c:pt>
                <c:pt idx="3">
                  <c:v>56</c:v>
                </c:pt>
                <c:pt idx="4">
                  <c:v>66</c:v>
                </c:pt>
                <c:pt idx="5">
                  <c:v>74</c:v>
                </c:pt>
                <c:pt idx="6">
                  <c:v>84</c:v>
                </c:pt>
                <c:pt idx="7">
                  <c:v>94</c:v>
                </c:pt>
                <c:pt idx="8">
                  <c:v>102</c:v>
                </c:pt>
                <c:pt idx="9">
                  <c:v>108</c:v>
                </c:pt>
                <c:pt idx="10">
                  <c:v>116</c:v>
                </c:pt>
                <c:pt idx="11">
                  <c:v>120</c:v>
                </c:pt>
                <c:pt idx="12">
                  <c:v>124</c:v>
                </c:pt>
                <c:pt idx="13">
                  <c:v>128</c:v>
                </c:pt>
                <c:pt idx="14">
                  <c:v>140</c:v>
                </c:pt>
                <c:pt idx="15">
                  <c:v>152</c:v>
                </c:pt>
                <c:pt idx="16">
                  <c:v>160</c:v>
                </c:pt>
                <c:pt idx="17">
                  <c:v>166</c:v>
                </c:pt>
                <c:pt idx="18">
                  <c:v>172</c:v>
                </c:pt>
                <c:pt idx="19">
                  <c:v>226</c:v>
                </c:pt>
                <c:pt idx="20">
                  <c:v>240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C6-4EA2-896D-84516894EBAB}"/>
            </c:ext>
          </c:extLst>
        </c:ser>
        <c:ser>
          <c:idx val="1"/>
          <c:order val="1"/>
          <c:tx>
            <c:v>BW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'Profile_Data (3)'!$A$2:$A$28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'Profile_Data (3)'!$T$2:$T$28</c:f>
              <c:numCache>
                <c:formatCode>General</c:formatCode>
                <c:ptCount val="27"/>
                <c:pt idx="0">
                  <c:v>0</c:v>
                </c:pt>
                <c:pt idx="1">
                  <c:v>28</c:v>
                </c:pt>
                <c:pt idx="2">
                  <c:v>40</c:v>
                </c:pt>
                <c:pt idx="3">
                  <c:v>52</c:v>
                </c:pt>
                <c:pt idx="4">
                  <c:v>60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96</c:v>
                </c:pt>
                <c:pt idx="9">
                  <c:v>100</c:v>
                </c:pt>
                <c:pt idx="10">
                  <c:v>106</c:v>
                </c:pt>
                <c:pt idx="11">
                  <c:v>112</c:v>
                </c:pt>
                <c:pt idx="12">
                  <c:v>114</c:v>
                </c:pt>
                <c:pt idx="13">
                  <c:v>122</c:v>
                </c:pt>
                <c:pt idx="14">
                  <c:v>134</c:v>
                </c:pt>
                <c:pt idx="15">
                  <c:v>144</c:v>
                </c:pt>
                <c:pt idx="16">
                  <c:v>146</c:v>
                </c:pt>
                <c:pt idx="17">
                  <c:v>160</c:v>
                </c:pt>
                <c:pt idx="18">
                  <c:v>166</c:v>
                </c:pt>
                <c:pt idx="19">
                  <c:v>168</c:v>
                </c:pt>
                <c:pt idx="20">
                  <c:v>182</c:v>
                </c:pt>
                <c:pt idx="21">
                  <c:v>228</c:v>
                </c:pt>
                <c:pt idx="22">
                  <c:v>228</c:v>
                </c:pt>
                <c:pt idx="23">
                  <c:v>228</c:v>
                </c:pt>
                <c:pt idx="24">
                  <c:v>228</c:v>
                </c:pt>
                <c:pt idx="25">
                  <c:v>228</c:v>
                </c:pt>
                <c:pt idx="26">
                  <c:v>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C6-4EA2-896D-84516894EBAB}"/>
            </c:ext>
          </c:extLst>
        </c:ser>
        <c:ser>
          <c:idx val="2"/>
          <c:order val="2"/>
          <c:tx>
            <c:v>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'Profile_Data (3)'!$A$2:$A$26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'Profile_Data (3)'!$U$2:$U$28</c:f>
              <c:numCache>
                <c:formatCode>General</c:formatCode>
                <c:ptCount val="27"/>
                <c:pt idx="0">
                  <c:v>0</c:v>
                </c:pt>
                <c:pt idx="1">
                  <c:v>30</c:v>
                </c:pt>
                <c:pt idx="2">
                  <c:v>42</c:v>
                </c:pt>
                <c:pt idx="3">
                  <c:v>54</c:v>
                </c:pt>
                <c:pt idx="4">
                  <c:v>63</c:v>
                </c:pt>
                <c:pt idx="5">
                  <c:v>72</c:v>
                </c:pt>
                <c:pt idx="6">
                  <c:v>81</c:v>
                </c:pt>
                <c:pt idx="7">
                  <c:v>90</c:v>
                </c:pt>
                <c:pt idx="8">
                  <c:v>99</c:v>
                </c:pt>
                <c:pt idx="9">
                  <c:v>104</c:v>
                </c:pt>
                <c:pt idx="10">
                  <c:v>111</c:v>
                </c:pt>
                <c:pt idx="11">
                  <c:v>116</c:v>
                </c:pt>
                <c:pt idx="12">
                  <c:v>119</c:v>
                </c:pt>
                <c:pt idx="13">
                  <c:v>125</c:v>
                </c:pt>
                <c:pt idx="14">
                  <c:v>137</c:v>
                </c:pt>
                <c:pt idx="15">
                  <c:v>148</c:v>
                </c:pt>
                <c:pt idx="16">
                  <c:v>153</c:v>
                </c:pt>
                <c:pt idx="17">
                  <c:v>163</c:v>
                </c:pt>
                <c:pt idx="18">
                  <c:v>169</c:v>
                </c:pt>
                <c:pt idx="19">
                  <c:v>197</c:v>
                </c:pt>
                <c:pt idx="20">
                  <c:v>211</c:v>
                </c:pt>
                <c:pt idx="21">
                  <c:v>114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C6-4EA2-896D-84516894E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187456"/>
        <c:axId val="768187816"/>
      </c:scatterChart>
      <c:valAx>
        <c:axId val="7681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87816"/>
        <c:crosses val="autoZero"/>
        <c:crossBetween val="midCat"/>
      </c:valAx>
      <c:valAx>
        <c:axId val="76818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8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'Profile_Data (3)'!$J$2:$J$128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5.6013073919999998</c:v>
                </c:pt>
                <c:pt idx="3">
                  <c:v>6.6741406919999999</c:v>
                </c:pt>
                <c:pt idx="4">
                  <c:v>7.0832138059999998</c:v>
                </c:pt>
                <c:pt idx="5">
                  <c:v>13.8988704695</c:v>
                </c:pt>
                <c:pt idx="6">
                  <c:v>8.216539860000001</c:v>
                </c:pt>
                <c:pt idx="7">
                  <c:v>9.2440090179999999</c:v>
                </c:pt>
                <c:pt idx="8">
                  <c:v>11.40970993</c:v>
                </c:pt>
                <c:pt idx="9">
                  <c:v>14.291018009999998</c:v>
                </c:pt>
                <c:pt idx="10">
                  <c:v>16.820848940000001</c:v>
                </c:pt>
                <c:pt idx="11">
                  <c:v>19.229828834999999</c:v>
                </c:pt>
                <c:pt idx="12">
                  <c:v>22.416967395</c:v>
                </c:pt>
                <c:pt idx="13">
                  <c:v>25.128687859999999</c:v>
                </c:pt>
                <c:pt idx="14">
                  <c:v>29.34767437</c:v>
                </c:pt>
                <c:pt idx="15">
                  <c:v>33.413359639999996</c:v>
                </c:pt>
                <c:pt idx="16">
                  <c:v>34.051165580000003</c:v>
                </c:pt>
                <c:pt idx="17">
                  <c:v>38.044631955</c:v>
                </c:pt>
                <c:pt idx="18">
                  <c:v>42.520355225000003</c:v>
                </c:pt>
                <c:pt idx="19">
                  <c:v>47.276927950000001</c:v>
                </c:pt>
                <c:pt idx="20">
                  <c:v>53.108919145000002</c:v>
                </c:pt>
                <c:pt idx="21">
                  <c:v>56.008283614999996</c:v>
                </c:pt>
                <c:pt idx="22">
                  <c:v>62.323066714999996</c:v>
                </c:pt>
                <c:pt idx="23">
                  <c:v>68.565547944999992</c:v>
                </c:pt>
                <c:pt idx="24">
                  <c:v>72.635417939999996</c:v>
                </c:pt>
                <c:pt idx="25">
                  <c:v>79.491451264999995</c:v>
                </c:pt>
                <c:pt idx="26">
                  <c:v>83.089729309999996</c:v>
                </c:pt>
                <c:pt idx="27">
                  <c:v>91.050586699999997</c:v>
                </c:pt>
                <c:pt idx="28">
                  <c:v>97.351322194999995</c:v>
                </c:pt>
                <c:pt idx="29">
                  <c:v>106.850868205</c:v>
                </c:pt>
                <c:pt idx="30">
                  <c:v>113.06282805000001</c:v>
                </c:pt>
                <c:pt idx="31">
                  <c:v>118.4032326</c:v>
                </c:pt>
                <c:pt idx="32">
                  <c:v>121.978775</c:v>
                </c:pt>
                <c:pt idx="33">
                  <c:v>128.61819075</c:v>
                </c:pt>
                <c:pt idx="34">
                  <c:v>137.48710629999999</c:v>
                </c:pt>
                <c:pt idx="35">
                  <c:v>142.83745575</c:v>
                </c:pt>
                <c:pt idx="36">
                  <c:v>152.63816075</c:v>
                </c:pt>
                <c:pt idx="37">
                  <c:v>157.6372604</c:v>
                </c:pt>
                <c:pt idx="38">
                  <c:v>163.05737305</c:v>
                </c:pt>
                <c:pt idx="39">
                  <c:v>167.21118924999999</c:v>
                </c:pt>
                <c:pt idx="40">
                  <c:v>170.94145965000001</c:v>
                </c:pt>
                <c:pt idx="41">
                  <c:v>174.26271819999999</c:v>
                </c:pt>
                <c:pt idx="42">
                  <c:v>184.28504939999999</c:v>
                </c:pt>
                <c:pt idx="43">
                  <c:v>191.78359985</c:v>
                </c:pt>
                <c:pt idx="44">
                  <c:v>201.97106934999999</c:v>
                </c:pt>
                <c:pt idx="45">
                  <c:v>209.25545500000001</c:v>
                </c:pt>
                <c:pt idx="46">
                  <c:v>212.27858735000001</c:v>
                </c:pt>
                <c:pt idx="47">
                  <c:v>218.89874270000001</c:v>
                </c:pt>
                <c:pt idx="48">
                  <c:v>224.10261535000001</c:v>
                </c:pt>
                <c:pt idx="49">
                  <c:v>235.15564725000002</c:v>
                </c:pt>
                <c:pt idx="50">
                  <c:v>246.10629269999998</c:v>
                </c:pt>
                <c:pt idx="51">
                  <c:v>258.54334260000002</c:v>
                </c:pt>
                <c:pt idx="52">
                  <c:v>261.26554870000001</c:v>
                </c:pt>
                <c:pt idx="53">
                  <c:v>274.8574524</c:v>
                </c:pt>
                <c:pt idx="54">
                  <c:v>281.10244749999998</c:v>
                </c:pt>
                <c:pt idx="55">
                  <c:v>292.43907164999996</c:v>
                </c:pt>
                <c:pt idx="56">
                  <c:v>305.23106385</c:v>
                </c:pt>
                <c:pt idx="57">
                  <c:v>318.73373409999999</c:v>
                </c:pt>
                <c:pt idx="58">
                  <c:v>328.64460754999999</c:v>
                </c:pt>
                <c:pt idx="59">
                  <c:v>342.9547882</c:v>
                </c:pt>
                <c:pt idx="60">
                  <c:v>354.07530214999997</c:v>
                </c:pt>
                <c:pt idx="61">
                  <c:v>356.48614499999996</c:v>
                </c:pt>
                <c:pt idx="62">
                  <c:v>373.9454346</c:v>
                </c:pt>
                <c:pt idx="63">
                  <c:v>382.23324585</c:v>
                </c:pt>
                <c:pt idx="64">
                  <c:v>388.3956604</c:v>
                </c:pt>
                <c:pt idx="65">
                  <c:v>392.90472410000001</c:v>
                </c:pt>
                <c:pt idx="66">
                  <c:v>404.83532715000001</c:v>
                </c:pt>
                <c:pt idx="67">
                  <c:v>406.57406615000002</c:v>
                </c:pt>
                <c:pt idx="68">
                  <c:v>411.7966614</c:v>
                </c:pt>
                <c:pt idx="69">
                  <c:v>420.30233765000003</c:v>
                </c:pt>
                <c:pt idx="70">
                  <c:v>419.61555480000004</c:v>
                </c:pt>
                <c:pt idx="71">
                  <c:v>437.53633115000002</c:v>
                </c:pt>
                <c:pt idx="72">
                  <c:v>437.54800415</c:v>
                </c:pt>
                <c:pt idx="73">
                  <c:v>451.95567319999998</c:v>
                </c:pt>
                <c:pt idx="74">
                  <c:v>464.51345824999999</c:v>
                </c:pt>
                <c:pt idx="75">
                  <c:v>461.02400210000002</c:v>
                </c:pt>
                <c:pt idx="76">
                  <c:v>472.80383304999998</c:v>
                </c:pt>
                <c:pt idx="77">
                  <c:v>477.27195740000002</c:v>
                </c:pt>
                <c:pt idx="78">
                  <c:v>472.32168575000003</c:v>
                </c:pt>
                <c:pt idx="79">
                  <c:v>484.32423399999999</c:v>
                </c:pt>
                <c:pt idx="80">
                  <c:v>487.77482605</c:v>
                </c:pt>
                <c:pt idx="81">
                  <c:v>492.12544250000002</c:v>
                </c:pt>
                <c:pt idx="82">
                  <c:v>502.21884154999998</c:v>
                </c:pt>
                <c:pt idx="83">
                  <c:v>529.05200194999998</c:v>
                </c:pt>
                <c:pt idx="84">
                  <c:v>543.88656615000002</c:v>
                </c:pt>
                <c:pt idx="85">
                  <c:v>554.65777585000001</c:v>
                </c:pt>
                <c:pt idx="86">
                  <c:v>549.47906495000007</c:v>
                </c:pt>
                <c:pt idx="87">
                  <c:v>561.26293944999998</c:v>
                </c:pt>
                <c:pt idx="88">
                  <c:v>558.66168214999993</c:v>
                </c:pt>
                <c:pt idx="89">
                  <c:v>565.49465940000005</c:v>
                </c:pt>
                <c:pt idx="90">
                  <c:v>570.99212645</c:v>
                </c:pt>
                <c:pt idx="91">
                  <c:v>569.76113890000011</c:v>
                </c:pt>
                <c:pt idx="92">
                  <c:v>581.06411739999999</c:v>
                </c:pt>
                <c:pt idx="93">
                  <c:v>588.81936644999996</c:v>
                </c:pt>
                <c:pt idx="94">
                  <c:v>588.79031375</c:v>
                </c:pt>
                <c:pt idx="95">
                  <c:v>592.5497742</c:v>
                </c:pt>
                <c:pt idx="96">
                  <c:v>590.12817384999994</c:v>
                </c:pt>
                <c:pt idx="97">
                  <c:v>588.19851685000003</c:v>
                </c:pt>
                <c:pt idx="98">
                  <c:v>587.74752805000003</c:v>
                </c:pt>
                <c:pt idx="99">
                  <c:v>595.05831905000002</c:v>
                </c:pt>
                <c:pt idx="100">
                  <c:v>584.18368529999998</c:v>
                </c:pt>
                <c:pt idx="101">
                  <c:v>591.04843140000003</c:v>
                </c:pt>
                <c:pt idx="102">
                  <c:v>589.29998780000005</c:v>
                </c:pt>
                <c:pt idx="103">
                  <c:v>594.60791014999995</c:v>
                </c:pt>
                <c:pt idx="104">
                  <c:v>596.25289915000008</c:v>
                </c:pt>
                <c:pt idx="105">
                  <c:v>595.65502930000002</c:v>
                </c:pt>
                <c:pt idx="106">
                  <c:v>599.01501465000001</c:v>
                </c:pt>
                <c:pt idx="107">
                  <c:v>594.17984009999998</c:v>
                </c:pt>
                <c:pt idx="108">
                  <c:v>585.17083739999998</c:v>
                </c:pt>
                <c:pt idx="109">
                  <c:v>593.66912845000002</c:v>
                </c:pt>
                <c:pt idx="110">
                  <c:v>591.26464844999998</c:v>
                </c:pt>
                <c:pt idx="111">
                  <c:v>584.59530640000003</c:v>
                </c:pt>
                <c:pt idx="112">
                  <c:v>591.85623170000008</c:v>
                </c:pt>
                <c:pt idx="113">
                  <c:v>583.41326905000005</c:v>
                </c:pt>
                <c:pt idx="114">
                  <c:v>593.2532348499999</c:v>
                </c:pt>
                <c:pt idx="115">
                  <c:v>587.27587894999999</c:v>
                </c:pt>
                <c:pt idx="116">
                  <c:v>596.14682010000001</c:v>
                </c:pt>
                <c:pt idx="117">
                  <c:v>601.24862669999993</c:v>
                </c:pt>
                <c:pt idx="118">
                  <c:v>587.24121089999994</c:v>
                </c:pt>
                <c:pt idx="119">
                  <c:v>596.98709110000004</c:v>
                </c:pt>
                <c:pt idx="120">
                  <c:v>601.49435425000001</c:v>
                </c:pt>
                <c:pt idx="121">
                  <c:v>590.26556395</c:v>
                </c:pt>
                <c:pt idx="122">
                  <c:v>587.23861695000005</c:v>
                </c:pt>
                <c:pt idx="123">
                  <c:v>598.39550780000002</c:v>
                </c:pt>
                <c:pt idx="124">
                  <c:v>603.60968019999996</c:v>
                </c:pt>
                <c:pt idx="125">
                  <c:v>603.79342650000001</c:v>
                </c:pt>
                <c:pt idx="126">
                  <c:v>600.9118347000001</c:v>
                </c:pt>
              </c:numCache>
            </c:numRef>
          </c:xVal>
          <c:yVal>
            <c:numRef>
              <c:f>'Profile_Data (3)'!$A$2:$A$129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A2-4ADC-8EB5-87BDB939B64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'Profile_Data (3)'!$J$2:$J$128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5.6013073919999998</c:v>
                </c:pt>
                <c:pt idx="3">
                  <c:v>6.6741406919999999</c:v>
                </c:pt>
                <c:pt idx="4">
                  <c:v>7.0832138059999998</c:v>
                </c:pt>
                <c:pt idx="5">
                  <c:v>13.8988704695</c:v>
                </c:pt>
                <c:pt idx="6">
                  <c:v>8.216539860000001</c:v>
                </c:pt>
                <c:pt idx="7">
                  <c:v>9.2440090179999999</c:v>
                </c:pt>
                <c:pt idx="8">
                  <c:v>11.40970993</c:v>
                </c:pt>
                <c:pt idx="9">
                  <c:v>14.291018009999998</c:v>
                </c:pt>
                <c:pt idx="10">
                  <c:v>16.820848940000001</c:v>
                </c:pt>
                <c:pt idx="11">
                  <c:v>19.229828834999999</c:v>
                </c:pt>
                <c:pt idx="12">
                  <c:v>22.416967395</c:v>
                </c:pt>
                <c:pt idx="13">
                  <c:v>25.128687859999999</c:v>
                </c:pt>
                <c:pt idx="14">
                  <c:v>29.34767437</c:v>
                </c:pt>
                <c:pt idx="15">
                  <c:v>33.413359639999996</c:v>
                </c:pt>
                <c:pt idx="16">
                  <c:v>34.051165580000003</c:v>
                </c:pt>
                <c:pt idx="17">
                  <c:v>38.044631955</c:v>
                </c:pt>
                <c:pt idx="18">
                  <c:v>42.520355225000003</c:v>
                </c:pt>
                <c:pt idx="19">
                  <c:v>47.276927950000001</c:v>
                </c:pt>
                <c:pt idx="20">
                  <c:v>53.108919145000002</c:v>
                </c:pt>
                <c:pt idx="21">
                  <c:v>56.008283614999996</c:v>
                </c:pt>
                <c:pt idx="22">
                  <c:v>62.323066714999996</c:v>
                </c:pt>
                <c:pt idx="23">
                  <c:v>68.565547944999992</c:v>
                </c:pt>
                <c:pt idx="24">
                  <c:v>72.635417939999996</c:v>
                </c:pt>
                <c:pt idx="25">
                  <c:v>79.491451264999995</c:v>
                </c:pt>
                <c:pt idx="26">
                  <c:v>83.089729309999996</c:v>
                </c:pt>
                <c:pt idx="27">
                  <c:v>91.050586699999997</c:v>
                </c:pt>
                <c:pt idx="28">
                  <c:v>97.351322194999995</c:v>
                </c:pt>
                <c:pt idx="29">
                  <c:v>106.850868205</c:v>
                </c:pt>
                <c:pt idx="30">
                  <c:v>113.06282805000001</c:v>
                </c:pt>
                <c:pt idx="31">
                  <c:v>118.4032326</c:v>
                </c:pt>
                <c:pt idx="32">
                  <c:v>121.978775</c:v>
                </c:pt>
                <c:pt idx="33">
                  <c:v>128.61819075</c:v>
                </c:pt>
                <c:pt idx="34">
                  <c:v>137.48710629999999</c:v>
                </c:pt>
                <c:pt idx="35">
                  <c:v>142.83745575</c:v>
                </c:pt>
                <c:pt idx="36">
                  <c:v>152.63816075</c:v>
                </c:pt>
                <c:pt idx="37">
                  <c:v>157.6372604</c:v>
                </c:pt>
                <c:pt idx="38">
                  <c:v>163.05737305</c:v>
                </c:pt>
                <c:pt idx="39">
                  <c:v>167.21118924999999</c:v>
                </c:pt>
                <c:pt idx="40">
                  <c:v>170.94145965000001</c:v>
                </c:pt>
                <c:pt idx="41">
                  <c:v>174.26271819999999</c:v>
                </c:pt>
                <c:pt idx="42">
                  <c:v>184.28504939999999</c:v>
                </c:pt>
                <c:pt idx="43">
                  <c:v>191.78359985</c:v>
                </c:pt>
                <c:pt idx="44">
                  <c:v>201.97106934999999</c:v>
                </c:pt>
                <c:pt idx="45">
                  <c:v>209.25545500000001</c:v>
                </c:pt>
                <c:pt idx="46">
                  <c:v>212.27858735000001</c:v>
                </c:pt>
                <c:pt idx="47">
                  <c:v>218.89874270000001</c:v>
                </c:pt>
                <c:pt idx="48">
                  <c:v>224.10261535000001</c:v>
                </c:pt>
                <c:pt idx="49">
                  <c:v>235.15564725000002</c:v>
                </c:pt>
                <c:pt idx="50">
                  <c:v>246.10629269999998</c:v>
                </c:pt>
                <c:pt idx="51">
                  <c:v>258.54334260000002</c:v>
                </c:pt>
                <c:pt idx="52">
                  <c:v>261.26554870000001</c:v>
                </c:pt>
                <c:pt idx="53">
                  <c:v>274.8574524</c:v>
                </c:pt>
                <c:pt idx="54">
                  <c:v>281.10244749999998</c:v>
                </c:pt>
                <c:pt idx="55">
                  <c:v>292.43907164999996</c:v>
                </c:pt>
                <c:pt idx="56">
                  <c:v>305.23106385</c:v>
                </c:pt>
                <c:pt idx="57">
                  <c:v>318.73373409999999</c:v>
                </c:pt>
                <c:pt idx="58">
                  <c:v>328.64460754999999</c:v>
                </c:pt>
                <c:pt idx="59">
                  <c:v>342.9547882</c:v>
                </c:pt>
                <c:pt idx="60">
                  <c:v>354.07530214999997</c:v>
                </c:pt>
                <c:pt idx="61">
                  <c:v>356.48614499999996</c:v>
                </c:pt>
                <c:pt idx="62">
                  <c:v>373.9454346</c:v>
                </c:pt>
                <c:pt idx="63">
                  <c:v>382.23324585</c:v>
                </c:pt>
                <c:pt idx="64">
                  <c:v>388.3956604</c:v>
                </c:pt>
                <c:pt idx="65">
                  <c:v>392.90472410000001</c:v>
                </c:pt>
                <c:pt idx="66">
                  <c:v>404.83532715000001</c:v>
                </c:pt>
                <c:pt idx="67">
                  <c:v>406.57406615000002</c:v>
                </c:pt>
                <c:pt idx="68">
                  <c:v>411.7966614</c:v>
                </c:pt>
                <c:pt idx="69">
                  <c:v>420.30233765000003</c:v>
                </c:pt>
                <c:pt idx="70">
                  <c:v>419.61555480000004</c:v>
                </c:pt>
                <c:pt idx="71">
                  <c:v>437.53633115000002</c:v>
                </c:pt>
                <c:pt idx="72">
                  <c:v>437.54800415</c:v>
                </c:pt>
                <c:pt idx="73">
                  <c:v>451.95567319999998</c:v>
                </c:pt>
                <c:pt idx="74">
                  <c:v>464.51345824999999</c:v>
                </c:pt>
                <c:pt idx="75">
                  <c:v>461.02400210000002</c:v>
                </c:pt>
                <c:pt idx="76">
                  <c:v>472.80383304999998</c:v>
                </c:pt>
                <c:pt idx="77">
                  <c:v>477.27195740000002</c:v>
                </c:pt>
                <c:pt idx="78">
                  <c:v>472.32168575000003</c:v>
                </c:pt>
                <c:pt idx="79">
                  <c:v>484.32423399999999</c:v>
                </c:pt>
                <c:pt idx="80">
                  <c:v>487.77482605</c:v>
                </c:pt>
                <c:pt idx="81">
                  <c:v>492.12544250000002</c:v>
                </c:pt>
                <c:pt idx="82">
                  <c:v>502.21884154999998</c:v>
                </c:pt>
                <c:pt idx="83">
                  <c:v>529.05200194999998</c:v>
                </c:pt>
                <c:pt idx="84">
                  <c:v>543.88656615000002</c:v>
                </c:pt>
                <c:pt idx="85">
                  <c:v>554.65777585000001</c:v>
                </c:pt>
                <c:pt idx="86">
                  <c:v>549.47906495000007</c:v>
                </c:pt>
                <c:pt idx="87">
                  <c:v>561.26293944999998</c:v>
                </c:pt>
                <c:pt idx="88">
                  <c:v>558.66168214999993</c:v>
                </c:pt>
                <c:pt idx="89">
                  <c:v>565.49465940000005</c:v>
                </c:pt>
                <c:pt idx="90">
                  <c:v>570.99212645</c:v>
                </c:pt>
                <c:pt idx="91">
                  <c:v>569.76113890000011</c:v>
                </c:pt>
                <c:pt idx="92">
                  <c:v>581.06411739999999</c:v>
                </c:pt>
                <c:pt idx="93">
                  <c:v>588.81936644999996</c:v>
                </c:pt>
                <c:pt idx="94">
                  <c:v>588.79031375</c:v>
                </c:pt>
                <c:pt idx="95">
                  <c:v>592.5497742</c:v>
                </c:pt>
                <c:pt idx="96">
                  <c:v>590.12817384999994</c:v>
                </c:pt>
                <c:pt idx="97">
                  <c:v>588.19851685000003</c:v>
                </c:pt>
                <c:pt idx="98">
                  <c:v>587.74752805000003</c:v>
                </c:pt>
                <c:pt idx="99">
                  <c:v>595.05831905000002</c:v>
                </c:pt>
                <c:pt idx="100">
                  <c:v>584.18368529999998</c:v>
                </c:pt>
                <c:pt idx="101">
                  <c:v>591.04843140000003</c:v>
                </c:pt>
                <c:pt idx="102">
                  <c:v>589.29998780000005</c:v>
                </c:pt>
                <c:pt idx="103">
                  <c:v>594.60791014999995</c:v>
                </c:pt>
                <c:pt idx="104">
                  <c:v>596.25289915000008</c:v>
                </c:pt>
                <c:pt idx="105">
                  <c:v>595.65502930000002</c:v>
                </c:pt>
                <c:pt idx="106">
                  <c:v>599.01501465000001</c:v>
                </c:pt>
                <c:pt idx="107">
                  <c:v>594.17984009999998</c:v>
                </c:pt>
                <c:pt idx="108">
                  <c:v>585.17083739999998</c:v>
                </c:pt>
                <c:pt idx="109">
                  <c:v>593.66912845000002</c:v>
                </c:pt>
                <c:pt idx="110">
                  <c:v>591.26464844999998</c:v>
                </c:pt>
                <c:pt idx="111">
                  <c:v>584.59530640000003</c:v>
                </c:pt>
                <c:pt idx="112">
                  <c:v>591.85623170000008</c:v>
                </c:pt>
                <c:pt idx="113">
                  <c:v>583.41326905000005</c:v>
                </c:pt>
                <c:pt idx="114">
                  <c:v>593.2532348499999</c:v>
                </c:pt>
                <c:pt idx="115">
                  <c:v>587.27587894999999</c:v>
                </c:pt>
                <c:pt idx="116">
                  <c:v>596.14682010000001</c:v>
                </c:pt>
                <c:pt idx="117">
                  <c:v>601.24862669999993</c:v>
                </c:pt>
                <c:pt idx="118">
                  <c:v>587.24121089999994</c:v>
                </c:pt>
                <c:pt idx="119">
                  <c:v>596.98709110000004</c:v>
                </c:pt>
                <c:pt idx="120">
                  <c:v>601.49435425000001</c:v>
                </c:pt>
                <c:pt idx="121">
                  <c:v>590.26556395</c:v>
                </c:pt>
                <c:pt idx="122">
                  <c:v>587.23861695000005</c:v>
                </c:pt>
                <c:pt idx="123">
                  <c:v>598.39550780000002</c:v>
                </c:pt>
                <c:pt idx="124">
                  <c:v>603.60968019999996</c:v>
                </c:pt>
                <c:pt idx="125">
                  <c:v>603.79342650000001</c:v>
                </c:pt>
                <c:pt idx="126">
                  <c:v>600.9118347000001</c:v>
                </c:pt>
              </c:numCache>
            </c:numRef>
          </c:xVal>
          <c:yVal>
            <c:numRef>
              <c:f>'Profile_Data (3)'!$N$2:$N$128</c:f>
              <c:numCache>
                <c:formatCode>General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3.0068100071029935</c:v>
                </c:pt>
                <c:pt idx="3">
                  <c:v>3.5555860226990106</c:v>
                </c:pt>
                <c:pt idx="4">
                  <c:v>3.7626082760559965</c:v>
                </c:pt>
                <c:pt idx="5">
                  <c:v>7.0374077046636252</c:v>
                </c:pt>
                <c:pt idx="6">
                  <c:v>4.3298092579980656</c:v>
                </c:pt>
                <c:pt idx="7">
                  <c:v>4.8360587226980449</c:v>
                </c:pt>
                <c:pt idx="8">
                  <c:v>5.8787674657166917</c:v>
                </c:pt>
                <c:pt idx="9">
                  <c:v>7.2161480700573835</c:v>
                </c:pt>
                <c:pt idx="10">
                  <c:v>8.345021394060673</c:v>
                </c:pt>
                <c:pt idx="11">
                  <c:v>9.3819255451461334</c:v>
                </c:pt>
                <c:pt idx="12">
                  <c:v>10.698855828750023</c:v>
                </c:pt>
                <c:pt idx="13">
                  <c:v>11.771980040198269</c:v>
                </c:pt>
                <c:pt idx="14">
                  <c:v>13.359106656128901</c:v>
                </c:pt>
                <c:pt idx="15">
                  <c:v>14.798537882660165</c:v>
                </c:pt>
                <c:pt idx="16">
                  <c:v>15.016682128414335</c:v>
                </c:pt>
                <c:pt idx="17">
                  <c:v>16.337319759922444</c:v>
                </c:pt>
                <c:pt idx="18">
                  <c:v>17.729030012683957</c:v>
                </c:pt>
                <c:pt idx="19">
                  <c:v>19.11260424449457</c:v>
                </c:pt>
                <c:pt idx="20">
                  <c:v>20.685406157274379</c:v>
                </c:pt>
                <c:pt idx="21">
                  <c:v>21.42040466542803</c:v>
                </c:pt>
                <c:pt idx="22">
                  <c:v>22.922536670987363</c:v>
                </c:pt>
                <c:pt idx="23">
                  <c:v>24.286514179542827</c:v>
                </c:pt>
                <c:pt idx="24">
                  <c:v>25.117582907831139</c:v>
                </c:pt>
                <c:pt idx="25">
                  <c:v>26.425077252838886</c:v>
                </c:pt>
                <c:pt idx="26">
                  <c:v>27.069390355147576</c:v>
                </c:pt>
                <c:pt idx="27">
                  <c:v>28.405597001579643</c:v>
                </c:pt>
                <c:pt idx="28">
                  <c:v>29.3876075956506</c:v>
                </c:pt>
                <c:pt idx="29">
                  <c:v>30.765684428817675</c:v>
                </c:pt>
                <c:pt idx="30">
                  <c:v>31.613112932758384</c:v>
                </c:pt>
                <c:pt idx="31">
                  <c:v>32.314769803734102</c:v>
                </c:pt>
                <c:pt idx="32">
                  <c:v>32.773058375145453</c:v>
                </c:pt>
                <c:pt idx="33">
                  <c:v>33.604421052492356</c:v>
                </c:pt>
                <c:pt idx="34">
                  <c:v>34.685938411692256</c:v>
                </c:pt>
                <c:pt idx="35">
                  <c:v>35.32818423618513</c:v>
                </c:pt>
                <c:pt idx="36">
                  <c:v>36.496040031499824</c:v>
                </c:pt>
                <c:pt idx="37">
                  <c:v>37.091484063551199</c:v>
                </c:pt>
                <c:pt idx="38">
                  <c:v>37.739531119017073</c:v>
                </c:pt>
                <c:pt idx="39">
                  <c:v>38.23904358526579</c:v>
                </c:pt>
                <c:pt idx="40">
                  <c:v>38.690413376411193</c:v>
                </c:pt>
                <c:pt idx="41">
                  <c:v>39.094904498714413</c:v>
                </c:pt>
                <c:pt idx="42">
                  <c:v>40.33320573358624</c:v>
                </c:pt>
                <c:pt idx="43">
                  <c:v>41.279584098590263</c:v>
                </c:pt>
                <c:pt idx="44">
                  <c:v>42.595448421586411</c:v>
                </c:pt>
                <c:pt idx="45">
                  <c:v>43.558251558620796</c:v>
                </c:pt>
                <c:pt idx="46">
                  <c:v>43.963152007607576</c:v>
                </c:pt>
                <c:pt idx="47">
                  <c:v>44.860388466431672</c:v>
                </c:pt>
                <c:pt idx="48">
                  <c:v>45.575420392910104</c:v>
                </c:pt>
                <c:pt idx="49">
                  <c:v>47.119832140437438</c:v>
                </c:pt>
                <c:pt idx="50">
                  <c:v>48.678509595504067</c:v>
                </c:pt>
                <c:pt idx="51">
                  <c:v>50.472122189903757</c:v>
                </c:pt>
                <c:pt idx="52">
                  <c:v>50.866645050952059</c:v>
                </c:pt>
                <c:pt idx="53">
                  <c:v>52.837927074673303</c:v>
                </c:pt>
                <c:pt idx="54">
                  <c:v>53.740306335474884</c:v>
                </c:pt>
                <c:pt idx="55">
                  <c:v>55.36350681611674</c:v>
                </c:pt>
                <c:pt idx="56">
                  <c:v>57.15761008980752</c:v>
                </c:pt>
                <c:pt idx="57">
                  <c:v>58.98841691210086</c:v>
                </c:pt>
                <c:pt idx="58">
                  <c:v>60.279522170309406</c:v>
                </c:pt>
                <c:pt idx="59">
                  <c:v>62.049557056245021</c:v>
                </c:pt>
                <c:pt idx="60">
                  <c:v>63.338927472075682</c:v>
                </c:pt>
                <c:pt idx="61">
                  <c:v>63.607890483546726</c:v>
                </c:pt>
                <c:pt idx="62">
                  <c:v>65.439665622168263</c:v>
                </c:pt>
                <c:pt idx="63">
                  <c:v>66.237815572340395</c:v>
                </c:pt>
                <c:pt idx="64">
                  <c:v>66.802453685052882</c:v>
                </c:pt>
                <c:pt idx="65">
                  <c:v>67.200689413104641</c:v>
                </c:pt>
                <c:pt idx="66">
                  <c:v>68.198455530291085</c:v>
                </c:pt>
                <c:pt idx="67">
                  <c:v>68.337695000614474</c:v>
                </c:pt>
                <c:pt idx="68">
                  <c:v>68.747656815501244</c:v>
                </c:pt>
                <c:pt idx="69">
                  <c:v>69.392560474822233</c:v>
                </c:pt>
                <c:pt idx="70">
                  <c:v>69.341373906258866</c:v>
                </c:pt>
                <c:pt idx="71">
                  <c:v>70.648217098607176</c:v>
                </c:pt>
                <c:pt idx="72">
                  <c:v>70.649060343722624</c:v>
                </c:pt>
                <c:pt idx="73">
                  <c:v>71.706999346284391</c:v>
                </c:pt>
                <c:pt idx="74">
                  <c:v>72.698499630810772</c:v>
                </c:pt>
                <c:pt idx="75">
                  <c:v>72.41280436884972</c:v>
                </c:pt>
                <c:pt idx="76">
                  <c:v>73.420253191862059</c:v>
                </c:pt>
                <c:pt idx="77">
                  <c:v>73.840077715539508</c:v>
                </c:pt>
                <c:pt idx="78">
                  <c:v>73.3763615171992</c:v>
                </c:pt>
                <c:pt idx="79">
                  <c:v>74.55742508249125</c:v>
                </c:pt>
                <c:pt idx="80">
                  <c:v>74.936730063521907</c:v>
                </c:pt>
                <c:pt idx="81">
                  <c:v>75.445339090444691</c:v>
                </c:pt>
                <c:pt idx="82">
                  <c:v>76.777201320029064</c:v>
                </c:pt>
                <c:pt idx="83">
                  <c:v>81.73108767895377</c:v>
                </c:pt>
                <c:pt idx="84">
                  <c:v>85.695522807346038</c:v>
                </c:pt>
                <c:pt idx="85">
                  <c:v>89.301205261216296</c:v>
                </c:pt>
                <c:pt idx="86">
                  <c:v>87.483092907911896</c:v>
                </c:pt>
                <c:pt idx="87">
                  <c:v>91.867264829776616</c:v>
                </c:pt>
                <c:pt idx="88">
                  <c:v>90.822165621010015</c:v>
                </c:pt>
                <c:pt idx="89">
                  <c:v>93.668219835929108</c:v>
                </c:pt>
                <c:pt idx="90">
                  <c:v>96.205005605402164</c:v>
                </c:pt>
                <c:pt idx="91">
                  <c:v>95.616871429791559</c:v>
                </c:pt>
                <c:pt idx="92">
                  <c:v>101.48338481232895</c:v>
                </c:pt>
                <c:pt idx="93">
                  <c:v>106.16131405566694</c:v>
                </c:pt>
                <c:pt idx="94">
                  <c:v>106.14271874981984</c:v>
                </c:pt>
                <c:pt idx="95">
                  <c:v>108.61900555000159</c:v>
                </c:pt>
                <c:pt idx="96">
                  <c:v>107.0076816565097</c:v>
                </c:pt>
                <c:pt idx="97">
                  <c:v>105.76573983785221</c:v>
                </c:pt>
                <c:pt idx="98">
                  <c:v>105.48075500263911</c:v>
                </c:pt>
                <c:pt idx="99">
                  <c:v>110.35179961066359</c:v>
                </c:pt>
                <c:pt idx="100">
                  <c:v>103.29737546165705</c:v>
                </c:pt>
                <c:pt idx="101">
                  <c:v>107.61302141455116</c:v>
                </c:pt>
                <c:pt idx="102">
                  <c:v>106.47014532848141</c:v>
                </c:pt>
                <c:pt idx="103">
                  <c:v>110.03582466491645</c:v>
                </c:pt>
                <c:pt idx="104">
                  <c:v>111.20026560206685</c:v>
                </c:pt>
                <c:pt idx="105">
                  <c:v>110.77371901170255</c:v>
                </c:pt>
                <c:pt idx="106">
                  <c:v>113.22110974623394</c:v>
                </c:pt>
                <c:pt idx="107">
                  <c:v>109.73750176810131</c:v>
                </c:pt>
                <c:pt idx="108">
                  <c:v>103.89009512206388</c:v>
                </c:pt>
                <c:pt idx="109">
                  <c:v>109.38409754287704</c:v>
                </c:pt>
                <c:pt idx="110">
                  <c:v>107.75648568177144</c:v>
                </c:pt>
                <c:pt idx="111">
                  <c:v>103.54341807185102</c:v>
                </c:pt>
                <c:pt idx="112">
                  <c:v>108.15143686879668</c:v>
                </c:pt>
                <c:pt idx="113">
                  <c:v>102.84109803347451</c:v>
                </c:pt>
                <c:pt idx="114">
                  <c:v>109.09831422341597</c:v>
                </c:pt>
                <c:pt idx="115">
                  <c:v>105.18482854931506</c:v>
                </c:pt>
                <c:pt idx="116">
                  <c:v>111.12430488804347</c:v>
                </c:pt>
                <c:pt idx="117">
                  <c:v>114.91697816835597</c:v>
                </c:pt>
                <c:pt idx="118">
                  <c:v>105.16316174071835</c:v>
                </c:pt>
                <c:pt idx="119">
                  <c:v>111.72932253430878</c:v>
                </c:pt>
                <c:pt idx="120">
                  <c:v>115.10698215300715</c:v>
                </c:pt>
                <c:pt idx="121">
                  <c:v>107.09751624174385</c:v>
                </c:pt>
                <c:pt idx="122">
                  <c:v>105.16154104281577</c:v>
                </c:pt>
                <c:pt idx="123">
                  <c:v>112.76060105278754</c:v>
                </c:pt>
                <c:pt idx="124">
                  <c:v>116.77126826491332</c:v>
                </c:pt>
                <c:pt idx="125">
                  <c:v>116.91828188572185</c:v>
                </c:pt>
                <c:pt idx="126">
                  <c:v>114.65767458269795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A2-4ADC-8EB5-87BDB939B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106616"/>
        <c:axId val="870109136"/>
      </c:scatterChart>
      <c:valAx>
        <c:axId val="87010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109136"/>
        <c:crosses val="autoZero"/>
        <c:crossBetween val="midCat"/>
      </c:valAx>
      <c:valAx>
        <c:axId val="8701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10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242886</xdr:colOff>
      <xdr:row>4</xdr:row>
      <xdr:rowOff>23811</xdr:rowOff>
    </xdr:from>
    <xdr:to>
      <xdr:col>12</xdr:col>
      <xdr:colOff>304799</xdr:colOff>
      <xdr:row>26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935BE-DDCD-6DF1-8A3A-99764420E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523875</xdr:colOff>
      <xdr:row>6</xdr:row>
      <xdr:rowOff>19050</xdr:rowOff>
    </xdr:from>
    <xdr:to>
      <xdr:col>18</xdr:col>
      <xdr:colOff>838200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6DDDB9-370E-47DF-AC88-93FE67C39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352425</xdr:colOff>
      <xdr:row>14</xdr:row>
      <xdr:rowOff>147637</xdr:rowOff>
    </xdr:from>
    <xdr:to>
      <xdr:col>13</xdr:col>
      <xdr:colOff>47625</xdr:colOff>
      <xdr:row>29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50E3B-3E54-C51D-A767-517BC9752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0"/>
  <sheetViews>
    <sheetView tabSelected="1" topLeftCell="O1" workbookViewId="0">
      <selection activeCell="AD4" sqref="AD4"/>
    </sheetView>
  </sheetViews>
  <sheetFormatPr defaultRowHeight="15" x14ac:dyDescent="0.25"/>
  <cols>
    <col min="16" max="16" width="11.140625" customWidth="1"/>
    <col min="17" max="17" width="24.140625" customWidth="1"/>
    <col min="18" max="18" width="29.5703125" customWidth="1"/>
    <col min="19" max="19" width="19.42578125" customWidth="1"/>
    <col min="20" max="25" width="18" customWidth="1"/>
    <col min="26" max="26" width="14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8</v>
      </c>
      <c r="K1" t="s">
        <v>9</v>
      </c>
      <c r="L1" t="s">
        <v>10</v>
      </c>
      <c r="M1" t="s">
        <v>26</v>
      </c>
      <c r="N1" t="s">
        <v>30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  <c r="U1" t="s">
        <v>22</v>
      </c>
      <c r="V1" t="s">
        <v>25</v>
      </c>
      <c r="W1" t="s">
        <v>12</v>
      </c>
      <c r="X1" t="s">
        <v>13</v>
      </c>
      <c r="Y1" t="s">
        <v>24</v>
      </c>
      <c r="AA1" t="s">
        <v>12</v>
      </c>
      <c r="AB1" t="s">
        <v>11</v>
      </c>
      <c r="AD1" t="s">
        <v>13</v>
      </c>
      <c r="AE1" t="s">
        <v>14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f>AVERAGE(C2:D2)</f>
        <v>0</v>
      </c>
      <c r="K2">
        <f>J2-C2</f>
        <v>0</v>
      </c>
      <c r="M2">
        <f t="shared" ref="M2:M33" si="0">$Q$35*POWER(A2, 5)+$R$35*POWER(A2, 4)+$S$35*POWER(A2, 3)+$T$35*POWER(A2, 2)+$U$35*A2</f>
        <v>0</v>
      </c>
      <c r="N2">
        <f>$Q$37*POWER(J2, 5)+$R$37*POWER(J2, 4)+$S$37*POWER(J2, 3)+$T$37*POWER(J2, 2)+$U$37*J2</f>
        <v>0</v>
      </c>
      <c r="O2">
        <v>27</v>
      </c>
      <c r="P2">
        <f>ROUND(A2/$O$2*$O$3,0)</f>
        <v>0</v>
      </c>
      <c r="Q2">
        <f>VLOOKUP(P2, $A$2:$B$128,2,FALSE)</f>
        <v>0</v>
      </c>
      <c r="R2">
        <f>(Q2/$O$6*10000)/36</f>
        <v>0</v>
      </c>
      <c r="S2">
        <f>2*_xlfn.XLOOKUP(R2,$C$2:$C$128,$A$2:$A$128,"",1)</f>
        <v>0</v>
      </c>
      <c r="T2">
        <f>2*_xlfn.XLOOKUP(R2,$D$2:$D$128,$A$2:$A$128,"",1)</f>
        <v>0</v>
      </c>
      <c r="U2">
        <f>ROUND(AVERAGE(S2:T2),0)</f>
        <v>0</v>
      </c>
      <c r="Y2">
        <f>S2-T2</f>
        <v>0</v>
      </c>
    </row>
    <row r="3" spans="1:31" x14ac:dyDescent="0.25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30</v>
      </c>
      <c r="J3">
        <f t="shared" ref="J3:J66" si="1">AVERAGE(C3:D3)</f>
        <v>0</v>
      </c>
      <c r="K3">
        <f t="shared" ref="K3:K66" si="2">J3-C3</f>
        <v>0</v>
      </c>
      <c r="M3">
        <f t="shared" si="0"/>
        <v>2.3917481982195188</v>
      </c>
      <c r="N3">
        <f t="shared" ref="N3:N66" si="3">$Q$37*POWER(J3, 5)+$R$37*POWER(J3, 4)+$S$37*POWER(J3, 3)+$T$37*POWER(J3, 2)+$U$37*J3</f>
        <v>0</v>
      </c>
      <c r="O3">
        <v>127</v>
      </c>
      <c r="P3">
        <f>ROUND(A3/$O$2*$O$3,0)</f>
        <v>5</v>
      </c>
      <c r="Q3">
        <f>VLOOKUP(P3, $A$2:$B$128,2,FALSE)</f>
        <v>2.5</v>
      </c>
      <c r="R3">
        <f>(Q3/$O$6*10000)/36</f>
        <v>30.864197530864196</v>
      </c>
      <c r="S3">
        <f t="shared" ref="S3:S22" si="4">2*_xlfn.XLOOKUP(R3,$C$2:$C$128,$A$2:$A$128,"",1)</f>
        <v>32</v>
      </c>
      <c r="T3">
        <f t="shared" ref="T3:T28" si="5">2*_xlfn.XLOOKUP(R3,$D$2:$D$128,$A$2:$A$128,"",1)</f>
        <v>28</v>
      </c>
      <c r="U3">
        <f t="shared" ref="U3:U28" si="6">ROUND(AVERAGE(S3:T3),0)</f>
        <v>30</v>
      </c>
      <c r="W3" s="1">
        <f>U3/S3</f>
        <v>0.9375</v>
      </c>
      <c r="X3" s="1">
        <f>U3/T3</f>
        <v>1.0714285714285714</v>
      </c>
      <c r="Y3">
        <f t="shared" ref="Y3:Y28" si="7">S3-T3</f>
        <v>4</v>
      </c>
    </row>
    <row r="4" spans="1:31" x14ac:dyDescent="0.25">
      <c r="A4">
        <v>2</v>
      </c>
      <c r="B4">
        <v>1</v>
      </c>
      <c r="C4">
        <v>5.7904477119999997</v>
      </c>
      <c r="D4">
        <v>5.4121670719999999</v>
      </c>
      <c r="E4">
        <v>0.46902626467199998</v>
      </c>
      <c r="F4">
        <v>0.43838553283199999</v>
      </c>
      <c r="G4">
        <v>42</v>
      </c>
      <c r="J4">
        <f t="shared" si="1"/>
        <v>5.6013073919999998</v>
      </c>
      <c r="K4">
        <f t="shared" si="2"/>
        <v>-0.18914031999999992</v>
      </c>
      <c r="M4">
        <f t="shared" si="0"/>
        <v>4.704820609937757</v>
      </c>
      <c r="N4">
        <f t="shared" si="3"/>
        <v>3.0068100071029935</v>
      </c>
      <c r="P4">
        <f t="shared" ref="P4:P29" si="8">ROUND(A4/$O$2*$O$3,0)</f>
        <v>9</v>
      </c>
      <c r="Q4">
        <f t="shared" ref="Q4:Q29" si="9">VLOOKUP(P4, $A$2:$B$128,2,FALSE)</f>
        <v>4.5</v>
      </c>
      <c r="R4">
        <f t="shared" ref="R4:R28" si="10">(Q4/$O$6*10000)/36</f>
        <v>55.555555555555557</v>
      </c>
      <c r="S4">
        <f t="shared" si="4"/>
        <v>44</v>
      </c>
      <c r="T4">
        <f t="shared" si="5"/>
        <v>40</v>
      </c>
      <c r="U4">
        <f t="shared" si="6"/>
        <v>42</v>
      </c>
      <c r="W4" s="1">
        <f t="shared" ref="W4:W28" si="11">U4/S4</f>
        <v>0.95454545454545459</v>
      </c>
      <c r="X4" s="1">
        <f t="shared" ref="X4:X28" si="12">U4/T4</f>
        <v>1.05</v>
      </c>
      <c r="Y4">
        <f t="shared" si="7"/>
        <v>4</v>
      </c>
      <c r="AA4">
        <f>J4/C4</f>
        <v>0.96733580382600992</v>
      </c>
      <c r="AB4">
        <f t="shared" ref="AB4:AB65" si="13">127*AA4</f>
        <v>122.85164708590327</v>
      </c>
      <c r="AD4">
        <f>J4/D4</f>
        <v>1.0349472434024667</v>
      </c>
      <c r="AE4">
        <f t="shared" ref="AE4:AE67" si="14">127*AD4</f>
        <v>131.43829991211328</v>
      </c>
    </row>
    <row r="5" spans="1:31" x14ac:dyDescent="0.25">
      <c r="A5">
        <v>3</v>
      </c>
      <c r="B5">
        <v>1.5</v>
      </c>
      <c r="C5">
        <v>6.9173455239999999</v>
      </c>
      <c r="D5">
        <v>6.4309358599999999</v>
      </c>
      <c r="E5">
        <v>0.56030498744400004</v>
      </c>
      <c r="F5">
        <v>0.52090580466000003</v>
      </c>
      <c r="G5">
        <v>52</v>
      </c>
      <c r="J5">
        <f t="shared" si="1"/>
        <v>6.6741406919999999</v>
      </c>
      <c r="K5">
        <f t="shared" si="2"/>
        <v>-0.24320483199999998</v>
      </c>
      <c r="M5">
        <f t="shared" si="0"/>
        <v>6.9623094532603007</v>
      </c>
      <c r="N5">
        <f t="shared" si="3"/>
        <v>3.5555860226990106</v>
      </c>
      <c r="O5" t="s">
        <v>19</v>
      </c>
      <c r="P5">
        <f t="shared" si="8"/>
        <v>14</v>
      </c>
      <c r="Q5">
        <f t="shared" si="9"/>
        <v>7</v>
      </c>
      <c r="R5">
        <f t="shared" si="10"/>
        <v>86.41975308641976</v>
      </c>
      <c r="S5">
        <f t="shared" si="4"/>
        <v>56</v>
      </c>
      <c r="T5">
        <f t="shared" si="5"/>
        <v>52</v>
      </c>
      <c r="U5">
        <f t="shared" si="6"/>
        <v>54</v>
      </c>
      <c r="W5" s="1">
        <f t="shared" si="11"/>
        <v>0.9642857142857143</v>
      </c>
      <c r="X5" s="1">
        <f t="shared" si="12"/>
        <v>1.0384615384615385</v>
      </c>
      <c r="Y5">
        <f t="shared" si="7"/>
        <v>4</v>
      </c>
      <c r="AA5">
        <f t="shared" ref="AA5:AA68" si="15">J5/C5</f>
        <v>0.96484130637161447</v>
      </c>
      <c r="AB5">
        <f t="shared" si="13"/>
        <v>122.53484590919504</v>
      </c>
      <c r="AD5">
        <f t="shared" ref="AD5:AD68" si="16">J5/D5</f>
        <v>1.0378179532955254</v>
      </c>
      <c r="AE5">
        <f t="shared" si="14"/>
        <v>131.80288006853172</v>
      </c>
    </row>
    <row r="6" spans="1:31" x14ac:dyDescent="0.25">
      <c r="A6">
        <v>4</v>
      </c>
      <c r="B6">
        <v>2</v>
      </c>
      <c r="C6">
        <v>7.3487133980000001</v>
      </c>
      <c r="D6">
        <v>6.8177142140000004</v>
      </c>
      <c r="E6">
        <v>0.59524578523799898</v>
      </c>
      <c r="F6">
        <v>0.55223485133399997</v>
      </c>
      <c r="G6">
        <v>61</v>
      </c>
      <c r="J6">
        <f t="shared" si="1"/>
        <v>7.0832138059999998</v>
      </c>
      <c r="K6">
        <f t="shared" si="2"/>
        <v>-0.26549959200000028</v>
      </c>
      <c r="M6">
        <f t="shared" si="0"/>
        <v>9.1861602015843857</v>
      </c>
      <c r="N6">
        <f t="shared" si="3"/>
        <v>3.7626082760559965</v>
      </c>
      <c r="O6">
        <v>22.5</v>
      </c>
      <c r="P6">
        <f t="shared" si="8"/>
        <v>19</v>
      </c>
      <c r="Q6">
        <f t="shared" si="9"/>
        <v>9.5</v>
      </c>
      <c r="R6">
        <f t="shared" si="10"/>
        <v>117.28395061728396</v>
      </c>
      <c r="S6">
        <f t="shared" si="4"/>
        <v>66</v>
      </c>
      <c r="T6">
        <f t="shared" si="5"/>
        <v>60</v>
      </c>
      <c r="U6">
        <f t="shared" si="6"/>
        <v>63</v>
      </c>
      <c r="W6" s="1">
        <f t="shared" si="11"/>
        <v>0.95454545454545459</v>
      </c>
      <c r="X6" s="1">
        <f t="shared" si="12"/>
        <v>1.05</v>
      </c>
      <c r="Y6">
        <f t="shared" si="7"/>
        <v>6</v>
      </c>
      <c r="AA6">
        <f t="shared" si="15"/>
        <v>0.96387128227476426</v>
      </c>
      <c r="AB6">
        <f t="shared" si="13"/>
        <v>122.41165284889506</v>
      </c>
      <c r="AD6">
        <f t="shared" si="16"/>
        <v>1.038942610920065</v>
      </c>
      <c r="AE6">
        <f t="shared" si="14"/>
        <v>131.94571158684826</v>
      </c>
    </row>
    <row r="7" spans="1:31" x14ac:dyDescent="0.25">
      <c r="A7">
        <v>5</v>
      </c>
      <c r="B7">
        <v>2.5</v>
      </c>
      <c r="C7">
        <v>20.473320009999998</v>
      </c>
      <c r="D7">
        <v>7.3244209290000004</v>
      </c>
      <c r="E7">
        <v>1.6583389208099999</v>
      </c>
      <c r="F7">
        <v>0.59327809524899999</v>
      </c>
      <c r="G7">
        <v>72</v>
      </c>
      <c r="J7">
        <f t="shared" si="1"/>
        <v>13.8988704695</v>
      </c>
      <c r="K7">
        <f t="shared" si="2"/>
        <v>-6.5744495404999981</v>
      </c>
      <c r="M7">
        <f t="shared" si="0"/>
        <v>11.397191545601391</v>
      </c>
      <c r="N7">
        <f t="shared" si="3"/>
        <v>7.0374077046636252</v>
      </c>
      <c r="P7">
        <f t="shared" si="8"/>
        <v>24</v>
      </c>
      <c r="Q7">
        <f t="shared" si="9"/>
        <v>12</v>
      </c>
      <c r="R7">
        <f t="shared" si="10"/>
        <v>148.14814814814815</v>
      </c>
      <c r="S7">
        <f t="shared" si="4"/>
        <v>74</v>
      </c>
      <c r="T7">
        <f t="shared" si="5"/>
        <v>70</v>
      </c>
      <c r="U7">
        <f t="shared" si="6"/>
        <v>72</v>
      </c>
      <c r="W7" s="1">
        <f t="shared" si="11"/>
        <v>0.97297297297297303</v>
      </c>
      <c r="X7" s="1">
        <f t="shared" si="12"/>
        <v>1.0285714285714285</v>
      </c>
      <c r="Y7">
        <f t="shared" si="7"/>
        <v>4</v>
      </c>
      <c r="AA7">
        <f t="shared" si="15"/>
        <v>0.67887721496617204</v>
      </c>
      <c r="AB7">
        <f t="shared" si="13"/>
        <v>86.217406300703843</v>
      </c>
      <c r="AD7">
        <f t="shared" si="16"/>
        <v>1.8976067329049051</v>
      </c>
      <c r="AE7">
        <f t="shared" si="14"/>
        <v>240.99605507892295</v>
      </c>
    </row>
    <row r="8" spans="1:31" x14ac:dyDescent="0.25">
      <c r="A8">
        <v>6</v>
      </c>
      <c r="B8">
        <v>3</v>
      </c>
      <c r="C8">
        <v>8.4952507019999999</v>
      </c>
      <c r="D8">
        <v>7.9378290180000004</v>
      </c>
      <c r="E8">
        <v>0.68811530686199995</v>
      </c>
      <c r="F8">
        <v>0.64296415045800004</v>
      </c>
      <c r="G8">
        <v>81</v>
      </c>
      <c r="J8">
        <f t="shared" si="1"/>
        <v>8.216539860000001</v>
      </c>
      <c r="K8">
        <f t="shared" si="2"/>
        <v>-0.27871084199999885</v>
      </c>
      <c r="M8">
        <f t="shared" si="0"/>
        <v>13.615115355299336</v>
      </c>
      <c r="N8">
        <f t="shared" si="3"/>
        <v>4.3298092579980656</v>
      </c>
      <c r="P8">
        <f t="shared" si="8"/>
        <v>28</v>
      </c>
      <c r="Q8">
        <f t="shared" si="9"/>
        <v>14</v>
      </c>
      <c r="R8">
        <f t="shared" si="10"/>
        <v>172.83950617283952</v>
      </c>
      <c r="S8">
        <f t="shared" si="4"/>
        <v>84</v>
      </c>
      <c r="T8">
        <f t="shared" si="5"/>
        <v>78</v>
      </c>
      <c r="U8">
        <f t="shared" si="6"/>
        <v>81</v>
      </c>
      <c r="W8" s="1">
        <f t="shared" si="11"/>
        <v>0.9642857142857143</v>
      </c>
      <c r="X8" s="1">
        <f t="shared" si="12"/>
        <v>1.0384615384615385</v>
      </c>
      <c r="Y8">
        <f t="shared" si="7"/>
        <v>6</v>
      </c>
      <c r="AA8">
        <f t="shared" si="15"/>
        <v>0.96719215809200509</v>
      </c>
      <c r="AB8">
        <f t="shared" si="13"/>
        <v>122.83340407768465</v>
      </c>
      <c r="AD8">
        <f t="shared" si="16"/>
        <v>1.0351117215258718</v>
      </c>
      <c r="AE8">
        <f t="shared" si="14"/>
        <v>131.45918863378571</v>
      </c>
    </row>
    <row r="9" spans="1:31" x14ac:dyDescent="0.25">
      <c r="A9">
        <v>7</v>
      </c>
      <c r="B9">
        <v>3.5</v>
      </c>
      <c r="C9">
        <v>9.5847301480000002</v>
      </c>
      <c r="D9">
        <v>8.9032878879999995</v>
      </c>
      <c r="E9">
        <v>0.77636314198800005</v>
      </c>
      <c r="F9">
        <v>0.72116631892799898</v>
      </c>
      <c r="G9">
        <v>90</v>
      </c>
      <c r="J9">
        <f t="shared" si="1"/>
        <v>9.2440090179999999</v>
      </c>
      <c r="K9">
        <f t="shared" si="2"/>
        <v>-0.34072113000000037</v>
      </c>
      <c r="M9">
        <f t="shared" si="0"/>
        <v>15.858556641965388</v>
      </c>
      <c r="N9">
        <f t="shared" si="3"/>
        <v>4.8360587226980449</v>
      </c>
      <c r="P9">
        <f t="shared" si="8"/>
        <v>33</v>
      </c>
      <c r="Q9">
        <f t="shared" si="9"/>
        <v>16.5</v>
      </c>
      <c r="R9">
        <f t="shared" si="10"/>
        <v>203.7037037037037</v>
      </c>
      <c r="S9">
        <f t="shared" si="4"/>
        <v>94</v>
      </c>
      <c r="T9">
        <f t="shared" si="5"/>
        <v>86</v>
      </c>
      <c r="U9">
        <f t="shared" si="6"/>
        <v>90</v>
      </c>
      <c r="W9" s="1">
        <f t="shared" si="11"/>
        <v>0.95744680851063835</v>
      </c>
      <c r="X9" s="1">
        <f t="shared" si="12"/>
        <v>1.0465116279069768</v>
      </c>
      <c r="Y9">
        <f t="shared" si="7"/>
        <v>8</v>
      </c>
      <c r="AA9">
        <f t="shared" si="15"/>
        <v>0.96445167211399296</v>
      </c>
      <c r="AB9">
        <f t="shared" si="13"/>
        <v>122.4853623584771</v>
      </c>
      <c r="AD9">
        <f t="shared" si="16"/>
        <v>1.0382691354347005</v>
      </c>
      <c r="AE9">
        <f t="shared" si="14"/>
        <v>131.86018020020697</v>
      </c>
    </row>
    <row r="10" spans="1:31" x14ac:dyDescent="0.25">
      <c r="A10">
        <v>8</v>
      </c>
      <c r="B10">
        <v>4</v>
      </c>
      <c r="C10">
        <v>10.749419209999999</v>
      </c>
      <c r="D10">
        <v>12.070000650000001</v>
      </c>
      <c r="E10">
        <v>0.87070295601000003</v>
      </c>
      <c r="F10">
        <v>0.97767005264999995</v>
      </c>
      <c r="G10">
        <v>99</v>
      </c>
      <c r="J10">
        <f t="shared" si="1"/>
        <v>11.40970993</v>
      </c>
      <c r="K10">
        <f t="shared" si="2"/>
        <v>0.66029072000000077</v>
      </c>
      <c r="M10">
        <f t="shared" si="0"/>
        <v>18.145073520188348</v>
      </c>
      <c r="N10">
        <f t="shared" si="3"/>
        <v>5.8787674657166917</v>
      </c>
      <c r="P10">
        <f t="shared" si="8"/>
        <v>38</v>
      </c>
      <c r="Q10">
        <f t="shared" si="9"/>
        <v>19</v>
      </c>
      <c r="R10">
        <f t="shared" si="10"/>
        <v>234.56790123456793</v>
      </c>
      <c r="S10">
        <f t="shared" si="4"/>
        <v>102</v>
      </c>
      <c r="T10">
        <f t="shared" si="5"/>
        <v>96</v>
      </c>
      <c r="U10">
        <f t="shared" si="6"/>
        <v>99</v>
      </c>
      <c r="W10" s="1">
        <f t="shared" si="11"/>
        <v>0.97058823529411764</v>
      </c>
      <c r="X10" s="1">
        <f t="shared" si="12"/>
        <v>1.03125</v>
      </c>
      <c r="Y10">
        <f t="shared" si="7"/>
        <v>6</v>
      </c>
      <c r="AA10">
        <f t="shared" si="15"/>
        <v>1.0614257112036103</v>
      </c>
      <c r="AB10">
        <f t="shared" si="13"/>
        <v>134.80106532285851</v>
      </c>
      <c r="AD10">
        <f t="shared" si="16"/>
        <v>0.94529488944145168</v>
      </c>
      <c r="AE10">
        <f t="shared" si="14"/>
        <v>120.05245095906436</v>
      </c>
    </row>
    <row r="11" spans="1:31" x14ac:dyDescent="0.25">
      <c r="A11">
        <v>9</v>
      </c>
      <c r="B11">
        <v>4.5</v>
      </c>
      <c r="C11">
        <v>13.013496399999999</v>
      </c>
      <c r="D11">
        <v>15.568539619999999</v>
      </c>
      <c r="E11">
        <v>1.0540932083999901</v>
      </c>
      <c r="F11">
        <v>1.26105170922</v>
      </c>
      <c r="G11">
        <v>105</v>
      </c>
      <c r="J11">
        <f t="shared" si="1"/>
        <v>14.291018009999998</v>
      </c>
      <c r="K11">
        <f t="shared" si="2"/>
        <v>1.2775216099999991</v>
      </c>
      <c r="M11">
        <f t="shared" si="0"/>
        <v>20.491177169861157</v>
      </c>
      <c r="N11">
        <f t="shared" si="3"/>
        <v>7.2161480700573835</v>
      </c>
      <c r="P11">
        <f t="shared" si="8"/>
        <v>42</v>
      </c>
      <c r="Q11">
        <f t="shared" si="9"/>
        <v>21</v>
      </c>
      <c r="R11">
        <f t="shared" si="10"/>
        <v>259.2592592592593</v>
      </c>
      <c r="S11">
        <f t="shared" si="4"/>
        <v>108</v>
      </c>
      <c r="T11">
        <f t="shared" si="5"/>
        <v>100</v>
      </c>
      <c r="U11">
        <f t="shared" si="6"/>
        <v>104</v>
      </c>
      <c r="W11" s="1">
        <f t="shared" si="11"/>
        <v>0.96296296296296291</v>
      </c>
      <c r="X11" s="1">
        <f t="shared" si="12"/>
        <v>1.04</v>
      </c>
      <c r="Y11">
        <f t="shared" si="7"/>
        <v>8</v>
      </c>
      <c r="AA11">
        <f t="shared" si="15"/>
        <v>1.0981689755567918</v>
      </c>
      <c r="AB11">
        <f t="shared" si="13"/>
        <v>139.46745989571255</v>
      </c>
      <c r="AD11">
        <f t="shared" si="16"/>
        <v>0.91794210367947149</v>
      </c>
      <c r="AE11">
        <f t="shared" si="14"/>
        <v>116.57864716729289</v>
      </c>
    </row>
    <row r="12" spans="1:31" x14ac:dyDescent="0.25">
      <c r="A12">
        <v>10</v>
      </c>
      <c r="B12">
        <v>5</v>
      </c>
      <c r="C12">
        <v>15.681530950000001</v>
      </c>
      <c r="D12">
        <v>17.96016693</v>
      </c>
      <c r="E12">
        <v>1.27020400695</v>
      </c>
      <c r="F12">
        <v>1.4547735213299999</v>
      </c>
      <c r="G12">
        <v>111</v>
      </c>
      <c r="J12">
        <f t="shared" si="1"/>
        <v>16.820848940000001</v>
      </c>
      <c r="K12">
        <f t="shared" si="2"/>
        <v>1.1393179900000003</v>
      </c>
      <c r="M12">
        <f t="shared" si="0"/>
        <v>22.912351798183387</v>
      </c>
      <c r="N12">
        <f t="shared" si="3"/>
        <v>8.345021394060673</v>
      </c>
      <c r="P12">
        <f t="shared" si="8"/>
        <v>47</v>
      </c>
      <c r="Q12">
        <f t="shared" si="9"/>
        <v>23.5</v>
      </c>
      <c r="R12">
        <f t="shared" si="10"/>
        <v>290.1234567901235</v>
      </c>
      <c r="S12">
        <f t="shared" si="4"/>
        <v>116</v>
      </c>
      <c r="T12">
        <f t="shared" si="5"/>
        <v>106</v>
      </c>
      <c r="U12">
        <f t="shared" si="6"/>
        <v>111</v>
      </c>
      <c r="W12" s="1">
        <f t="shared" si="11"/>
        <v>0.9568965517241379</v>
      </c>
      <c r="X12" s="1">
        <f t="shared" si="12"/>
        <v>1.0471698113207548</v>
      </c>
      <c r="Y12">
        <f t="shared" si="7"/>
        <v>10</v>
      </c>
      <c r="AA12">
        <f t="shared" si="15"/>
        <v>1.0726534924193738</v>
      </c>
      <c r="AB12">
        <f t="shared" si="13"/>
        <v>136.22699353726048</v>
      </c>
      <c r="AD12">
        <f t="shared" si="16"/>
        <v>0.93656417590991736</v>
      </c>
      <c r="AE12">
        <f t="shared" si="14"/>
        <v>118.9436503405595</v>
      </c>
    </row>
    <row r="13" spans="1:31" x14ac:dyDescent="0.25">
      <c r="A13">
        <v>11</v>
      </c>
      <c r="B13">
        <v>5.5</v>
      </c>
      <c r="C13">
        <v>17.012451169999999</v>
      </c>
      <c r="D13">
        <v>21.4472065</v>
      </c>
      <c r="E13">
        <v>1.3780085447699899</v>
      </c>
      <c r="F13">
        <v>1.7372237264999999</v>
      </c>
      <c r="G13">
        <v>115</v>
      </c>
      <c r="J13">
        <f t="shared" si="1"/>
        <v>19.229828834999999</v>
      </c>
      <c r="K13">
        <f t="shared" si="2"/>
        <v>2.2173776650000008</v>
      </c>
      <c r="M13">
        <f t="shared" si="0"/>
        <v>25.423074601663746</v>
      </c>
      <c r="N13">
        <f t="shared" si="3"/>
        <v>9.3819255451461334</v>
      </c>
      <c r="P13">
        <f t="shared" si="8"/>
        <v>52</v>
      </c>
      <c r="Q13">
        <f t="shared" si="9"/>
        <v>26</v>
      </c>
      <c r="R13">
        <f t="shared" si="10"/>
        <v>320.98765432098764</v>
      </c>
      <c r="S13">
        <f t="shared" si="4"/>
        <v>120</v>
      </c>
      <c r="T13">
        <f t="shared" si="5"/>
        <v>112</v>
      </c>
      <c r="U13">
        <f t="shared" si="6"/>
        <v>116</v>
      </c>
      <c r="W13" s="1">
        <f t="shared" si="11"/>
        <v>0.96666666666666667</v>
      </c>
      <c r="X13" s="1">
        <f t="shared" si="12"/>
        <v>1.0357142857142858</v>
      </c>
      <c r="Y13">
        <f t="shared" si="7"/>
        <v>8</v>
      </c>
      <c r="AA13">
        <f t="shared" si="15"/>
        <v>1.1303385175271015</v>
      </c>
      <c r="AB13">
        <f t="shared" si="13"/>
        <v>143.55299172594189</v>
      </c>
      <c r="AD13">
        <f t="shared" si="16"/>
        <v>0.89661228538084903</v>
      </c>
      <c r="AE13">
        <f t="shared" si="14"/>
        <v>113.86976024336782</v>
      </c>
    </row>
    <row r="14" spans="1:31" x14ac:dyDescent="0.25">
      <c r="A14">
        <v>12</v>
      </c>
      <c r="B14">
        <v>6</v>
      </c>
      <c r="C14">
        <v>20.282258989999999</v>
      </c>
      <c r="D14">
        <v>24.551675800000002</v>
      </c>
      <c r="E14">
        <v>1.6428629781899999</v>
      </c>
      <c r="F14">
        <v>1.9886857398</v>
      </c>
      <c r="G14">
        <v>119</v>
      </c>
      <c r="J14">
        <f t="shared" si="1"/>
        <v>22.416967395</v>
      </c>
      <c r="K14">
        <f t="shared" si="2"/>
        <v>2.1347084050000014</v>
      </c>
      <c r="M14">
        <f t="shared" si="0"/>
        <v>28.036835728122568</v>
      </c>
      <c r="N14">
        <f t="shared" si="3"/>
        <v>10.698855828750023</v>
      </c>
      <c r="P14">
        <f t="shared" si="8"/>
        <v>56</v>
      </c>
      <c r="Q14">
        <f t="shared" si="9"/>
        <v>28</v>
      </c>
      <c r="R14">
        <f t="shared" si="10"/>
        <v>345.67901234567904</v>
      </c>
      <c r="S14">
        <f t="shared" si="4"/>
        <v>124</v>
      </c>
      <c r="T14">
        <f t="shared" si="5"/>
        <v>114</v>
      </c>
      <c r="U14">
        <f t="shared" si="6"/>
        <v>119</v>
      </c>
      <c r="W14" s="1">
        <f t="shared" si="11"/>
        <v>0.95967741935483875</v>
      </c>
      <c r="X14" s="1">
        <f t="shared" si="12"/>
        <v>1.0438596491228069</v>
      </c>
      <c r="Y14">
        <f t="shared" si="7"/>
        <v>10</v>
      </c>
      <c r="AA14">
        <f t="shared" si="15"/>
        <v>1.1052500318654102</v>
      </c>
      <c r="AB14">
        <f t="shared" si="13"/>
        <v>140.36675404690709</v>
      </c>
      <c r="AD14">
        <f t="shared" si="16"/>
        <v>0.91305243591559637</v>
      </c>
      <c r="AE14">
        <f t="shared" si="14"/>
        <v>115.95765936128073</v>
      </c>
    </row>
    <row r="15" spans="1:31" x14ac:dyDescent="0.25">
      <c r="A15">
        <v>13</v>
      </c>
      <c r="B15">
        <v>6.5</v>
      </c>
      <c r="C15">
        <v>22.494905469999999</v>
      </c>
      <c r="D15">
        <v>27.76247025</v>
      </c>
      <c r="E15">
        <v>1.82208734306999</v>
      </c>
      <c r="F15">
        <v>2.2487600902499998</v>
      </c>
      <c r="G15">
        <v>126</v>
      </c>
      <c r="J15">
        <f t="shared" si="1"/>
        <v>25.128687859999999</v>
      </c>
      <c r="K15">
        <f t="shared" si="2"/>
        <v>2.6337823900000004</v>
      </c>
      <c r="M15">
        <f t="shared" si="0"/>
        <v>30.766158238694331</v>
      </c>
      <c r="N15">
        <f t="shared" si="3"/>
        <v>11.771980040198269</v>
      </c>
      <c r="P15">
        <f t="shared" si="8"/>
        <v>61</v>
      </c>
      <c r="Q15">
        <f t="shared" si="9"/>
        <v>30.5</v>
      </c>
      <c r="R15">
        <f t="shared" si="10"/>
        <v>376.54320987654324</v>
      </c>
      <c r="S15">
        <f t="shared" si="4"/>
        <v>128</v>
      </c>
      <c r="T15">
        <f t="shared" si="5"/>
        <v>122</v>
      </c>
      <c r="U15">
        <f t="shared" si="6"/>
        <v>125</v>
      </c>
      <c r="W15" s="1">
        <f t="shared" si="11"/>
        <v>0.9765625</v>
      </c>
      <c r="X15" s="1">
        <f t="shared" si="12"/>
        <v>1.0245901639344261</v>
      </c>
      <c r="Y15">
        <f t="shared" si="7"/>
        <v>6</v>
      </c>
      <c r="AA15">
        <f t="shared" si="15"/>
        <v>1.1170835055747403</v>
      </c>
      <c r="AB15">
        <f t="shared" si="13"/>
        <v>141.86960520799204</v>
      </c>
      <c r="AD15">
        <f t="shared" si="16"/>
        <v>0.90513155471098616</v>
      </c>
      <c r="AE15">
        <f t="shared" si="14"/>
        <v>114.95170744829524</v>
      </c>
    </row>
    <row r="16" spans="1:31" x14ac:dyDescent="0.25">
      <c r="A16">
        <v>14</v>
      </c>
      <c r="B16">
        <v>7</v>
      </c>
      <c r="C16">
        <v>26.355180740000002</v>
      </c>
      <c r="D16">
        <v>32.340167999999998</v>
      </c>
      <c r="E16">
        <v>2.13476963994</v>
      </c>
      <c r="F16">
        <v>2.6195536079999999</v>
      </c>
      <c r="G16">
        <v>133</v>
      </c>
      <c r="J16">
        <f t="shared" si="1"/>
        <v>29.34767437</v>
      </c>
      <c r="K16">
        <f t="shared" si="2"/>
        <v>2.9924936299999985</v>
      </c>
      <c r="M16">
        <f t="shared" si="0"/>
        <v>33.622618069830125</v>
      </c>
      <c r="N16">
        <f t="shared" si="3"/>
        <v>13.359106656128901</v>
      </c>
      <c r="P16">
        <f t="shared" si="8"/>
        <v>66</v>
      </c>
      <c r="Q16">
        <f t="shared" si="9"/>
        <v>33.5</v>
      </c>
      <c r="R16">
        <f t="shared" si="10"/>
        <v>413.58024691358025</v>
      </c>
      <c r="S16">
        <f t="shared" si="4"/>
        <v>140</v>
      </c>
      <c r="T16">
        <f t="shared" si="5"/>
        <v>134</v>
      </c>
      <c r="U16">
        <f t="shared" si="6"/>
        <v>137</v>
      </c>
      <c r="W16" s="1">
        <f t="shared" si="11"/>
        <v>0.97857142857142854</v>
      </c>
      <c r="X16" s="1">
        <f t="shared" si="12"/>
        <v>1.0223880597014925</v>
      </c>
      <c r="Y16">
        <f t="shared" si="7"/>
        <v>6</v>
      </c>
      <c r="AA16">
        <f t="shared" si="15"/>
        <v>1.1135447963541456</v>
      </c>
      <c r="AB16">
        <f t="shared" si="13"/>
        <v>141.42018913697649</v>
      </c>
      <c r="AD16">
        <f t="shared" si="16"/>
        <v>0.90746821012185219</v>
      </c>
      <c r="AE16">
        <f t="shared" si="14"/>
        <v>115.24846268547523</v>
      </c>
    </row>
    <row r="17" spans="1:31" x14ac:dyDescent="0.25">
      <c r="A17">
        <v>15</v>
      </c>
      <c r="B17">
        <v>7.5</v>
      </c>
      <c r="C17">
        <v>30.15691185</v>
      </c>
      <c r="D17">
        <v>36.669807429999999</v>
      </c>
      <c r="E17">
        <v>2.4427098598499999</v>
      </c>
      <c r="F17">
        <v>2.9702544018300001</v>
      </c>
      <c r="G17">
        <v>143</v>
      </c>
      <c r="J17">
        <f t="shared" si="1"/>
        <v>33.413359639999996</v>
      </c>
      <c r="K17">
        <f t="shared" si="2"/>
        <v>3.2564477899999957</v>
      </c>
      <c r="M17">
        <f t="shared" si="0"/>
        <v>36.616863995300179</v>
      </c>
      <c r="N17">
        <f t="shared" si="3"/>
        <v>14.798537882660165</v>
      </c>
      <c r="P17">
        <f t="shared" si="8"/>
        <v>71</v>
      </c>
      <c r="Q17">
        <f t="shared" si="9"/>
        <v>36</v>
      </c>
      <c r="R17">
        <f t="shared" si="10"/>
        <v>444.44444444444446</v>
      </c>
      <c r="S17">
        <f t="shared" si="4"/>
        <v>152</v>
      </c>
      <c r="T17">
        <f t="shared" si="5"/>
        <v>144</v>
      </c>
      <c r="U17">
        <f t="shared" si="6"/>
        <v>148</v>
      </c>
      <c r="W17" s="1">
        <f t="shared" si="11"/>
        <v>0.97368421052631582</v>
      </c>
      <c r="X17" s="1">
        <f t="shared" si="12"/>
        <v>1.0277777777777777</v>
      </c>
      <c r="Y17">
        <f t="shared" si="7"/>
        <v>8</v>
      </c>
      <c r="AA17">
        <f t="shared" si="15"/>
        <v>1.1079834634990982</v>
      </c>
      <c r="AB17">
        <f t="shared" si="13"/>
        <v>140.71389986438547</v>
      </c>
      <c r="AD17">
        <f t="shared" si="16"/>
        <v>0.91119539429771135</v>
      </c>
      <c r="AE17">
        <f t="shared" si="14"/>
        <v>115.72181507580935</v>
      </c>
    </row>
    <row r="18" spans="1:31" x14ac:dyDescent="0.25">
      <c r="A18">
        <v>16</v>
      </c>
      <c r="B18">
        <v>8</v>
      </c>
      <c r="C18">
        <v>31.448980330000001</v>
      </c>
      <c r="D18">
        <v>36.653350830000001</v>
      </c>
      <c r="E18">
        <v>2.5473674067299998</v>
      </c>
      <c r="F18">
        <v>2.9689214172299998</v>
      </c>
      <c r="G18">
        <v>153</v>
      </c>
      <c r="J18">
        <f t="shared" si="1"/>
        <v>34.051165580000003</v>
      </c>
      <c r="K18">
        <f t="shared" si="2"/>
        <v>2.6021852500000016</v>
      </c>
      <c r="M18">
        <f t="shared" si="0"/>
        <v>39.758637588196308</v>
      </c>
      <c r="N18">
        <f t="shared" si="3"/>
        <v>15.016682128414335</v>
      </c>
      <c r="P18">
        <f t="shared" si="8"/>
        <v>75</v>
      </c>
      <c r="Q18">
        <f t="shared" si="9"/>
        <v>38</v>
      </c>
      <c r="R18">
        <f t="shared" si="10"/>
        <v>469.13580246913585</v>
      </c>
      <c r="S18">
        <f t="shared" si="4"/>
        <v>160</v>
      </c>
      <c r="T18">
        <f t="shared" si="5"/>
        <v>146</v>
      </c>
      <c r="U18">
        <f t="shared" si="6"/>
        <v>153</v>
      </c>
      <c r="W18" s="1">
        <f t="shared" si="11"/>
        <v>0.95625000000000004</v>
      </c>
      <c r="X18" s="1">
        <f t="shared" si="12"/>
        <v>1.047945205479452</v>
      </c>
      <c r="Y18">
        <f t="shared" si="7"/>
        <v>14</v>
      </c>
      <c r="AA18">
        <f t="shared" si="15"/>
        <v>1.0827430721980422</v>
      </c>
      <c r="AB18">
        <f t="shared" si="13"/>
        <v>137.50837016915136</v>
      </c>
      <c r="AD18">
        <f t="shared" si="16"/>
        <v>0.92900552906965972</v>
      </c>
      <c r="AE18">
        <f t="shared" si="14"/>
        <v>117.98370219184679</v>
      </c>
    </row>
    <row r="19" spans="1:31" x14ac:dyDescent="0.25">
      <c r="A19">
        <v>17</v>
      </c>
      <c r="B19">
        <v>8.5</v>
      </c>
      <c r="C19">
        <v>35.492774959999998</v>
      </c>
      <c r="D19">
        <v>40.596488950000001</v>
      </c>
      <c r="E19">
        <v>2.8749147717599999</v>
      </c>
      <c r="F19">
        <v>3.2883156049500002</v>
      </c>
      <c r="G19">
        <v>162</v>
      </c>
      <c r="J19">
        <f t="shared" si="1"/>
        <v>38.044631955</v>
      </c>
      <c r="K19">
        <f t="shared" si="2"/>
        <v>2.5518569950000014</v>
      </c>
      <c r="M19">
        <f t="shared" si="0"/>
        <v>43.056793182934499</v>
      </c>
      <c r="N19">
        <f t="shared" si="3"/>
        <v>16.337319759922444</v>
      </c>
      <c r="P19">
        <f t="shared" si="8"/>
        <v>80</v>
      </c>
      <c r="Q19">
        <f t="shared" si="9"/>
        <v>40.5</v>
      </c>
      <c r="R19">
        <f t="shared" si="10"/>
        <v>500</v>
      </c>
      <c r="S19">
        <f t="shared" si="4"/>
        <v>166</v>
      </c>
      <c r="T19">
        <f t="shared" si="5"/>
        <v>160</v>
      </c>
      <c r="U19">
        <f t="shared" si="6"/>
        <v>163</v>
      </c>
      <c r="W19" s="1">
        <f t="shared" si="11"/>
        <v>0.98192771084337349</v>
      </c>
      <c r="X19" s="1">
        <f t="shared" si="12"/>
        <v>1.01875</v>
      </c>
      <c r="Y19">
        <f t="shared" si="7"/>
        <v>6</v>
      </c>
      <c r="AA19">
        <f t="shared" si="15"/>
        <v>1.071897928462227</v>
      </c>
      <c r="AB19">
        <f t="shared" si="13"/>
        <v>136.13103691470283</v>
      </c>
      <c r="AD19">
        <f t="shared" si="16"/>
        <v>0.93714094344111987</v>
      </c>
      <c r="AE19">
        <f t="shared" si="14"/>
        <v>119.01689981702222</v>
      </c>
    </row>
    <row r="20" spans="1:31" x14ac:dyDescent="0.25">
      <c r="A20">
        <v>18</v>
      </c>
      <c r="B20">
        <v>9</v>
      </c>
      <c r="C20">
        <v>39.498081210000002</v>
      </c>
      <c r="D20">
        <v>45.542629239999997</v>
      </c>
      <c r="E20">
        <v>3.1993445780099998</v>
      </c>
      <c r="F20">
        <v>3.68895296843999</v>
      </c>
      <c r="G20">
        <v>166</v>
      </c>
      <c r="J20">
        <f t="shared" si="1"/>
        <v>42.520355225000003</v>
      </c>
      <c r="K20">
        <f t="shared" si="2"/>
        <v>3.0222740150000007</v>
      </c>
      <c r="M20">
        <f t="shared" si="0"/>
        <v>46.519317837257333</v>
      </c>
      <c r="N20">
        <f t="shared" si="3"/>
        <v>17.729030012683957</v>
      </c>
      <c r="P20">
        <f t="shared" si="8"/>
        <v>85</v>
      </c>
      <c r="Q20">
        <f t="shared" si="9"/>
        <v>43</v>
      </c>
      <c r="R20">
        <f t="shared" si="10"/>
        <v>530.8641975308642</v>
      </c>
      <c r="S20">
        <f t="shared" si="4"/>
        <v>172</v>
      </c>
      <c r="T20">
        <f t="shared" si="5"/>
        <v>166</v>
      </c>
      <c r="U20">
        <f t="shared" si="6"/>
        <v>169</v>
      </c>
      <c r="W20" s="1">
        <f t="shared" si="11"/>
        <v>0.98255813953488369</v>
      </c>
      <c r="X20" s="1">
        <f t="shared" si="12"/>
        <v>1.0180722891566265</v>
      </c>
      <c r="Y20">
        <f t="shared" si="7"/>
        <v>6</v>
      </c>
      <c r="AA20">
        <f t="shared" si="15"/>
        <v>1.0765169831651171</v>
      </c>
      <c r="AB20">
        <f t="shared" si="13"/>
        <v>136.71765686196989</v>
      </c>
      <c r="AD20">
        <f t="shared" si="16"/>
        <v>0.93363856972171611</v>
      </c>
      <c r="AE20">
        <f t="shared" si="14"/>
        <v>118.57209835465794</v>
      </c>
    </row>
    <row r="21" spans="1:31" x14ac:dyDescent="0.25">
      <c r="A21">
        <v>19</v>
      </c>
      <c r="B21">
        <v>9.5</v>
      </c>
      <c r="C21">
        <v>43.94852066</v>
      </c>
      <c r="D21">
        <v>50.605335240000002</v>
      </c>
      <c r="E21">
        <v>3.55983017346</v>
      </c>
      <c r="F21">
        <v>4.0990321544399997</v>
      </c>
      <c r="G21">
        <v>175</v>
      </c>
      <c r="J21">
        <f t="shared" si="1"/>
        <v>47.276927950000001</v>
      </c>
      <c r="K21">
        <f t="shared" si="2"/>
        <v>3.3284072900000012</v>
      </c>
      <c r="M21">
        <f t="shared" si="0"/>
        <v>50.153351294236494</v>
      </c>
      <c r="N21">
        <f t="shared" si="3"/>
        <v>19.11260424449457</v>
      </c>
      <c r="P21">
        <f t="shared" si="8"/>
        <v>89</v>
      </c>
      <c r="Q21">
        <f t="shared" si="9"/>
        <v>45</v>
      </c>
      <c r="R21">
        <f t="shared" si="10"/>
        <v>555.55555555555554</v>
      </c>
      <c r="S21">
        <f t="shared" si="4"/>
        <v>226</v>
      </c>
      <c r="T21">
        <f t="shared" si="5"/>
        <v>168</v>
      </c>
      <c r="U21">
        <f t="shared" si="6"/>
        <v>197</v>
      </c>
      <c r="W21" s="1">
        <f t="shared" si="11"/>
        <v>0.87168141592920356</v>
      </c>
      <c r="X21" s="1">
        <f t="shared" si="12"/>
        <v>1.1726190476190477</v>
      </c>
      <c r="Y21">
        <f t="shared" si="7"/>
        <v>58</v>
      </c>
      <c r="AA21">
        <f t="shared" si="15"/>
        <v>1.075734228138181</v>
      </c>
      <c r="AB21">
        <f t="shared" si="13"/>
        <v>136.61824697354899</v>
      </c>
      <c r="AD21">
        <f t="shared" si="16"/>
        <v>0.93422813475664668</v>
      </c>
      <c r="AE21">
        <f t="shared" si="14"/>
        <v>118.64697311409412</v>
      </c>
    </row>
    <row r="22" spans="1:31" x14ac:dyDescent="0.25">
      <c r="A22">
        <v>20</v>
      </c>
      <c r="B22">
        <v>10</v>
      </c>
      <c r="C22">
        <v>50.226932529999999</v>
      </c>
      <c r="D22">
        <v>55.990905759999997</v>
      </c>
      <c r="E22">
        <v>4.0683815349300003</v>
      </c>
      <c r="F22">
        <v>4.5352633665599997</v>
      </c>
      <c r="G22">
        <v>196</v>
      </c>
      <c r="J22">
        <f t="shared" si="1"/>
        <v>53.108919145000002</v>
      </c>
      <c r="K22">
        <f t="shared" si="2"/>
        <v>2.8819866150000024</v>
      </c>
      <c r="M22">
        <f t="shared" si="0"/>
        <v>53.965205944275326</v>
      </c>
      <c r="N22">
        <f t="shared" si="3"/>
        <v>20.685406157274379</v>
      </c>
      <c r="P22">
        <f t="shared" si="8"/>
        <v>94</v>
      </c>
      <c r="Q22">
        <f t="shared" si="9"/>
        <v>47.5</v>
      </c>
      <c r="R22">
        <f t="shared" si="10"/>
        <v>586.41975308641986</v>
      </c>
      <c r="S22">
        <f t="shared" si="4"/>
        <v>240</v>
      </c>
      <c r="T22">
        <f t="shared" si="5"/>
        <v>182</v>
      </c>
      <c r="U22">
        <f t="shared" si="6"/>
        <v>211</v>
      </c>
      <c r="W22" s="1">
        <f t="shared" si="11"/>
        <v>0.87916666666666665</v>
      </c>
      <c r="X22" s="1">
        <f t="shared" si="12"/>
        <v>1.1593406593406594</v>
      </c>
      <c r="Y22">
        <f t="shared" si="7"/>
        <v>58</v>
      </c>
      <c r="AA22">
        <f t="shared" si="15"/>
        <v>1.0573793076708122</v>
      </c>
      <c r="AB22">
        <f t="shared" si="13"/>
        <v>134.28717207419317</v>
      </c>
      <c r="AD22">
        <f t="shared" si="16"/>
        <v>0.94852759433195499</v>
      </c>
      <c r="AE22">
        <f t="shared" si="14"/>
        <v>120.46300448015829</v>
      </c>
    </row>
    <row r="23" spans="1:31" x14ac:dyDescent="0.25">
      <c r="A23">
        <v>21</v>
      </c>
      <c r="B23">
        <v>10.5</v>
      </c>
      <c r="C23">
        <v>52.528640750000001</v>
      </c>
      <c r="D23">
        <v>59.487926479999999</v>
      </c>
      <c r="E23">
        <v>4.2548199007500003</v>
      </c>
      <c r="F23">
        <v>4.8185220448799901</v>
      </c>
      <c r="G23">
        <v>99</v>
      </c>
      <c r="J23">
        <f t="shared" si="1"/>
        <v>56.008283614999996</v>
      </c>
      <c r="K23">
        <f t="shared" si="2"/>
        <v>3.4796428649999953</v>
      </c>
      <c r="M23">
        <f t="shared" si="0"/>
        <v>57.960386787111219</v>
      </c>
      <c r="N23">
        <f t="shared" si="3"/>
        <v>21.42040466542803</v>
      </c>
      <c r="P23">
        <f t="shared" si="8"/>
        <v>99</v>
      </c>
      <c r="Q23">
        <f t="shared" si="9"/>
        <v>50</v>
      </c>
      <c r="R23">
        <f t="shared" si="10"/>
        <v>617.28395061728395</v>
      </c>
      <c r="S23">
        <f>2*_xlfn.XLOOKUP(R23,$C$2:$C$128,$A$2:$A$128,"0",1)</f>
        <v>0</v>
      </c>
      <c r="T23">
        <f t="shared" si="5"/>
        <v>228</v>
      </c>
      <c r="U23">
        <f t="shared" si="6"/>
        <v>114</v>
      </c>
      <c r="W23" s="1" t="e">
        <f t="shared" si="11"/>
        <v>#DIV/0!</v>
      </c>
      <c r="X23" s="1">
        <f t="shared" si="12"/>
        <v>0.5</v>
      </c>
      <c r="Y23">
        <f t="shared" si="7"/>
        <v>-228</v>
      </c>
      <c r="AA23">
        <f t="shared" si="15"/>
        <v>1.0662427737576665</v>
      </c>
      <c r="AB23">
        <f t="shared" si="13"/>
        <v>135.41283226722365</v>
      </c>
      <c r="AD23">
        <f t="shared" si="16"/>
        <v>0.94150673807449203</v>
      </c>
      <c r="AE23">
        <f t="shared" si="14"/>
        <v>119.57135573546049</v>
      </c>
    </row>
    <row r="24" spans="1:31" x14ac:dyDescent="0.25">
      <c r="A24">
        <v>22</v>
      </c>
      <c r="B24">
        <v>11</v>
      </c>
      <c r="C24">
        <v>57.852745059999997</v>
      </c>
      <c r="D24">
        <v>66.793388370000002</v>
      </c>
      <c r="E24">
        <v>4.6860723498599999</v>
      </c>
      <c r="F24">
        <v>5.4102644579700003</v>
      </c>
      <c r="G24">
        <v>99</v>
      </c>
      <c r="J24">
        <f t="shared" si="1"/>
        <v>62.323066714999996</v>
      </c>
      <c r="K24">
        <f t="shared" si="2"/>
        <v>4.4703216549999993</v>
      </c>
      <c r="M24">
        <f t="shared" si="0"/>
        <v>62.143611393818247</v>
      </c>
      <c r="N24">
        <f t="shared" si="3"/>
        <v>22.922536670987363</v>
      </c>
      <c r="P24">
        <f t="shared" si="8"/>
        <v>103</v>
      </c>
      <c r="Q24">
        <f t="shared" si="9"/>
        <v>50</v>
      </c>
      <c r="R24">
        <f t="shared" si="10"/>
        <v>617.28395061728395</v>
      </c>
      <c r="S24">
        <f t="shared" ref="S24:S28" si="17">2*_xlfn.XLOOKUP(R24,$C$2:$C$128,$A$2:$A$128,"0",1)</f>
        <v>0</v>
      </c>
      <c r="T24">
        <f t="shared" si="5"/>
        <v>228</v>
      </c>
      <c r="U24">
        <f t="shared" si="6"/>
        <v>114</v>
      </c>
      <c r="W24" s="1" t="e">
        <f t="shared" si="11"/>
        <v>#DIV/0!</v>
      </c>
      <c r="X24" s="1">
        <f t="shared" si="12"/>
        <v>0.5</v>
      </c>
      <c r="Y24">
        <f t="shared" si="7"/>
        <v>-228</v>
      </c>
      <c r="AA24">
        <f t="shared" si="15"/>
        <v>1.077270692174827</v>
      </c>
      <c r="AB24">
        <f t="shared" si="13"/>
        <v>136.81337790620302</v>
      </c>
      <c r="AD24">
        <f t="shared" si="16"/>
        <v>0.93307239288061283</v>
      </c>
      <c r="AE24">
        <f t="shared" si="14"/>
        <v>118.50019389583782</v>
      </c>
    </row>
    <row r="25" spans="1:31" x14ac:dyDescent="0.25">
      <c r="A25">
        <v>23</v>
      </c>
      <c r="B25">
        <v>11.5</v>
      </c>
      <c r="C25">
        <v>63.665191649999997</v>
      </c>
      <c r="D25">
        <v>73.46590424</v>
      </c>
      <c r="E25">
        <v>5.1568805236499999</v>
      </c>
      <c r="F25">
        <v>5.95073824344</v>
      </c>
      <c r="G25">
        <v>99</v>
      </c>
      <c r="J25">
        <f t="shared" si="1"/>
        <v>68.565547944999992</v>
      </c>
      <c r="K25">
        <f t="shared" si="2"/>
        <v>4.9003562949999946</v>
      </c>
      <c r="M25">
        <f t="shared" si="0"/>
        <v>66.518829868809547</v>
      </c>
      <c r="N25">
        <f t="shared" si="3"/>
        <v>24.286514179542827</v>
      </c>
      <c r="P25">
        <f t="shared" si="8"/>
        <v>108</v>
      </c>
      <c r="Q25">
        <f t="shared" si="9"/>
        <v>50</v>
      </c>
      <c r="R25">
        <f t="shared" si="10"/>
        <v>617.28395061728395</v>
      </c>
      <c r="S25">
        <f t="shared" si="17"/>
        <v>0</v>
      </c>
      <c r="T25">
        <f t="shared" si="5"/>
        <v>228</v>
      </c>
      <c r="U25">
        <f t="shared" si="6"/>
        <v>114</v>
      </c>
      <c r="W25" s="1" t="e">
        <f t="shared" si="11"/>
        <v>#DIV/0!</v>
      </c>
      <c r="X25" s="1">
        <f t="shared" si="12"/>
        <v>0.5</v>
      </c>
      <c r="Y25">
        <f t="shared" si="7"/>
        <v>-228</v>
      </c>
      <c r="AA25">
        <f t="shared" si="15"/>
        <v>1.0769707302844505</v>
      </c>
      <c r="AB25">
        <f t="shared" si="13"/>
        <v>136.77528274612521</v>
      </c>
      <c r="AD25">
        <f t="shared" si="16"/>
        <v>0.93329754332034875</v>
      </c>
      <c r="AE25">
        <f t="shared" si="14"/>
        <v>118.52878800168429</v>
      </c>
    </row>
    <row r="26" spans="1:31" x14ac:dyDescent="0.25">
      <c r="A26">
        <v>24</v>
      </c>
      <c r="B26">
        <v>12</v>
      </c>
      <c r="C26">
        <v>67.158439639999997</v>
      </c>
      <c r="D26">
        <v>78.112396239999995</v>
      </c>
      <c r="E26">
        <v>5.4398336108400001</v>
      </c>
      <c r="F26">
        <v>6.3271040954399904</v>
      </c>
      <c r="G26">
        <v>99</v>
      </c>
      <c r="J26">
        <f t="shared" si="1"/>
        <v>72.635417939999996</v>
      </c>
      <c r="K26">
        <f t="shared" si="2"/>
        <v>5.476978299999999</v>
      </c>
      <c r="M26">
        <f t="shared" si="0"/>
        <v>71.089244811839848</v>
      </c>
      <c r="N26">
        <f t="shared" si="3"/>
        <v>25.117582907831139</v>
      </c>
      <c r="P26">
        <f t="shared" si="8"/>
        <v>113</v>
      </c>
      <c r="Q26">
        <f t="shared" si="9"/>
        <v>50</v>
      </c>
      <c r="R26">
        <f t="shared" si="10"/>
        <v>617.28395061728395</v>
      </c>
      <c r="S26">
        <f t="shared" si="17"/>
        <v>0</v>
      </c>
      <c r="T26">
        <f t="shared" si="5"/>
        <v>228</v>
      </c>
      <c r="U26">
        <f t="shared" si="6"/>
        <v>114</v>
      </c>
      <c r="W26" s="1" t="e">
        <f t="shared" si="11"/>
        <v>#DIV/0!</v>
      </c>
      <c r="X26" s="1">
        <f t="shared" si="12"/>
        <v>0.5</v>
      </c>
      <c r="Y26">
        <f t="shared" si="7"/>
        <v>-228</v>
      </c>
      <c r="AA26">
        <f t="shared" si="15"/>
        <v>1.0815530904136414</v>
      </c>
      <c r="AB26">
        <f t="shared" si="13"/>
        <v>137.35724248253246</v>
      </c>
      <c r="AD26">
        <f t="shared" si="16"/>
        <v>0.92988336597469101</v>
      </c>
      <c r="AE26">
        <f t="shared" si="14"/>
        <v>118.09518747878576</v>
      </c>
    </row>
    <row r="27" spans="1:31" x14ac:dyDescent="0.25">
      <c r="A27">
        <v>25</v>
      </c>
      <c r="B27">
        <v>12.5</v>
      </c>
      <c r="C27">
        <v>73.721290589999995</v>
      </c>
      <c r="D27">
        <v>85.261611939999995</v>
      </c>
      <c r="E27">
        <v>5.9714245377899902</v>
      </c>
      <c r="F27">
        <v>6.9061905671399897</v>
      </c>
      <c r="G27">
        <v>99</v>
      </c>
      <c r="J27">
        <f t="shared" si="1"/>
        <v>79.491451264999995</v>
      </c>
      <c r="K27">
        <f t="shared" si="2"/>
        <v>5.7701606749999996</v>
      </c>
      <c r="M27">
        <f t="shared" si="0"/>
        <v>75.857331280008054</v>
      </c>
      <c r="N27">
        <f t="shared" si="3"/>
        <v>26.425077252838886</v>
      </c>
      <c r="P27">
        <f t="shared" si="8"/>
        <v>118</v>
      </c>
      <c r="Q27">
        <f t="shared" si="9"/>
        <v>50</v>
      </c>
      <c r="R27">
        <f t="shared" si="10"/>
        <v>617.28395061728395</v>
      </c>
      <c r="S27">
        <f t="shared" si="17"/>
        <v>0</v>
      </c>
      <c r="T27">
        <f t="shared" si="5"/>
        <v>228</v>
      </c>
      <c r="U27">
        <f t="shared" si="6"/>
        <v>114</v>
      </c>
      <c r="W27" s="1" t="e">
        <f t="shared" si="11"/>
        <v>#DIV/0!</v>
      </c>
      <c r="X27" s="1">
        <f t="shared" si="12"/>
        <v>0.5</v>
      </c>
      <c r="Y27">
        <f t="shared" si="7"/>
        <v>-228</v>
      </c>
      <c r="AA27">
        <f t="shared" si="15"/>
        <v>1.0782699357108474</v>
      </c>
      <c r="AB27">
        <f t="shared" si="13"/>
        <v>136.94028183527763</v>
      </c>
      <c r="AD27">
        <f t="shared" si="16"/>
        <v>0.93232404896284915</v>
      </c>
      <c r="AE27">
        <f t="shared" si="14"/>
        <v>118.40515421828184</v>
      </c>
    </row>
    <row r="28" spans="1:31" x14ac:dyDescent="0.25">
      <c r="A28">
        <v>26</v>
      </c>
      <c r="B28">
        <v>13</v>
      </c>
      <c r="C28">
        <v>77.038818359999993</v>
      </c>
      <c r="D28">
        <v>89.140640259999998</v>
      </c>
      <c r="E28">
        <v>6.2401442871599997</v>
      </c>
      <c r="F28">
        <v>7.2203918610599898</v>
      </c>
      <c r="G28">
        <v>99</v>
      </c>
      <c r="J28">
        <f t="shared" si="1"/>
        <v>83.089729309999996</v>
      </c>
      <c r="K28">
        <f t="shared" si="2"/>
        <v>6.0509109500000022</v>
      </c>
      <c r="M28">
        <f t="shared" si="0"/>
        <v>80.82485674975959</v>
      </c>
      <c r="N28">
        <f t="shared" si="3"/>
        <v>27.069390355147576</v>
      </c>
      <c r="P28">
        <f t="shared" si="8"/>
        <v>122</v>
      </c>
      <c r="Q28">
        <f t="shared" si="9"/>
        <v>50</v>
      </c>
      <c r="R28">
        <f t="shared" si="10"/>
        <v>617.28395061728395</v>
      </c>
      <c r="S28">
        <f t="shared" si="17"/>
        <v>0</v>
      </c>
      <c r="T28">
        <f t="shared" si="5"/>
        <v>228</v>
      </c>
      <c r="U28">
        <f t="shared" si="6"/>
        <v>114</v>
      </c>
      <c r="W28" s="1" t="e">
        <f t="shared" si="11"/>
        <v>#DIV/0!</v>
      </c>
      <c r="X28" s="1">
        <f t="shared" si="12"/>
        <v>0.5</v>
      </c>
      <c r="Y28">
        <f t="shared" si="7"/>
        <v>-228</v>
      </c>
      <c r="AA28">
        <f t="shared" si="15"/>
        <v>1.0785436625173077</v>
      </c>
      <c r="AB28">
        <f t="shared" si="13"/>
        <v>136.97504513969807</v>
      </c>
      <c r="AD28">
        <f t="shared" si="16"/>
        <v>0.9321195031542171</v>
      </c>
      <c r="AE28">
        <f t="shared" si="14"/>
        <v>118.37917690058558</v>
      </c>
    </row>
    <row r="29" spans="1:31" x14ac:dyDescent="0.25">
      <c r="A29">
        <v>27</v>
      </c>
      <c r="B29">
        <v>13.5</v>
      </c>
      <c r="C29">
        <v>83.884483340000003</v>
      </c>
      <c r="D29">
        <v>98.216690060000005</v>
      </c>
      <c r="E29">
        <v>6.7946431505399998</v>
      </c>
      <c r="F29">
        <v>7.9555518948600001</v>
      </c>
      <c r="G29">
        <v>99</v>
      </c>
      <c r="J29">
        <f t="shared" si="1"/>
        <v>91.050586699999997</v>
      </c>
      <c r="K29">
        <f t="shared" si="2"/>
        <v>7.1661033599999939</v>
      </c>
      <c r="M29">
        <f t="shared" si="0"/>
        <v>85.992901078889048</v>
      </c>
      <c r="N29">
        <f t="shared" si="3"/>
        <v>28.405597001579643</v>
      </c>
      <c r="P29">
        <f t="shared" si="8"/>
        <v>127</v>
      </c>
      <c r="Q29" t="e">
        <f t="shared" si="9"/>
        <v>#N/A</v>
      </c>
      <c r="X29" s="1">
        <f>SUM(X3:X28)</f>
        <v>24.012911653997385</v>
      </c>
      <c r="Y29" s="1">
        <f>SUM(Y3:Y28)</f>
        <v>-1128</v>
      </c>
      <c r="AA29">
        <f t="shared" si="15"/>
        <v>1.0854282350521776</v>
      </c>
      <c r="AB29">
        <f t="shared" si="13"/>
        <v>137.84938585162655</v>
      </c>
      <c r="AD29">
        <f t="shared" si="16"/>
        <v>0.92703782467498874</v>
      </c>
      <c r="AE29">
        <f t="shared" si="14"/>
        <v>117.73380373372358</v>
      </c>
    </row>
    <row r="30" spans="1:31" x14ac:dyDescent="0.25">
      <c r="A30">
        <v>28</v>
      </c>
      <c r="B30">
        <v>14</v>
      </c>
      <c r="C30">
        <v>89.208053590000006</v>
      </c>
      <c r="D30">
        <v>105.4945908</v>
      </c>
      <c r="E30">
        <v>7.2258523407900004</v>
      </c>
      <c r="F30">
        <v>8.5450618548000001</v>
      </c>
      <c r="G30" t="s">
        <v>7</v>
      </c>
      <c r="J30">
        <f t="shared" si="1"/>
        <v>97.351322194999995</v>
      </c>
      <c r="K30">
        <f t="shared" si="2"/>
        <v>8.1432686049999887</v>
      </c>
      <c r="M30">
        <f t="shared" si="0"/>
        <v>91.361876468542562</v>
      </c>
      <c r="N30">
        <f t="shared" si="3"/>
        <v>29.3876075956506</v>
      </c>
      <c r="S30" t="s">
        <v>8</v>
      </c>
      <c r="U30" s="1">
        <f>AVERAGE(U3:U28)</f>
        <v>114.15384615384616</v>
      </c>
      <c r="V30" s="1"/>
      <c r="W30" s="1" t="e">
        <f>AVERAGE(W3:W28)</f>
        <v>#DIV/0!</v>
      </c>
      <c r="X30" s="1">
        <f>AVERAGE(X3:X29)</f>
        <v>1.7787341965923988</v>
      </c>
      <c r="Y30" s="1">
        <f>AVERAGE(Y3:Y28)</f>
        <v>-43.384615384615387</v>
      </c>
      <c r="AA30">
        <f t="shared" si="15"/>
        <v>1.0912840071864636</v>
      </c>
      <c r="AB30">
        <f t="shared" si="13"/>
        <v>138.59306891268088</v>
      </c>
      <c r="AD30">
        <f t="shared" si="16"/>
        <v>0.92280866210061641</v>
      </c>
      <c r="AE30">
        <f t="shared" si="14"/>
        <v>117.19670008677828</v>
      </c>
    </row>
    <row r="31" spans="1:31" x14ac:dyDescent="0.25">
      <c r="A31">
        <v>29</v>
      </c>
      <c r="B31">
        <v>14.5</v>
      </c>
      <c r="C31">
        <v>97.31655121</v>
      </c>
      <c r="D31">
        <v>116.3851852</v>
      </c>
      <c r="E31">
        <v>7.88264064800999</v>
      </c>
      <c r="F31">
        <v>9.4272000011999992</v>
      </c>
      <c r="G31" t="s">
        <v>7</v>
      </c>
      <c r="J31">
        <f t="shared" si="1"/>
        <v>106.850868205</v>
      </c>
      <c r="K31">
        <f t="shared" si="2"/>
        <v>9.5343169949999975</v>
      </c>
      <c r="M31">
        <f t="shared" si="0"/>
        <v>96.931547425220415</v>
      </c>
      <c r="N31">
        <f t="shared" si="3"/>
        <v>30.765684428817675</v>
      </c>
      <c r="S31" t="s">
        <v>23</v>
      </c>
      <c r="W31" s="2" t="e">
        <f>128*W30</f>
        <v>#DIV/0!</v>
      </c>
      <c r="X31" s="2">
        <f>128*X30</f>
        <v>227.67797716382705</v>
      </c>
      <c r="Y31" s="2">
        <f>(Y30+U30)/U30</f>
        <v>0.61994609164420489</v>
      </c>
      <c r="AA31">
        <f t="shared" si="15"/>
        <v>1.0979722038692661</v>
      </c>
      <c r="AB31">
        <f t="shared" si="13"/>
        <v>139.4424698913968</v>
      </c>
      <c r="AD31">
        <f t="shared" si="16"/>
        <v>0.91807963377283863</v>
      </c>
      <c r="AE31">
        <f t="shared" si="14"/>
        <v>116.59611348915051</v>
      </c>
    </row>
    <row r="32" spans="1:31" x14ac:dyDescent="0.25">
      <c r="A32">
        <v>30</v>
      </c>
      <c r="B32">
        <v>15</v>
      </c>
      <c r="C32">
        <v>103.1226959</v>
      </c>
      <c r="D32">
        <v>123.0029602</v>
      </c>
      <c r="E32">
        <v>8.3529383679000002</v>
      </c>
      <c r="F32">
        <v>9.9632397762</v>
      </c>
      <c r="G32" t="s">
        <v>7</v>
      </c>
      <c r="J32">
        <f t="shared" si="1"/>
        <v>113.06282805000001</v>
      </c>
      <c r="K32">
        <f t="shared" si="2"/>
        <v>9.9401321500000108</v>
      </c>
      <c r="M32">
        <f t="shared" si="0"/>
        <v>102.70105072277948</v>
      </c>
      <c r="N32">
        <f t="shared" si="3"/>
        <v>31.613112932758384</v>
      </c>
      <c r="AA32">
        <f t="shared" si="15"/>
        <v>1.0963913138931041</v>
      </c>
      <c r="AB32">
        <f t="shared" si="13"/>
        <v>139.24169686442423</v>
      </c>
      <c r="AD32">
        <f t="shared" si="16"/>
        <v>0.91918786235845407</v>
      </c>
      <c r="AE32">
        <f t="shared" si="14"/>
        <v>116.73685851952366</v>
      </c>
    </row>
    <row r="33" spans="1:31" x14ac:dyDescent="0.25">
      <c r="A33">
        <v>31</v>
      </c>
      <c r="B33">
        <v>15.5</v>
      </c>
      <c r="C33">
        <v>106.47774510000001</v>
      </c>
      <c r="D33">
        <v>130.3287201</v>
      </c>
      <c r="E33">
        <v>8.6246973531000002</v>
      </c>
      <c r="F33">
        <v>10.5566263281</v>
      </c>
      <c r="G33" t="s">
        <v>7</v>
      </c>
      <c r="J33">
        <f t="shared" si="1"/>
        <v>118.4032326</v>
      </c>
      <c r="K33">
        <f t="shared" si="2"/>
        <v>11.925487499999988</v>
      </c>
      <c r="M33">
        <f t="shared" si="0"/>
        <v>108.66891536443566</v>
      </c>
      <c r="N33">
        <f t="shared" si="3"/>
        <v>32.314769803734102</v>
      </c>
      <c r="AA33">
        <f t="shared" si="15"/>
        <v>1.1119998126256336</v>
      </c>
      <c r="AB33">
        <f t="shared" si="13"/>
        <v>141.22397620345546</v>
      </c>
      <c r="AD33">
        <f t="shared" si="16"/>
        <v>0.90849685709450922</v>
      </c>
      <c r="AE33">
        <f t="shared" si="14"/>
        <v>115.37910085100268</v>
      </c>
    </row>
    <row r="34" spans="1:31" x14ac:dyDescent="0.25">
      <c r="A34">
        <v>32</v>
      </c>
      <c r="B34">
        <v>16</v>
      </c>
      <c r="C34">
        <v>115.8296661</v>
      </c>
      <c r="D34">
        <v>128.1278839</v>
      </c>
      <c r="E34">
        <v>9.3822029541000003</v>
      </c>
      <c r="F34">
        <v>10.378358595899901</v>
      </c>
      <c r="G34" t="s">
        <v>7</v>
      </c>
      <c r="J34">
        <f t="shared" si="1"/>
        <v>121.978775</v>
      </c>
      <c r="K34">
        <f t="shared" si="2"/>
        <v>6.1491089000000017</v>
      </c>
      <c r="M34">
        <f t="shared" ref="M34:M65" si="18">$Q$35*POWER(A34, 5)+$R$35*POWER(A34, 4)+$S$35*POWER(A34, 3)+$T$35*POWER(A34, 2)+$U$35*A34</f>
        <v>114.83308254476648</v>
      </c>
      <c r="N34">
        <f t="shared" si="3"/>
        <v>32.773058375145453</v>
      </c>
      <c r="O34" t="s">
        <v>28</v>
      </c>
      <c r="Q34" cm="1">
        <f t="array" ref="Q34:V34">LINEST($C$2:$C$128,$A$2:$A$128^{1,2,3,4,5},FALSE)</f>
        <v>2.0232630950654909E-7</v>
      </c>
      <c r="R34">
        <v>-6.1219474231684898E-5</v>
      </c>
      <c r="S34">
        <v>5.5071551443175186E-3</v>
      </c>
      <c r="T34">
        <v>-0.11448800372184374</v>
      </c>
      <c r="U34">
        <v>3.0861215554506627</v>
      </c>
      <c r="V34">
        <v>0</v>
      </c>
      <c r="AA34">
        <f t="shared" si="15"/>
        <v>1.0530875129579607</v>
      </c>
      <c r="AB34">
        <f t="shared" si="13"/>
        <v>133.74211414566099</v>
      </c>
      <c r="AD34">
        <f t="shared" si="16"/>
        <v>0.95200803515338472</v>
      </c>
      <c r="AE34">
        <f t="shared" si="14"/>
        <v>120.90502046447986</v>
      </c>
    </row>
    <row r="35" spans="1:31" x14ac:dyDescent="0.25">
      <c r="A35">
        <v>33</v>
      </c>
      <c r="B35">
        <v>16.5</v>
      </c>
      <c r="C35">
        <v>120.715126</v>
      </c>
      <c r="D35">
        <v>136.5212555</v>
      </c>
      <c r="E35">
        <v>9.7779252059999902</v>
      </c>
      <c r="F35">
        <v>11.0582216955</v>
      </c>
      <c r="G35" t="s">
        <v>7</v>
      </c>
      <c r="J35">
        <f t="shared" si="1"/>
        <v>128.61819075</v>
      </c>
      <c r="K35">
        <f t="shared" si="2"/>
        <v>7.9030647499999986</v>
      </c>
      <c r="M35">
        <f t="shared" si="18"/>
        <v>121.19092561171365</v>
      </c>
      <c r="N35">
        <f t="shared" si="3"/>
        <v>33.604421052492356</v>
      </c>
      <c r="O35" t="s">
        <v>8</v>
      </c>
      <c r="P35" t="s">
        <v>27</v>
      </c>
      <c r="Q35" cm="1">
        <f t="array" ref="Q35:V35">LINEST($J$2:$J$128,$A$2:$A$128^{1,2,3,4,5},FALSE)</f>
        <v>1.663500208166567E-7</v>
      </c>
      <c r="R35">
        <v>-4.9444529722873289E-5</v>
      </c>
      <c r="S35">
        <v>4.1412114454146987E-3</v>
      </c>
      <c r="T35">
        <v>-5.1417911129136767E-2</v>
      </c>
      <c r="U35">
        <v>2.4390741760829431</v>
      </c>
      <c r="V35">
        <v>0</v>
      </c>
      <c r="AA35">
        <f t="shared" si="15"/>
        <v>1.0654687197195154</v>
      </c>
      <c r="AB35">
        <f t="shared" si="13"/>
        <v>135.31452740437845</v>
      </c>
      <c r="AD35">
        <f t="shared" si="16"/>
        <v>0.94211110408371534</v>
      </c>
      <c r="AE35">
        <f t="shared" si="14"/>
        <v>119.64811021863184</v>
      </c>
    </row>
    <row r="36" spans="1:31" x14ac:dyDescent="0.25">
      <c r="A36">
        <v>34</v>
      </c>
      <c r="B36">
        <v>17</v>
      </c>
      <c r="C36">
        <v>128.3805389</v>
      </c>
      <c r="D36">
        <v>146.59367370000001</v>
      </c>
      <c r="E36">
        <v>10.398823650899899</v>
      </c>
      <c r="F36">
        <v>11.8740875697</v>
      </c>
      <c r="G36" t="s">
        <v>7</v>
      </c>
      <c r="J36">
        <f t="shared" si="1"/>
        <v>137.48710629999999</v>
      </c>
      <c r="K36">
        <f t="shared" si="2"/>
        <v>9.1065673999999888</v>
      </c>
      <c r="M36">
        <f t="shared" si="18"/>
        <v>127.73927002858531</v>
      </c>
      <c r="N36">
        <f t="shared" si="3"/>
        <v>34.685938411692256</v>
      </c>
      <c r="AA36">
        <f t="shared" si="15"/>
        <v>1.0709341733414393</v>
      </c>
      <c r="AB36">
        <f t="shared" si="13"/>
        <v>136.00864001436278</v>
      </c>
      <c r="AD36">
        <f t="shared" si="16"/>
        <v>0.93787885131635107</v>
      </c>
      <c r="AE36">
        <f t="shared" si="14"/>
        <v>119.11061411717658</v>
      </c>
    </row>
    <row r="37" spans="1:31" x14ac:dyDescent="0.25">
      <c r="A37">
        <v>35</v>
      </c>
      <c r="B37">
        <v>17.5</v>
      </c>
      <c r="C37">
        <v>136.43458559999999</v>
      </c>
      <c r="D37">
        <v>149.24032589999999</v>
      </c>
      <c r="E37">
        <v>11.051201433599999</v>
      </c>
      <c r="F37">
        <v>12.0884663979</v>
      </c>
      <c r="G37" t="s">
        <v>7</v>
      </c>
      <c r="J37">
        <f t="shared" si="1"/>
        <v>142.83745575</v>
      </c>
      <c r="K37">
        <f t="shared" si="2"/>
        <v>6.4028701500000125</v>
      </c>
      <c r="M37">
        <f t="shared" si="18"/>
        <v>134.4744133360588</v>
      </c>
      <c r="N37">
        <f t="shared" si="3"/>
        <v>35.32818423618513</v>
      </c>
      <c r="P37" t="s">
        <v>29</v>
      </c>
      <c r="Q37" cm="1">
        <f t="array" ref="Q37:V37">LINEST($A$2:$A$128,$J$2:$J$128^{1,2,3,4,5},FALSE)</f>
        <v>2.2734879574031845E-11</v>
      </c>
      <c r="R37">
        <v>-3.2326799375642986E-8</v>
      </c>
      <c r="S37">
        <v>1.683991057944097E-5</v>
      </c>
      <c r="T37">
        <v>-3.991538240677296E-3</v>
      </c>
      <c r="U37">
        <v>0.5586401795201259</v>
      </c>
      <c r="V37">
        <v>0</v>
      </c>
      <c r="AA37">
        <f t="shared" si="15"/>
        <v>1.0469299637026934</v>
      </c>
      <c r="AB37">
        <f t="shared" si="13"/>
        <v>132.96010539024206</v>
      </c>
      <c r="AD37">
        <f t="shared" si="16"/>
        <v>0.95709691659149621</v>
      </c>
      <c r="AE37">
        <f t="shared" si="14"/>
        <v>121.55130840712002</v>
      </c>
    </row>
    <row r="38" spans="1:31" x14ac:dyDescent="0.25">
      <c r="A38">
        <v>36</v>
      </c>
      <c r="B38">
        <v>18</v>
      </c>
      <c r="C38">
        <v>144.7515717</v>
      </c>
      <c r="D38">
        <v>160.5247498</v>
      </c>
      <c r="E38">
        <v>11.7248773077</v>
      </c>
      <c r="F38">
        <v>13.002504733799899</v>
      </c>
      <c r="G38" t="s">
        <v>7</v>
      </c>
      <c r="J38">
        <f t="shared" si="1"/>
        <v>152.63816075</v>
      </c>
      <c r="K38">
        <f t="shared" si="2"/>
        <v>7.8865890499999978</v>
      </c>
      <c r="M38">
        <f t="shared" si="18"/>
        <v>141.39214511418299</v>
      </c>
      <c r="N38">
        <f t="shared" si="3"/>
        <v>36.496040031499824</v>
      </c>
      <c r="AA38">
        <f t="shared" si="15"/>
        <v>1.0544836160145126</v>
      </c>
      <c r="AB38">
        <f t="shared" si="13"/>
        <v>133.91941923384309</v>
      </c>
      <c r="AD38">
        <f t="shared" si="16"/>
        <v>0.95086994958829707</v>
      </c>
      <c r="AE38">
        <f t="shared" si="14"/>
        <v>120.76048359771373</v>
      </c>
    </row>
    <row r="39" spans="1:31" x14ac:dyDescent="0.25">
      <c r="A39">
        <v>37</v>
      </c>
      <c r="B39">
        <v>18.5</v>
      </c>
      <c r="C39">
        <v>148.58096309999999</v>
      </c>
      <c r="D39">
        <v>166.69355770000001</v>
      </c>
      <c r="E39">
        <v>12.035058011099901</v>
      </c>
      <c r="F39">
        <v>13.502178173700001</v>
      </c>
      <c r="G39" t="s">
        <v>7</v>
      </c>
      <c r="J39">
        <f t="shared" si="1"/>
        <v>157.6372604</v>
      </c>
      <c r="K39">
        <f t="shared" si="2"/>
        <v>9.0562973000000113</v>
      </c>
      <c r="M39">
        <f t="shared" si="18"/>
        <v>148.48776694438084</v>
      </c>
      <c r="N39">
        <f t="shared" si="3"/>
        <v>37.091484063551199</v>
      </c>
      <c r="AA39">
        <f t="shared" si="15"/>
        <v>1.0609519356386512</v>
      </c>
      <c r="AB39">
        <f t="shared" si="13"/>
        <v>134.7408958261087</v>
      </c>
      <c r="AD39">
        <f t="shared" si="16"/>
        <v>0.94567098198060706</v>
      </c>
      <c r="AE39">
        <f t="shared" si="14"/>
        <v>120.10021471153709</v>
      </c>
    </row>
    <row r="40" spans="1:31" x14ac:dyDescent="0.25">
      <c r="A40">
        <v>38</v>
      </c>
      <c r="B40">
        <v>19</v>
      </c>
      <c r="C40">
        <v>157.1943359</v>
      </c>
      <c r="D40">
        <v>168.92041019999999</v>
      </c>
      <c r="E40">
        <v>12.732741207899901</v>
      </c>
      <c r="F40">
        <v>13.6825532262</v>
      </c>
      <c r="G40" t="s">
        <v>7</v>
      </c>
      <c r="J40">
        <f t="shared" si="1"/>
        <v>163.05737305</v>
      </c>
      <c r="K40">
        <f t="shared" si="2"/>
        <v>5.8630371499999967</v>
      </c>
      <c r="M40">
        <f t="shared" si="18"/>
        <v>155.75611237145188</v>
      </c>
      <c r="N40">
        <f t="shared" si="3"/>
        <v>37.739531119017073</v>
      </c>
      <c r="AA40">
        <f t="shared" si="15"/>
        <v>1.037298017873429</v>
      </c>
      <c r="AB40">
        <f t="shared" si="13"/>
        <v>131.73684826992547</v>
      </c>
      <c r="AD40">
        <f t="shared" si="16"/>
        <v>0.9652911264952635</v>
      </c>
      <c r="AE40">
        <f t="shared" si="14"/>
        <v>122.59197306489847</v>
      </c>
    </row>
    <row r="41" spans="1:31" x14ac:dyDescent="0.25">
      <c r="A41">
        <v>39</v>
      </c>
      <c r="B41">
        <v>19.5</v>
      </c>
      <c r="C41">
        <v>160.36174009999999</v>
      </c>
      <c r="D41">
        <v>174.06063839999999</v>
      </c>
      <c r="E41">
        <v>12.989300948099901</v>
      </c>
      <c r="F41">
        <v>14.098911710399999</v>
      </c>
      <c r="G41" t="s">
        <v>7</v>
      </c>
      <c r="J41">
        <f t="shared" si="1"/>
        <v>167.21118924999999</v>
      </c>
      <c r="K41">
        <f t="shared" si="2"/>
        <v>6.8494491499999981</v>
      </c>
      <c r="M41">
        <f t="shared" si="18"/>
        <v>163.19156686557477</v>
      </c>
      <c r="N41">
        <f t="shared" si="3"/>
        <v>38.23904358526579</v>
      </c>
      <c r="AA41">
        <f t="shared" si="15"/>
        <v>1.0427124895609685</v>
      </c>
      <c r="AB41">
        <f t="shared" si="13"/>
        <v>132.42448617424301</v>
      </c>
      <c r="AD41">
        <f t="shared" si="16"/>
        <v>0.96064906337836342</v>
      </c>
      <c r="AE41">
        <f t="shared" si="14"/>
        <v>122.00243104905215</v>
      </c>
    </row>
    <row r="42" spans="1:31" x14ac:dyDescent="0.25">
      <c r="A42">
        <v>40</v>
      </c>
      <c r="B42">
        <v>20</v>
      </c>
      <c r="C42">
        <v>165.31774899999999</v>
      </c>
      <c r="D42">
        <v>176.56517030000001</v>
      </c>
      <c r="E42">
        <v>13.390737669</v>
      </c>
      <c r="F42">
        <v>14.301778794300001</v>
      </c>
      <c r="G42" t="s">
        <v>7</v>
      </c>
      <c r="J42">
        <f t="shared" si="1"/>
        <v>170.94145965000001</v>
      </c>
      <c r="K42">
        <f t="shared" si="2"/>
        <v>5.6237106500000209</v>
      </c>
      <c r="M42">
        <f t="shared" si="18"/>
        <v>170.78808778430965</v>
      </c>
      <c r="N42">
        <f t="shared" si="3"/>
        <v>38.690413376411193</v>
      </c>
      <c r="AA42">
        <f t="shared" si="15"/>
        <v>1.0340175854317979</v>
      </c>
      <c r="AB42">
        <f t="shared" si="13"/>
        <v>131.32023334983833</v>
      </c>
      <c r="AD42">
        <f t="shared" si="16"/>
        <v>0.96814937713681126</v>
      </c>
      <c r="AE42">
        <f t="shared" si="14"/>
        <v>122.95497089637503</v>
      </c>
    </row>
    <row r="43" spans="1:31" x14ac:dyDescent="0.25">
      <c r="A43">
        <v>41</v>
      </c>
      <c r="B43">
        <v>20.5</v>
      </c>
      <c r="C43">
        <v>170.28495789999999</v>
      </c>
      <c r="D43">
        <v>178.24047849999999</v>
      </c>
      <c r="E43">
        <v>13.7930815898999</v>
      </c>
      <c r="F43">
        <v>14.4374787584999</v>
      </c>
      <c r="G43" t="s">
        <v>7</v>
      </c>
      <c r="J43">
        <f t="shared" si="1"/>
        <v>174.26271819999999</v>
      </c>
      <c r="K43">
        <f t="shared" si="2"/>
        <v>3.9777602999999999</v>
      </c>
      <c r="M43">
        <f t="shared" si="18"/>
        <v>178.53922433460082</v>
      </c>
      <c r="N43">
        <f t="shared" si="3"/>
        <v>39.094904498714413</v>
      </c>
      <c r="AA43">
        <f t="shared" si="15"/>
        <v>1.0233594343801991</v>
      </c>
      <c r="AB43">
        <f t="shared" si="13"/>
        <v>129.96664816628527</v>
      </c>
      <c r="AD43">
        <f t="shared" si="16"/>
        <v>0.97768318210613425</v>
      </c>
      <c r="AE43">
        <f t="shared" si="14"/>
        <v>124.16576412747905</v>
      </c>
    </row>
    <row r="44" spans="1:31" x14ac:dyDescent="0.25">
      <c r="A44">
        <v>42</v>
      </c>
      <c r="B44">
        <v>21</v>
      </c>
      <c r="C44">
        <v>174.78523250000001</v>
      </c>
      <c r="D44">
        <v>193.7848663</v>
      </c>
      <c r="E44">
        <v>14.1576038325</v>
      </c>
      <c r="F44">
        <v>15.6965741703</v>
      </c>
      <c r="G44" t="s">
        <v>7</v>
      </c>
      <c r="J44">
        <f t="shared" si="1"/>
        <v>184.28504939999999</v>
      </c>
      <c r="K44">
        <f t="shared" si="2"/>
        <v>9.4998168999999848</v>
      </c>
      <c r="M44">
        <f t="shared" si="18"/>
        <v>186.43813753477912</v>
      </c>
      <c r="N44">
        <f t="shared" si="3"/>
        <v>40.33320573358624</v>
      </c>
      <c r="AA44">
        <f t="shared" si="15"/>
        <v>1.0543513703310146</v>
      </c>
      <c r="AB44">
        <f t="shared" si="13"/>
        <v>133.90262403203886</v>
      </c>
      <c r="AD44">
        <f t="shared" si="16"/>
        <v>0.95097750881488718</v>
      </c>
      <c r="AE44">
        <f t="shared" si="14"/>
        <v>120.77414361949067</v>
      </c>
    </row>
    <row r="45" spans="1:31" x14ac:dyDescent="0.25">
      <c r="A45">
        <v>43</v>
      </c>
      <c r="B45">
        <v>21.5</v>
      </c>
      <c r="C45">
        <v>175.82904049999999</v>
      </c>
      <c r="D45">
        <v>207.73815920000001</v>
      </c>
      <c r="E45">
        <v>14.242152280499999</v>
      </c>
      <c r="F45">
        <v>16.826790895199998</v>
      </c>
      <c r="G45" t="s">
        <v>7</v>
      </c>
      <c r="J45">
        <f t="shared" si="1"/>
        <v>191.78359985</v>
      </c>
      <c r="K45">
        <f t="shared" si="2"/>
        <v>15.954559350000011</v>
      </c>
      <c r="M45">
        <f t="shared" si="18"/>
        <v>194.47762017656447</v>
      </c>
      <c r="N45">
        <f t="shared" si="3"/>
        <v>41.279584098590263</v>
      </c>
      <c r="AA45">
        <f t="shared" si="15"/>
        <v>1.0907390457493853</v>
      </c>
      <c r="AB45">
        <f t="shared" si="13"/>
        <v>138.52385881017193</v>
      </c>
      <c r="AD45">
        <f t="shared" si="16"/>
        <v>0.92319870643197643</v>
      </c>
      <c r="AE45">
        <f t="shared" si="14"/>
        <v>117.24623571686101</v>
      </c>
    </row>
    <row r="46" spans="1:31" x14ac:dyDescent="0.25">
      <c r="A46">
        <v>44</v>
      </c>
      <c r="B46">
        <v>22</v>
      </c>
      <c r="C46">
        <v>188.85478209999999</v>
      </c>
      <c r="D46">
        <v>215.08735659999999</v>
      </c>
      <c r="E46">
        <v>15.2972373501</v>
      </c>
      <c r="F46">
        <v>17.422075884599899</v>
      </c>
      <c r="G46" t="s">
        <v>7</v>
      </c>
      <c r="J46">
        <f t="shared" si="1"/>
        <v>201.97106934999999</v>
      </c>
      <c r="K46">
        <f t="shared" si="2"/>
        <v>13.116287249999999</v>
      </c>
      <c r="M46">
        <f t="shared" si="18"/>
        <v>202.65011678706833</v>
      </c>
      <c r="N46">
        <f t="shared" si="3"/>
        <v>42.595448421586411</v>
      </c>
      <c r="AA46">
        <f t="shared" si="15"/>
        <v>1.0694517083663513</v>
      </c>
      <c r="AB46">
        <f t="shared" si="13"/>
        <v>135.82036696252661</v>
      </c>
      <c r="AD46">
        <f t="shared" si="16"/>
        <v>0.93901879005193001</v>
      </c>
      <c r="AE46">
        <f t="shared" si="14"/>
        <v>119.25538633659511</v>
      </c>
    </row>
    <row r="47" spans="1:31" x14ac:dyDescent="0.25">
      <c r="A47">
        <v>45</v>
      </c>
      <c r="B47">
        <v>22.5</v>
      </c>
      <c r="C47">
        <v>196.37289430000001</v>
      </c>
      <c r="D47">
        <v>222.13801570000001</v>
      </c>
      <c r="E47">
        <v>15.9062044383</v>
      </c>
      <c r="F47">
        <v>17.993179271700001</v>
      </c>
      <c r="G47" t="s">
        <v>7</v>
      </c>
      <c r="J47">
        <f t="shared" si="1"/>
        <v>209.25545500000001</v>
      </c>
      <c r="K47">
        <f t="shared" si="2"/>
        <v>12.882560699999999</v>
      </c>
      <c r="M47">
        <f t="shared" si="18"/>
        <v>210.94774359079622</v>
      </c>
      <c r="N47">
        <f t="shared" si="3"/>
        <v>43.558251558620796</v>
      </c>
      <c r="AA47">
        <f t="shared" si="15"/>
        <v>1.0656025402381615</v>
      </c>
      <c r="AB47">
        <f t="shared" si="13"/>
        <v>135.33152261024651</v>
      </c>
      <c r="AD47">
        <f t="shared" si="16"/>
        <v>0.94200650141127551</v>
      </c>
      <c r="AE47">
        <f t="shared" si="14"/>
        <v>119.63482567923199</v>
      </c>
    </row>
    <row r="48" spans="1:31" x14ac:dyDescent="0.25">
      <c r="A48">
        <v>46</v>
      </c>
      <c r="B48">
        <v>23</v>
      </c>
      <c r="C48">
        <v>198.61956789999999</v>
      </c>
      <c r="D48">
        <v>225.9376068</v>
      </c>
      <c r="E48">
        <v>16.088184999900001</v>
      </c>
      <c r="F48">
        <v>18.300946150799899</v>
      </c>
      <c r="G48" t="s">
        <v>7</v>
      </c>
      <c r="J48">
        <f t="shared" si="1"/>
        <v>212.27858735000001</v>
      </c>
      <c r="K48">
        <f t="shared" si="2"/>
        <v>13.659019450000017</v>
      </c>
      <c r="M48">
        <f t="shared" si="18"/>
        <v>219.36230847165032</v>
      </c>
      <c r="N48">
        <f t="shared" si="3"/>
        <v>43.963152007607576</v>
      </c>
      <c r="AA48">
        <f t="shared" si="15"/>
        <v>1.0687697571514052</v>
      </c>
      <c r="AB48">
        <f t="shared" si="13"/>
        <v>135.73375915822845</v>
      </c>
      <c r="AD48">
        <f t="shared" si="16"/>
        <v>0.93954517070683607</v>
      </c>
      <c r="AE48">
        <f t="shared" si="14"/>
        <v>119.32223667976818</v>
      </c>
    </row>
    <row r="49" spans="1:31" x14ac:dyDescent="0.25">
      <c r="A49">
        <v>47</v>
      </c>
      <c r="B49">
        <v>23.5</v>
      </c>
      <c r="C49">
        <v>207.4312592</v>
      </c>
      <c r="D49">
        <v>230.3662262</v>
      </c>
      <c r="E49">
        <v>16.8019319952</v>
      </c>
      <c r="F49">
        <v>18.659664322200001</v>
      </c>
      <c r="G49" t="s">
        <v>7</v>
      </c>
      <c r="J49">
        <f t="shared" si="1"/>
        <v>218.89874270000001</v>
      </c>
      <c r="K49">
        <f t="shared" si="2"/>
        <v>11.467483500000014</v>
      </c>
      <c r="M49">
        <f t="shared" si="18"/>
        <v>227.88533093493174</v>
      </c>
      <c r="N49">
        <f t="shared" si="3"/>
        <v>44.860388466431672</v>
      </c>
      <c r="AA49">
        <f t="shared" si="15"/>
        <v>1.055283295026153</v>
      </c>
      <c r="AB49">
        <f t="shared" si="13"/>
        <v>134.02097846832143</v>
      </c>
      <c r="AD49">
        <f t="shared" si="16"/>
        <v>0.95022063915721688</v>
      </c>
      <c r="AE49">
        <f t="shared" si="14"/>
        <v>120.67802117296654</v>
      </c>
    </row>
    <row r="50" spans="1:31" x14ac:dyDescent="0.25">
      <c r="A50">
        <v>48</v>
      </c>
      <c r="B50">
        <v>24</v>
      </c>
      <c r="C50">
        <v>208.6656189</v>
      </c>
      <c r="D50">
        <v>239.53961179999999</v>
      </c>
      <c r="E50">
        <v>16.901915130900001</v>
      </c>
      <c r="F50">
        <v>19.4027085558</v>
      </c>
      <c r="G50" t="s">
        <v>7</v>
      </c>
      <c r="J50">
        <f t="shared" si="1"/>
        <v>224.10261535000001</v>
      </c>
      <c r="K50">
        <f t="shared" si="2"/>
        <v>15.436996450000009</v>
      </c>
      <c r="M50">
        <f t="shared" si="18"/>
        <v>236.50806206934311</v>
      </c>
      <c r="N50">
        <f t="shared" si="3"/>
        <v>45.575420392910104</v>
      </c>
      <c r="AA50">
        <f t="shared" si="15"/>
        <v>1.0739795876837668</v>
      </c>
      <c r="AB50">
        <f t="shared" si="13"/>
        <v>136.39540763583838</v>
      </c>
      <c r="AD50">
        <f t="shared" si="16"/>
        <v>0.93555555870697127</v>
      </c>
      <c r="AE50">
        <f t="shared" si="14"/>
        <v>118.81555595578536</v>
      </c>
    </row>
    <row r="51" spans="1:31" x14ac:dyDescent="0.25">
      <c r="A51">
        <v>49</v>
      </c>
      <c r="B51">
        <v>24.5</v>
      </c>
      <c r="C51">
        <v>216.2883453</v>
      </c>
      <c r="D51">
        <v>254.0229492</v>
      </c>
      <c r="E51">
        <v>17.519355969299902</v>
      </c>
      <c r="F51">
        <v>20.575858885199999</v>
      </c>
      <c r="G51" t="s">
        <v>7</v>
      </c>
      <c r="J51">
        <f t="shared" si="1"/>
        <v>235.15564725000002</v>
      </c>
      <c r="K51">
        <f t="shared" si="2"/>
        <v>18.867301950000012</v>
      </c>
      <c r="M51">
        <f t="shared" si="18"/>
        <v>245.22150450899136</v>
      </c>
      <c r="N51">
        <f t="shared" si="3"/>
        <v>47.119832140437438</v>
      </c>
      <c r="AA51">
        <f t="shared" si="15"/>
        <v>1.0872321711270683</v>
      </c>
      <c r="AB51">
        <f t="shared" si="13"/>
        <v>138.07848573313768</v>
      </c>
      <c r="AD51">
        <f t="shared" si="16"/>
        <v>0.92572599440554804</v>
      </c>
      <c r="AE51">
        <f t="shared" si="14"/>
        <v>117.5672012895046</v>
      </c>
    </row>
    <row r="52" spans="1:31" x14ac:dyDescent="0.25">
      <c r="A52">
        <v>50</v>
      </c>
      <c r="B52">
        <v>25</v>
      </c>
      <c r="C52">
        <v>229.6877441</v>
      </c>
      <c r="D52">
        <v>262.52484129999999</v>
      </c>
      <c r="E52">
        <v>18.604707272100001</v>
      </c>
      <c r="F52">
        <v>21.264512145299999</v>
      </c>
      <c r="G52" t="s">
        <v>7</v>
      </c>
      <c r="J52">
        <f t="shared" si="1"/>
        <v>246.10629269999998</v>
      </c>
      <c r="K52">
        <f t="shared" si="2"/>
        <v>16.41854859999998</v>
      </c>
      <c r="M52">
        <f t="shared" si="18"/>
        <v>254.0164323953897</v>
      </c>
      <c r="N52">
        <f t="shared" si="3"/>
        <v>48.678509595504067</v>
      </c>
      <c r="AA52">
        <f t="shared" si="15"/>
        <v>1.0714820403863246</v>
      </c>
      <c r="AB52">
        <f t="shared" si="13"/>
        <v>136.07821912906323</v>
      </c>
      <c r="AD52">
        <f t="shared" si="16"/>
        <v>0.9374590666593805</v>
      </c>
      <c r="AE52">
        <f t="shared" si="14"/>
        <v>119.05730146574132</v>
      </c>
    </row>
    <row r="53" spans="1:31" x14ac:dyDescent="0.25">
      <c r="A53">
        <v>51</v>
      </c>
      <c r="B53">
        <v>25.5</v>
      </c>
      <c r="C53">
        <v>234.74253849999999</v>
      </c>
      <c r="D53">
        <v>282.34414670000001</v>
      </c>
      <c r="E53">
        <v>19.014145618499999</v>
      </c>
      <c r="F53">
        <v>22.869875882700001</v>
      </c>
      <c r="G53" t="s">
        <v>7</v>
      </c>
      <c r="J53">
        <f t="shared" si="1"/>
        <v>258.54334260000002</v>
      </c>
      <c r="K53">
        <f t="shared" si="2"/>
        <v>23.800804100000022</v>
      </c>
      <c r="M53">
        <f t="shared" si="18"/>
        <v>262.88341133946074</v>
      </c>
      <c r="N53">
        <f t="shared" si="3"/>
        <v>50.472122189903757</v>
      </c>
      <c r="AA53">
        <f t="shared" si="15"/>
        <v>1.1013910995939922</v>
      </c>
      <c r="AB53">
        <f t="shared" si="13"/>
        <v>139.876669648437</v>
      </c>
      <c r="AD53">
        <f t="shared" si="16"/>
        <v>0.915702859867362</v>
      </c>
      <c r="AE53">
        <f t="shared" si="14"/>
        <v>116.29426320315497</v>
      </c>
    </row>
    <row r="54" spans="1:31" x14ac:dyDescent="0.25">
      <c r="A54">
        <v>52</v>
      </c>
      <c r="B54">
        <v>26</v>
      </c>
      <c r="C54">
        <v>239.2275391</v>
      </c>
      <c r="D54">
        <v>283.30355830000002</v>
      </c>
      <c r="E54">
        <v>19.377430667100001</v>
      </c>
      <c r="F54">
        <v>22.947588222299999</v>
      </c>
      <c r="G54" t="s">
        <v>7</v>
      </c>
      <c r="J54">
        <f t="shared" si="1"/>
        <v>261.26554870000001</v>
      </c>
      <c r="K54">
        <f t="shared" si="2"/>
        <v>22.038009600000009</v>
      </c>
      <c r="M54">
        <f t="shared" si="18"/>
        <v>271.81281838353806</v>
      </c>
      <c r="N54">
        <f t="shared" si="3"/>
        <v>50.866645050952059</v>
      </c>
      <c r="AA54">
        <f t="shared" si="15"/>
        <v>1.0921215412026115</v>
      </c>
      <c r="AB54">
        <f t="shared" si="13"/>
        <v>138.69943573273167</v>
      </c>
      <c r="AD54">
        <f t="shared" si="16"/>
        <v>0.92221061488870115</v>
      </c>
      <c r="AE54">
        <f t="shared" si="14"/>
        <v>117.12074809086505</v>
      </c>
    </row>
    <row r="55" spans="1:31" x14ac:dyDescent="0.25">
      <c r="A55">
        <v>53</v>
      </c>
      <c r="B55">
        <v>26.5</v>
      </c>
      <c r="C55">
        <v>256.5750122</v>
      </c>
      <c r="D55">
        <v>293.1398926</v>
      </c>
      <c r="E55">
        <v>20.782575988199898</v>
      </c>
      <c r="F55">
        <v>23.744331300599999</v>
      </c>
      <c r="G55" t="s">
        <v>7</v>
      </c>
      <c r="J55">
        <f t="shared" si="1"/>
        <v>274.8574524</v>
      </c>
      <c r="K55">
        <f t="shared" si="2"/>
        <v>18.282440199999996</v>
      </c>
      <c r="M55">
        <f t="shared" si="18"/>
        <v>280.79486196337001</v>
      </c>
      <c r="N55">
        <f t="shared" si="3"/>
        <v>52.837927074673303</v>
      </c>
      <c r="AA55">
        <f t="shared" si="15"/>
        <v>1.0712557315821107</v>
      </c>
      <c r="AB55">
        <f t="shared" si="13"/>
        <v>136.04947791092806</v>
      </c>
      <c r="AD55">
        <f t="shared" si="16"/>
        <v>0.93763237054552984</v>
      </c>
      <c r="AE55">
        <f t="shared" si="14"/>
        <v>119.07931105928229</v>
      </c>
    </row>
    <row r="56" spans="1:31" x14ac:dyDescent="0.25">
      <c r="A56">
        <v>54</v>
      </c>
      <c r="B56">
        <v>27</v>
      </c>
      <c r="C56">
        <v>261.63754269999998</v>
      </c>
      <c r="D56">
        <v>300.56735229999998</v>
      </c>
      <c r="E56">
        <v>21.192640958699901</v>
      </c>
      <c r="F56">
        <v>24.3459555363</v>
      </c>
      <c r="G56" t="s">
        <v>7</v>
      </c>
      <c r="J56">
        <f t="shared" si="1"/>
        <v>281.10244749999998</v>
      </c>
      <c r="K56">
        <f t="shared" si="2"/>
        <v>19.464904799999999</v>
      </c>
      <c r="M56">
        <f t="shared" si="18"/>
        <v>289.81960187012089</v>
      </c>
      <c r="N56">
        <f t="shared" si="3"/>
        <v>53.740306335474884</v>
      </c>
      <c r="AA56">
        <f t="shared" si="15"/>
        <v>1.0743964516679434</v>
      </c>
      <c r="AB56">
        <f t="shared" si="13"/>
        <v>136.4483493618288</v>
      </c>
      <c r="AD56">
        <f t="shared" si="16"/>
        <v>0.93523945747583448</v>
      </c>
      <c r="AE56">
        <f t="shared" si="14"/>
        <v>118.77541109943098</v>
      </c>
    </row>
    <row r="57" spans="1:31" x14ac:dyDescent="0.25">
      <c r="A57">
        <v>55</v>
      </c>
      <c r="B57">
        <v>27.5</v>
      </c>
      <c r="C57">
        <v>264.8301697</v>
      </c>
      <c r="D57">
        <v>320.04797359999998</v>
      </c>
      <c r="E57">
        <v>21.451243745700001</v>
      </c>
      <c r="F57">
        <v>25.923885861599899</v>
      </c>
      <c r="G57" t="s">
        <v>7</v>
      </c>
      <c r="J57">
        <f t="shared" si="1"/>
        <v>292.43907164999996</v>
      </c>
      <c r="K57">
        <f t="shared" si="2"/>
        <v>27.608901949999961</v>
      </c>
      <c r="M57">
        <f t="shared" si="18"/>
        <v>298.87696921237432</v>
      </c>
      <c r="N57">
        <f t="shared" si="3"/>
        <v>55.36350681611674</v>
      </c>
      <c r="AA57">
        <f t="shared" si="15"/>
        <v>1.1042513471228574</v>
      </c>
      <c r="AB57">
        <f t="shared" si="13"/>
        <v>140.23992108460288</v>
      </c>
      <c r="AD57">
        <f t="shared" si="16"/>
        <v>0.91373511402229346</v>
      </c>
      <c r="AE57">
        <f t="shared" si="14"/>
        <v>116.04435948083128</v>
      </c>
    </row>
    <row r="58" spans="1:31" x14ac:dyDescent="0.25">
      <c r="A58">
        <v>56</v>
      </c>
      <c r="B58">
        <v>28</v>
      </c>
      <c r="C58">
        <v>273.9111633</v>
      </c>
      <c r="D58">
        <v>336.5509644</v>
      </c>
      <c r="E58">
        <v>22.186804227300001</v>
      </c>
      <c r="F58">
        <v>27.260628116399999</v>
      </c>
      <c r="G58" t="s">
        <v>7</v>
      </c>
      <c r="J58">
        <f t="shared" si="1"/>
        <v>305.23106385</v>
      </c>
      <c r="K58">
        <f t="shared" si="2"/>
        <v>31.31990055</v>
      </c>
      <c r="M58">
        <f t="shared" si="18"/>
        <v>307.95678637813546</v>
      </c>
      <c r="N58">
        <f t="shared" si="3"/>
        <v>57.15761008980752</v>
      </c>
      <c r="AA58">
        <f t="shared" si="15"/>
        <v>1.11434327894003</v>
      </c>
      <c r="AB58">
        <f t="shared" si="13"/>
        <v>141.52159642538382</v>
      </c>
      <c r="AD58">
        <f t="shared" si="16"/>
        <v>0.90693861000863019</v>
      </c>
      <c r="AE58">
        <f t="shared" si="14"/>
        <v>115.18120347109604</v>
      </c>
    </row>
    <row r="59" spans="1:31" x14ac:dyDescent="0.25">
      <c r="A59">
        <v>57</v>
      </c>
      <c r="B59">
        <v>28.5</v>
      </c>
      <c r="C59">
        <v>282.2936401</v>
      </c>
      <c r="D59">
        <v>355.17382809999998</v>
      </c>
      <c r="E59">
        <v>22.865784848099999</v>
      </c>
      <c r="F59">
        <v>28.7690800760999</v>
      </c>
      <c r="G59" t="s">
        <v>7</v>
      </c>
      <c r="J59">
        <f t="shared" si="1"/>
        <v>318.73373409999999</v>
      </c>
      <c r="K59">
        <f t="shared" si="2"/>
        <v>36.440093999999988</v>
      </c>
      <c r="M59">
        <f t="shared" si="18"/>
        <v>317.04878699683354</v>
      </c>
      <c r="N59">
        <f t="shared" si="3"/>
        <v>58.98841691210086</v>
      </c>
      <c r="AA59">
        <f t="shared" si="15"/>
        <v>1.1290857774446899</v>
      </c>
      <c r="AB59">
        <f t="shared" si="13"/>
        <v>143.39389373547561</v>
      </c>
      <c r="AD59">
        <f t="shared" si="16"/>
        <v>0.89740208563526191</v>
      </c>
      <c r="AE59">
        <f t="shared" si="14"/>
        <v>113.97006487567826</v>
      </c>
    </row>
    <row r="60" spans="1:31" x14ac:dyDescent="0.25">
      <c r="A60">
        <v>58</v>
      </c>
      <c r="B60">
        <v>29</v>
      </c>
      <c r="C60">
        <v>292.49340819999998</v>
      </c>
      <c r="D60">
        <v>364.7958069</v>
      </c>
      <c r="E60">
        <v>23.691966064199999</v>
      </c>
      <c r="F60">
        <v>29.548460358900002</v>
      </c>
      <c r="G60" t="s">
        <v>7</v>
      </c>
      <c r="J60">
        <f t="shared" si="1"/>
        <v>328.64460754999999</v>
      </c>
      <c r="K60">
        <f t="shared" si="2"/>
        <v>36.151199350000013</v>
      </c>
      <c r="M60">
        <f t="shared" si="18"/>
        <v>326.14263590132418</v>
      </c>
      <c r="N60">
        <f t="shared" si="3"/>
        <v>60.279522170309406</v>
      </c>
      <c r="AA60">
        <f t="shared" si="15"/>
        <v>1.1235966293137132</v>
      </c>
      <c r="AB60">
        <f t="shared" si="13"/>
        <v>142.69677192284158</v>
      </c>
      <c r="AD60">
        <f t="shared" si="16"/>
        <v>0.90090017849380055</v>
      </c>
      <c r="AE60">
        <f t="shared" si="14"/>
        <v>114.41432266871267</v>
      </c>
    </row>
    <row r="61" spans="1:31" x14ac:dyDescent="0.25">
      <c r="A61">
        <v>59</v>
      </c>
      <c r="B61">
        <v>29.5</v>
      </c>
      <c r="C61">
        <v>311.66317750000002</v>
      </c>
      <c r="D61">
        <v>374.24639889999997</v>
      </c>
      <c r="E61">
        <v>25.244717377499999</v>
      </c>
      <c r="F61">
        <v>30.313958310899899</v>
      </c>
      <c r="G61" t="s">
        <v>7</v>
      </c>
      <c r="J61">
        <f t="shared" si="1"/>
        <v>342.9547882</v>
      </c>
      <c r="K61">
        <f t="shared" si="2"/>
        <v>31.291610699999978</v>
      </c>
      <c r="M61">
        <f t="shared" si="18"/>
        <v>335.22794908989215</v>
      </c>
      <c r="N61">
        <f t="shared" si="3"/>
        <v>62.049557056245021</v>
      </c>
      <c r="AA61">
        <f t="shared" si="15"/>
        <v>1.1004020139658621</v>
      </c>
      <c r="AB61">
        <f t="shared" si="13"/>
        <v>139.75105577366449</v>
      </c>
      <c r="AD61">
        <f t="shared" si="16"/>
        <v>0.91638767723090042</v>
      </c>
      <c r="AE61">
        <f t="shared" si="14"/>
        <v>116.38123500832435</v>
      </c>
    </row>
    <row r="62" spans="1:31" x14ac:dyDescent="0.25">
      <c r="A62">
        <v>60</v>
      </c>
      <c r="B62">
        <v>30</v>
      </c>
      <c r="C62">
        <v>325.90136719999998</v>
      </c>
      <c r="D62">
        <v>382.24923710000002</v>
      </c>
      <c r="E62">
        <v>26.3980107432</v>
      </c>
      <c r="F62">
        <v>30.962188205099999</v>
      </c>
      <c r="G62" t="s">
        <v>7</v>
      </c>
      <c r="J62">
        <f t="shared" si="1"/>
        <v>354.07530214999997</v>
      </c>
      <c r="K62">
        <f t="shared" si="2"/>
        <v>28.173934949999989</v>
      </c>
      <c r="M62">
        <f t="shared" si="18"/>
        <v>344.29431368825374</v>
      </c>
      <c r="N62">
        <f t="shared" si="3"/>
        <v>63.338927472075682</v>
      </c>
      <c r="AA62">
        <f t="shared" si="15"/>
        <v>1.086449268967657</v>
      </c>
      <c r="AB62">
        <f t="shared" si="13"/>
        <v>137.97905715889243</v>
      </c>
      <c r="AD62">
        <f t="shared" si="16"/>
        <v>0.92629433308030518</v>
      </c>
      <c r="AE62">
        <f t="shared" si="14"/>
        <v>117.63938030119876</v>
      </c>
    </row>
    <row r="63" spans="1:31" x14ac:dyDescent="0.25">
      <c r="A63">
        <v>61</v>
      </c>
      <c r="B63">
        <v>30.5</v>
      </c>
      <c r="C63">
        <v>331.49774170000001</v>
      </c>
      <c r="D63">
        <v>381.47454829999998</v>
      </c>
      <c r="E63">
        <v>26.851317077699999</v>
      </c>
      <c r="F63">
        <v>30.8994384123</v>
      </c>
      <c r="G63" t="s">
        <v>7</v>
      </c>
      <c r="J63">
        <f t="shared" si="1"/>
        <v>356.48614499999996</v>
      </c>
      <c r="K63">
        <f t="shared" si="2"/>
        <v>24.988403299999959</v>
      </c>
      <c r="M63">
        <f t="shared" si="18"/>
        <v>353.33130791155901</v>
      </c>
      <c r="N63">
        <f t="shared" si="3"/>
        <v>63.607890483546726</v>
      </c>
      <c r="AA63">
        <f t="shared" si="15"/>
        <v>1.0753803123117927</v>
      </c>
      <c r="AB63">
        <f t="shared" si="13"/>
        <v>136.57329966359768</v>
      </c>
      <c r="AD63">
        <f t="shared" si="16"/>
        <v>0.9344952280267238</v>
      </c>
      <c r="AE63">
        <f t="shared" si="14"/>
        <v>118.68089395939393</v>
      </c>
    </row>
    <row r="64" spans="1:31" x14ac:dyDescent="0.25">
      <c r="A64">
        <v>62</v>
      </c>
      <c r="B64">
        <v>31</v>
      </c>
      <c r="C64">
        <v>352.65582280000001</v>
      </c>
      <c r="D64">
        <v>395.23504639999999</v>
      </c>
      <c r="E64">
        <v>28.565121646799899</v>
      </c>
      <c r="F64">
        <v>32.014038758399998</v>
      </c>
      <c r="G64" t="s">
        <v>7</v>
      </c>
      <c r="J64">
        <f t="shared" si="1"/>
        <v>373.9454346</v>
      </c>
      <c r="K64">
        <f t="shared" si="2"/>
        <v>21.289611799999989</v>
      </c>
      <c r="M64">
        <f t="shared" si="18"/>
        <v>362.32852102639526</v>
      </c>
      <c r="N64">
        <f t="shared" si="3"/>
        <v>65.439665622168263</v>
      </c>
      <c r="AA64">
        <f t="shared" si="15"/>
        <v>1.0603693755315473</v>
      </c>
      <c r="AB64">
        <f t="shared" si="13"/>
        <v>134.66691069250652</v>
      </c>
      <c r="AD64">
        <f t="shared" si="16"/>
        <v>0.94613430161642675</v>
      </c>
      <c r="AE64">
        <f t="shared" si="14"/>
        <v>120.1590563052862</v>
      </c>
    </row>
    <row r="65" spans="1:31" x14ac:dyDescent="0.25">
      <c r="A65">
        <v>63</v>
      </c>
      <c r="B65">
        <v>31.5</v>
      </c>
      <c r="C65">
        <v>362.63296509999998</v>
      </c>
      <c r="D65">
        <v>401.83352660000003</v>
      </c>
      <c r="E65">
        <v>29.3732701730999</v>
      </c>
      <c r="F65">
        <v>32.548515654599903</v>
      </c>
      <c r="G65" t="s">
        <v>7</v>
      </c>
      <c r="J65">
        <f t="shared" si="1"/>
        <v>382.23324585</v>
      </c>
      <c r="K65">
        <f t="shared" si="2"/>
        <v>19.600280750000024</v>
      </c>
      <c r="M65">
        <f t="shared" si="18"/>
        <v>371.27557331278786</v>
      </c>
      <c r="N65">
        <f t="shared" si="3"/>
        <v>66.237815572340395</v>
      </c>
      <c r="AA65">
        <f t="shared" si="15"/>
        <v>1.0540499144764597</v>
      </c>
      <c r="AB65">
        <f t="shared" si="13"/>
        <v>133.86433913851039</v>
      </c>
      <c r="AD65">
        <f t="shared" si="16"/>
        <v>0.9512228834765426</v>
      </c>
      <c r="AE65">
        <f t="shared" si="14"/>
        <v>120.80530620152091</v>
      </c>
    </row>
    <row r="66" spans="1:31" x14ac:dyDescent="0.25">
      <c r="A66">
        <v>64</v>
      </c>
      <c r="B66">
        <v>32.5</v>
      </c>
      <c r="C66">
        <v>377.18896480000001</v>
      </c>
      <c r="D66">
        <v>399.60235599999999</v>
      </c>
      <c r="E66">
        <v>30.5523061488</v>
      </c>
      <c r="F66">
        <v>32.367790835999998</v>
      </c>
      <c r="G66" t="s">
        <v>7</v>
      </c>
      <c r="J66">
        <f t="shared" si="1"/>
        <v>388.3956604</v>
      </c>
      <c r="K66">
        <f t="shared" si="2"/>
        <v>11.206695599999989</v>
      </c>
      <c r="M66">
        <f t="shared" ref="M66:M97" si="19">$Q$35*POWER(A66, 5)+$R$35*POWER(A66, 4)+$S$35*POWER(A66, 3)+$T$35*POWER(A66, 2)+$U$35*A66</f>
        <v>380.16213602620462</v>
      </c>
      <c r="N66">
        <f t="shared" si="3"/>
        <v>66.802453685052882</v>
      </c>
      <c r="AA66">
        <f t="shared" si="15"/>
        <v>1.0297110908479048</v>
      </c>
      <c r="AB66">
        <f t="shared" ref="AB66:AB115" si="20">127*AA66</f>
        <v>130.7733085376839</v>
      </c>
      <c r="AD66">
        <f t="shared" si="16"/>
        <v>0.971955381564367</v>
      </c>
      <c r="AE66">
        <f t="shared" si="14"/>
        <v>123.43833345867461</v>
      </c>
    </row>
    <row r="67" spans="1:31" x14ac:dyDescent="0.25">
      <c r="A67">
        <v>65</v>
      </c>
      <c r="B67">
        <v>33</v>
      </c>
      <c r="C67">
        <v>381.17568970000002</v>
      </c>
      <c r="D67">
        <v>404.6337585</v>
      </c>
      <c r="E67">
        <v>30.875230865700001</v>
      </c>
      <c r="F67">
        <v>32.775334438500003</v>
      </c>
      <c r="G67" t="s">
        <v>7</v>
      </c>
      <c r="J67">
        <f t="shared" ref="J67:J128" si="21">AVERAGE(C67:D67)</f>
        <v>392.90472410000001</v>
      </c>
      <c r="K67">
        <f t="shared" ref="K67:K128" si="22">J67-C67</f>
        <v>11.729034399999989</v>
      </c>
      <c r="M67">
        <f t="shared" si="19"/>
        <v>388.97795135955676</v>
      </c>
      <c r="N67">
        <f t="shared" ref="N67:N128" si="23">$Q$37*POWER(J67, 5)+$R$37*POWER(J67, 4)+$S$37*POWER(J67, 3)+$T$37*POWER(J67, 2)+$U$37*J67</f>
        <v>67.200689413104641</v>
      </c>
      <c r="AA67">
        <f t="shared" si="15"/>
        <v>1.0307706779758992</v>
      </c>
      <c r="AB67">
        <f t="shared" si="20"/>
        <v>130.90787610293918</v>
      </c>
      <c r="AD67">
        <f t="shared" si="16"/>
        <v>0.97101320847899553</v>
      </c>
      <c r="AE67">
        <f t="shared" si="14"/>
        <v>123.31867747683243</v>
      </c>
    </row>
    <row r="68" spans="1:31" x14ac:dyDescent="0.25">
      <c r="A68">
        <v>66</v>
      </c>
      <c r="B68">
        <v>33.5</v>
      </c>
      <c r="C68">
        <v>396.23687740000003</v>
      </c>
      <c r="D68">
        <v>413.4337769</v>
      </c>
      <c r="E68">
        <v>32.095187069399998</v>
      </c>
      <c r="F68">
        <v>33.4881359289</v>
      </c>
      <c r="G68" t="s">
        <v>7</v>
      </c>
      <c r="J68">
        <f t="shared" si="21"/>
        <v>404.83532715000001</v>
      </c>
      <c r="K68">
        <f t="shared" si="22"/>
        <v>8.5984497499999861</v>
      </c>
      <c r="M68">
        <f t="shared" si="19"/>
        <v>397.71285240520228</v>
      </c>
      <c r="N68">
        <f t="shared" si="23"/>
        <v>68.198455530291085</v>
      </c>
      <c r="AA68">
        <f t="shared" si="15"/>
        <v>1.0217002763761431</v>
      </c>
      <c r="AB68">
        <f t="shared" si="20"/>
        <v>129.75593509977017</v>
      </c>
      <c r="AD68">
        <f t="shared" si="16"/>
        <v>0.97920235299962022</v>
      </c>
      <c r="AE68">
        <f t="shared" ref="AE68:AE127" si="24">127*AD68</f>
        <v>124.35869883095177</v>
      </c>
    </row>
    <row r="69" spans="1:31" x14ac:dyDescent="0.25">
      <c r="A69">
        <v>67</v>
      </c>
      <c r="B69">
        <v>34</v>
      </c>
      <c r="C69">
        <v>395.953125</v>
      </c>
      <c r="D69">
        <v>417.19500729999999</v>
      </c>
      <c r="E69">
        <v>32.072203125000001</v>
      </c>
      <c r="F69">
        <v>33.792795591299999</v>
      </c>
      <c r="G69" t="s">
        <v>7</v>
      </c>
      <c r="J69">
        <f t="shared" si="21"/>
        <v>406.57406615000002</v>
      </c>
      <c r="K69">
        <f t="shared" si="22"/>
        <v>10.620941150000021</v>
      </c>
      <c r="M69">
        <f t="shared" si="19"/>
        <v>406.35678311694789</v>
      </c>
      <c r="N69">
        <f t="shared" si="23"/>
        <v>68.337695000614474</v>
      </c>
      <c r="AA69">
        <f t="shared" ref="AA69:AA128" si="25">J69/C69</f>
        <v>1.0268237336174579</v>
      </c>
      <c r="AB69">
        <f t="shared" si="20"/>
        <v>130.40661416941717</v>
      </c>
      <c r="AD69">
        <f t="shared" ref="AD69:AD100" si="26">J69/D69</f>
        <v>0.97454202240161858</v>
      </c>
      <c r="AE69">
        <f t="shared" si="24"/>
        <v>123.76683684500556</v>
      </c>
    </row>
    <row r="70" spans="1:31" x14ac:dyDescent="0.25">
      <c r="A70">
        <v>68</v>
      </c>
      <c r="B70">
        <v>34.5</v>
      </c>
      <c r="C70">
        <v>401.42413329999999</v>
      </c>
      <c r="D70">
        <v>422.16918950000002</v>
      </c>
      <c r="E70">
        <v>32.515354797299999</v>
      </c>
      <c r="F70">
        <v>34.195704349499998</v>
      </c>
      <c r="G70" t="s">
        <v>7</v>
      </c>
      <c r="J70">
        <f t="shared" si="21"/>
        <v>411.7966614</v>
      </c>
      <c r="K70">
        <f t="shared" si="22"/>
        <v>10.372528100000011</v>
      </c>
      <c r="M70">
        <f t="shared" si="19"/>
        <v>414.89981827205264</v>
      </c>
      <c r="N70">
        <f t="shared" si="23"/>
        <v>68.747656815501244</v>
      </c>
      <c r="AA70">
        <f t="shared" si="25"/>
        <v>1.0258393236468626</v>
      </c>
      <c r="AB70">
        <f t="shared" si="20"/>
        <v>130.28159410315155</v>
      </c>
      <c r="AD70">
        <f t="shared" si="26"/>
        <v>0.97543040004344039</v>
      </c>
      <c r="AE70">
        <f t="shared" si="24"/>
        <v>123.87966080551693</v>
      </c>
    </row>
    <row r="71" spans="1:31" x14ac:dyDescent="0.25">
      <c r="A71">
        <v>69</v>
      </c>
      <c r="B71">
        <v>35</v>
      </c>
      <c r="C71">
        <v>419.55987549999998</v>
      </c>
      <c r="D71">
        <v>421.04479980000002</v>
      </c>
      <c r="E71">
        <v>33.984349915499998</v>
      </c>
      <c r="F71">
        <v>34.104628783799903</v>
      </c>
      <c r="G71" t="s">
        <v>7</v>
      </c>
      <c r="J71">
        <f t="shared" si="21"/>
        <v>420.30233765000003</v>
      </c>
      <c r="K71">
        <f t="shared" si="22"/>
        <v>0.74246215000005122</v>
      </c>
      <c r="M71">
        <f t="shared" si="19"/>
        <v>423.33218343322864</v>
      </c>
      <c r="N71">
        <f t="shared" si="23"/>
        <v>69.392560474822233</v>
      </c>
      <c r="AA71">
        <f t="shared" si="25"/>
        <v>1.0017696214375009</v>
      </c>
      <c r="AB71">
        <f t="shared" si="20"/>
        <v>127.22474192256261</v>
      </c>
      <c r="AD71">
        <f t="shared" si="26"/>
        <v>0.99823661959403687</v>
      </c>
      <c r="AE71">
        <f t="shared" si="24"/>
        <v>126.77605068844268</v>
      </c>
    </row>
    <row r="72" spans="1:31" x14ac:dyDescent="0.25">
      <c r="A72">
        <v>70</v>
      </c>
      <c r="B72">
        <v>35.5</v>
      </c>
      <c r="C72">
        <v>414.0693359</v>
      </c>
      <c r="D72">
        <v>425.16177370000003</v>
      </c>
      <c r="E72">
        <v>33.539616207900004</v>
      </c>
      <c r="F72">
        <v>34.438103669699998</v>
      </c>
      <c r="G72" t="s">
        <v>7</v>
      </c>
      <c r="J72">
        <f t="shared" si="21"/>
        <v>419.61555480000004</v>
      </c>
      <c r="K72">
        <f t="shared" si="22"/>
        <v>5.5462189000000421</v>
      </c>
      <c r="M72">
        <f t="shared" si="19"/>
        <v>431.64427491064487</v>
      </c>
      <c r="N72">
        <f t="shared" si="23"/>
        <v>69.341373906258866</v>
      </c>
      <c r="AA72">
        <f t="shared" si="25"/>
        <v>1.0133944207386067</v>
      </c>
      <c r="AB72">
        <f t="shared" si="20"/>
        <v>128.70109143380304</v>
      </c>
      <c r="AD72">
        <f t="shared" si="26"/>
        <v>0.98695503866273393</v>
      </c>
      <c r="AE72">
        <f t="shared" si="24"/>
        <v>125.34328991016721</v>
      </c>
    </row>
    <row r="73" spans="1:31" x14ac:dyDescent="0.25">
      <c r="A73">
        <v>71</v>
      </c>
      <c r="B73">
        <v>36</v>
      </c>
      <c r="C73">
        <v>419.82070920000001</v>
      </c>
      <c r="D73">
        <v>455.25195309999998</v>
      </c>
      <c r="E73">
        <v>34.0054774452</v>
      </c>
      <c r="F73">
        <v>36.875408201100001</v>
      </c>
      <c r="G73" t="s">
        <v>7</v>
      </c>
      <c r="J73">
        <f t="shared" si="21"/>
        <v>437.53633115000002</v>
      </c>
      <c r="K73">
        <f t="shared" si="22"/>
        <v>17.715621950000013</v>
      </c>
      <c r="M73">
        <f t="shared" si="19"/>
        <v>439.82667972392937</v>
      </c>
      <c r="N73">
        <f t="shared" si="23"/>
        <v>70.648217098607176</v>
      </c>
      <c r="AA73">
        <f t="shared" si="25"/>
        <v>1.0421980658928389</v>
      </c>
      <c r="AB73">
        <f t="shared" si="20"/>
        <v>132.35915436839053</v>
      </c>
      <c r="AD73">
        <f t="shared" si="26"/>
        <v>0.96108611543703015</v>
      </c>
      <c r="AE73">
        <f t="shared" si="24"/>
        <v>122.05793666050283</v>
      </c>
    </row>
    <row r="74" spans="1:31" x14ac:dyDescent="0.25">
      <c r="A74">
        <v>72</v>
      </c>
      <c r="B74">
        <v>36.5</v>
      </c>
      <c r="C74">
        <v>421.82174680000003</v>
      </c>
      <c r="D74">
        <v>453.27426150000002</v>
      </c>
      <c r="E74">
        <v>34.167561490799997</v>
      </c>
      <c r="F74">
        <v>36.7152151815</v>
      </c>
      <c r="G74" t="s">
        <v>7</v>
      </c>
      <c r="J74">
        <f t="shared" si="21"/>
        <v>437.54800415</v>
      </c>
      <c r="K74">
        <f t="shared" si="22"/>
        <v>15.726257349999969</v>
      </c>
      <c r="M74">
        <f t="shared" si="19"/>
        <v>447.87019556417192</v>
      </c>
      <c r="N74">
        <f t="shared" si="23"/>
        <v>70.649060343722624</v>
      </c>
      <c r="AA74">
        <f t="shared" si="25"/>
        <v>1.0372817605287106</v>
      </c>
      <c r="AB74">
        <f t="shared" si="20"/>
        <v>131.73478358714624</v>
      </c>
      <c r="AD74">
        <f t="shared" si="26"/>
        <v>0.96530520551076993</v>
      </c>
      <c r="AE74">
        <f t="shared" si="24"/>
        <v>122.59376109986778</v>
      </c>
    </row>
    <row r="75" spans="1:31" x14ac:dyDescent="0.25">
      <c r="A75">
        <v>73</v>
      </c>
      <c r="B75">
        <v>37</v>
      </c>
      <c r="C75">
        <v>430.76617429999999</v>
      </c>
      <c r="D75">
        <v>473.14517210000002</v>
      </c>
      <c r="E75">
        <v>34.892060118299902</v>
      </c>
      <c r="F75">
        <v>38.324758940099997</v>
      </c>
      <c r="G75" t="s">
        <v>7</v>
      </c>
      <c r="J75">
        <f t="shared" si="21"/>
        <v>451.95567319999998</v>
      </c>
      <c r="K75">
        <f t="shared" si="22"/>
        <v>21.18949889999999</v>
      </c>
      <c r="M75">
        <f t="shared" si="19"/>
        <v>455.76585075592561</v>
      </c>
      <c r="N75">
        <f t="shared" si="23"/>
        <v>71.706999346284391</v>
      </c>
      <c r="AA75">
        <f t="shared" si="25"/>
        <v>1.0491902571840352</v>
      </c>
      <c r="AB75">
        <f t="shared" si="20"/>
        <v>133.24716266237249</v>
      </c>
      <c r="AD75">
        <f t="shared" si="26"/>
        <v>0.95521565018627808</v>
      </c>
      <c r="AE75">
        <f t="shared" si="24"/>
        <v>121.31238757365732</v>
      </c>
    </row>
    <row r="76" spans="1:31" x14ac:dyDescent="0.25">
      <c r="A76">
        <v>74</v>
      </c>
      <c r="B76">
        <v>37.5</v>
      </c>
      <c r="C76">
        <v>451.22171020000002</v>
      </c>
      <c r="D76">
        <v>477.80520630000001</v>
      </c>
      <c r="E76">
        <v>36.548958526200003</v>
      </c>
      <c r="F76">
        <v>38.702221710299902</v>
      </c>
      <c r="G76" t="s">
        <v>7</v>
      </c>
      <c r="J76">
        <f t="shared" si="21"/>
        <v>464.51345824999999</v>
      </c>
      <c r="K76">
        <f t="shared" si="22"/>
        <v>13.291748049999967</v>
      </c>
      <c r="M76">
        <f t="shared" si="19"/>
        <v>463.50492421921092</v>
      </c>
      <c r="N76">
        <f t="shared" si="23"/>
        <v>72.698499630810772</v>
      </c>
      <c r="AA76">
        <f t="shared" si="25"/>
        <v>1.0294572440765506</v>
      </c>
      <c r="AB76">
        <f t="shared" si="20"/>
        <v>130.74106999772192</v>
      </c>
      <c r="AD76">
        <f t="shared" si="26"/>
        <v>0.97218165923111666</v>
      </c>
      <c r="AE76">
        <f t="shared" si="24"/>
        <v>123.46707072235182</v>
      </c>
    </row>
    <row r="77" spans="1:31" x14ac:dyDescent="0.25">
      <c r="A77">
        <v>75</v>
      </c>
      <c r="B77">
        <v>38</v>
      </c>
      <c r="C77">
        <v>442.97845460000002</v>
      </c>
      <c r="D77">
        <v>479.06954960000002</v>
      </c>
      <c r="E77">
        <v>35.881254822599999</v>
      </c>
      <c r="F77">
        <v>38.804633517600003</v>
      </c>
      <c r="G77" t="s">
        <v>7</v>
      </c>
      <c r="J77">
        <f t="shared" si="21"/>
        <v>461.02400210000002</v>
      </c>
      <c r="K77">
        <f t="shared" si="22"/>
        <v>18.045547499999998</v>
      </c>
      <c r="M77">
        <f t="shared" si="19"/>
        <v>471.07896543151696</v>
      </c>
      <c r="N77">
        <f t="shared" si="23"/>
        <v>72.41280436884972</v>
      </c>
      <c r="AA77">
        <f t="shared" si="25"/>
        <v>1.0407368514486663</v>
      </c>
      <c r="AB77">
        <f t="shared" si="20"/>
        <v>132.17358013398064</v>
      </c>
      <c r="AD77">
        <f t="shared" si="26"/>
        <v>0.96233209245908624</v>
      </c>
      <c r="AE77">
        <f t="shared" si="24"/>
        <v>122.21617574230395</v>
      </c>
    </row>
    <row r="78" spans="1:31" x14ac:dyDescent="0.25">
      <c r="A78">
        <v>76</v>
      </c>
      <c r="B78">
        <v>38.5</v>
      </c>
      <c r="C78">
        <v>448.88275149999998</v>
      </c>
      <c r="D78">
        <v>496.72491459999998</v>
      </c>
      <c r="E78">
        <v>36.359502871499998</v>
      </c>
      <c r="F78">
        <v>40.234718082599997</v>
      </c>
      <c r="G78" t="s">
        <v>7</v>
      </c>
      <c r="J78">
        <f t="shared" si="21"/>
        <v>472.80383304999998</v>
      </c>
      <c r="K78">
        <f t="shared" si="22"/>
        <v>23.921081549999997</v>
      </c>
      <c r="M78">
        <f t="shared" si="19"/>
        <v>478.47981438980389</v>
      </c>
      <c r="N78">
        <f t="shared" si="23"/>
        <v>73.420253191862059</v>
      </c>
      <c r="AA78">
        <f t="shared" si="25"/>
        <v>1.0532902667123309</v>
      </c>
      <c r="AB78">
        <f t="shared" si="20"/>
        <v>133.76786387246602</v>
      </c>
      <c r="AD78">
        <f t="shared" si="26"/>
        <v>0.95184239637091073</v>
      </c>
      <c r="AE78">
        <f t="shared" si="24"/>
        <v>120.88398433910567</v>
      </c>
    </row>
    <row r="79" spans="1:31" x14ac:dyDescent="0.25">
      <c r="A79">
        <v>77</v>
      </c>
      <c r="B79">
        <v>39</v>
      </c>
      <c r="C79">
        <v>455.66055299999999</v>
      </c>
      <c r="D79">
        <v>498.88336179999999</v>
      </c>
      <c r="E79">
        <v>36.908504792999999</v>
      </c>
      <c r="F79">
        <v>40.409552305799998</v>
      </c>
      <c r="G79" t="s">
        <v>7</v>
      </c>
      <c r="J79">
        <f t="shared" si="21"/>
        <v>477.27195740000002</v>
      </c>
      <c r="K79">
        <f t="shared" si="22"/>
        <v>21.611404400000026</v>
      </c>
      <c r="M79">
        <f t="shared" si="19"/>
        <v>485.69962157250677</v>
      </c>
      <c r="N79">
        <f t="shared" si="23"/>
        <v>73.840077715539508</v>
      </c>
      <c r="AA79">
        <f t="shared" si="25"/>
        <v>1.047428736715772</v>
      </c>
      <c r="AB79">
        <f t="shared" si="20"/>
        <v>133.02344956290304</v>
      </c>
      <c r="AD79">
        <f t="shared" si="26"/>
        <v>0.95668044666387597</v>
      </c>
      <c r="AE79">
        <f t="shared" si="24"/>
        <v>121.49841672631224</v>
      </c>
    </row>
    <row r="80" spans="1:31" x14ac:dyDescent="0.25">
      <c r="A80">
        <v>78</v>
      </c>
      <c r="B80">
        <v>39.5</v>
      </c>
      <c r="C80">
        <v>454.6603088</v>
      </c>
      <c r="D80">
        <v>489.9830627</v>
      </c>
      <c r="E80">
        <v>36.827485012799997</v>
      </c>
      <c r="F80">
        <v>39.688628078699999</v>
      </c>
      <c r="G80" t="s">
        <v>7</v>
      </c>
      <c r="J80">
        <f t="shared" si="21"/>
        <v>472.32168575000003</v>
      </c>
      <c r="K80">
        <f t="shared" si="22"/>
        <v>17.661376950000033</v>
      </c>
      <c r="M80">
        <f t="shared" si="19"/>
        <v>492.73086790153587</v>
      </c>
      <c r="N80">
        <f t="shared" si="23"/>
        <v>73.3763615171992</v>
      </c>
      <c r="AA80">
        <f t="shared" si="25"/>
        <v>1.0388452139062112</v>
      </c>
      <c r="AB80">
        <f t="shared" si="20"/>
        <v>131.93334216608883</v>
      </c>
      <c r="AD80">
        <f t="shared" si="26"/>
        <v>0.96395512764731328</v>
      </c>
      <c r="AE80">
        <f t="shared" si="24"/>
        <v>122.42230121120879</v>
      </c>
    </row>
    <row r="81" spans="1:31" x14ac:dyDescent="0.25">
      <c r="A81">
        <v>79</v>
      </c>
      <c r="B81">
        <v>40</v>
      </c>
      <c r="C81">
        <v>459.54827879999999</v>
      </c>
      <c r="D81">
        <v>509.10018919999999</v>
      </c>
      <c r="E81">
        <v>37.2234105828</v>
      </c>
      <c r="F81">
        <v>41.237115325200001</v>
      </c>
      <c r="G81" t="s">
        <v>7</v>
      </c>
      <c r="J81">
        <f t="shared" si="21"/>
        <v>484.32423399999999</v>
      </c>
      <c r="K81">
        <f t="shared" si="22"/>
        <v>24.775955199999999</v>
      </c>
      <c r="M81">
        <f t="shared" si="19"/>
        <v>499.56638470428209</v>
      </c>
      <c r="N81">
        <f t="shared" si="23"/>
        <v>74.55742508249125</v>
      </c>
      <c r="AA81">
        <f t="shared" si="25"/>
        <v>1.0539137155832603</v>
      </c>
      <c r="AB81">
        <f t="shared" si="20"/>
        <v>133.84704187907406</v>
      </c>
      <c r="AD81">
        <f t="shared" si="26"/>
        <v>0.95133383226800028</v>
      </c>
      <c r="AE81">
        <f t="shared" si="24"/>
        <v>120.81939669803603</v>
      </c>
    </row>
    <row r="82" spans="1:31" x14ac:dyDescent="0.25">
      <c r="A82">
        <v>80</v>
      </c>
      <c r="B82">
        <v>40.5</v>
      </c>
      <c r="C82">
        <v>469.96850590000003</v>
      </c>
      <c r="D82">
        <v>505.58114619999998</v>
      </c>
      <c r="E82">
        <v>38.0674489779</v>
      </c>
      <c r="F82">
        <v>40.952072842199897</v>
      </c>
      <c r="G82" t="s">
        <v>7</v>
      </c>
      <c r="J82">
        <f t="shared" si="21"/>
        <v>487.77482605</v>
      </c>
      <c r="K82">
        <f t="shared" si="22"/>
        <v>17.806320149999976</v>
      </c>
      <c r="M82">
        <f t="shared" si="19"/>
        <v>506.19937367561693</v>
      </c>
      <c r="N82">
        <f t="shared" si="23"/>
        <v>74.936730063521907</v>
      </c>
      <c r="AA82">
        <f t="shared" si="25"/>
        <v>1.0378883264015755</v>
      </c>
      <c r="AB82">
        <f t="shared" si="20"/>
        <v>131.81181745300009</v>
      </c>
      <c r="AD82">
        <f t="shared" si="26"/>
        <v>0.96478049016694134</v>
      </c>
      <c r="AE82">
        <f t="shared" si="24"/>
        <v>122.52712225120155</v>
      </c>
    </row>
    <row r="83" spans="1:31" x14ac:dyDescent="0.25">
      <c r="A83">
        <v>81</v>
      </c>
      <c r="B83">
        <v>41</v>
      </c>
      <c r="C83">
        <v>474.19815060000002</v>
      </c>
      <c r="D83">
        <v>510.05273440000002</v>
      </c>
      <c r="E83">
        <v>38.410050198599997</v>
      </c>
      <c r="F83">
        <v>41.314271486399903</v>
      </c>
      <c r="G83" t="s">
        <v>7</v>
      </c>
      <c r="J83">
        <f t="shared" si="21"/>
        <v>492.12544250000002</v>
      </c>
      <c r="K83">
        <f t="shared" si="22"/>
        <v>17.9272919</v>
      </c>
      <c r="M83">
        <f t="shared" si="19"/>
        <v>512.62342683989482</v>
      </c>
      <c r="N83">
        <f t="shared" si="23"/>
        <v>75.445339090444691</v>
      </c>
      <c r="AA83">
        <f t="shared" si="25"/>
        <v>1.0378054867513016</v>
      </c>
      <c r="AB83">
        <f t="shared" si="20"/>
        <v>131.80129681741531</v>
      </c>
      <c r="AD83">
        <f t="shared" si="26"/>
        <v>0.9648520815772339</v>
      </c>
      <c r="AE83">
        <f t="shared" si="24"/>
        <v>122.5362143603087</v>
      </c>
    </row>
    <row r="84" spans="1:31" x14ac:dyDescent="0.25">
      <c r="A84">
        <v>82</v>
      </c>
      <c r="B84">
        <v>41.5</v>
      </c>
      <c r="C84">
        <v>485.92913820000001</v>
      </c>
      <c r="D84">
        <v>518.50854489999995</v>
      </c>
      <c r="E84">
        <v>39.360260194200002</v>
      </c>
      <c r="F84">
        <v>41.9991921368999</v>
      </c>
      <c r="G84" t="s">
        <v>7</v>
      </c>
      <c r="J84">
        <f t="shared" si="21"/>
        <v>502.21884154999998</v>
      </c>
      <c r="K84">
        <f t="shared" si="22"/>
        <v>16.289703349999968</v>
      </c>
      <c r="M84">
        <f t="shared" si="19"/>
        <v>518.83254651295942</v>
      </c>
      <c r="N84">
        <f t="shared" si="23"/>
        <v>76.777201320029064</v>
      </c>
      <c r="AA84">
        <f t="shared" si="25"/>
        <v>1.0335227959581534</v>
      </c>
      <c r="AB84">
        <f t="shared" si="20"/>
        <v>131.25739508668548</v>
      </c>
      <c r="AD84">
        <f t="shared" si="26"/>
        <v>0.96858353924882445</v>
      </c>
      <c r="AE84">
        <f t="shared" si="24"/>
        <v>123.0101094846007</v>
      </c>
    </row>
    <row r="85" spans="1:31" x14ac:dyDescent="0.25">
      <c r="A85">
        <v>83</v>
      </c>
      <c r="B85">
        <v>42</v>
      </c>
      <c r="C85">
        <v>510.61096190000001</v>
      </c>
      <c r="D85">
        <v>547.49304199999995</v>
      </c>
      <c r="E85">
        <v>41.359487913899997</v>
      </c>
      <c r="F85">
        <v>44.346936401999997</v>
      </c>
      <c r="G85" t="s">
        <v>7</v>
      </c>
      <c r="J85">
        <f t="shared" si="21"/>
        <v>529.05200194999998</v>
      </c>
      <c r="K85">
        <f t="shared" si="22"/>
        <v>18.44104004999997</v>
      </c>
      <c r="M85">
        <f t="shared" si="19"/>
        <v>524.82116526414097</v>
      </c>
      <c r="N85">
        <f t="shared" si="23"/>
        <v>81.73108767895377</v>
      </c>
      <c r="AA85">
        <f t="shared" si="25"/>
        <v>1.0361156368076789</v>
      </c>
      <c r="AB85">
        <f t="shared" si="20"/>
        <v>131.58668587457524</v>
      </c>
      <c r="AD85">
        <f t="shared" si="26"/>
        <v>0.96631730700606788</v>
      </c>
      <c r="AE85">
        <f t="shared" si="24"/>
        <v>122.72229798977062</v>
      </c>
    </row>
    <row r="86" spans="1:31" x14ac:dyDescent="0.25">
      <c r="A86">
        <v>84</v>
      </c>
      <c r="B86">
        <v>42.5</v>
      </c>
      <c r="C86">
        <v>529.4318237</v>
      </c>
      <c r="D86">
        <v>558.34130860000005</v>
      </c>
      <c r="E86">
        <v>42.883977719699999</v>
      </c>
      <c r="F86">
        <v>45.225645996600001</v>
      </c>
      <c r="G86" t="s">
        <v>7</v>
      </c>
      <c r="J86">
        <f t="shared" si="21"/>
        <v>543.88656615000002</v>
      </c>
      <c r="K86">
        <f t="shared" si="22"/>
        <v>14.454742450000026</v>
      </c>
      <c r="M86">
        <f t="shared" si="19"/>
        <v>530.58416587826105</v>
      </c>
      <c r="N86">
        <f t="shared" si="23"/>
        <v>85.695522807346038</v>
      </c>
      <c r="AA86">
        <f t="shared" si="25"/>
        <v>1.0273023679403728</v>
      </c>
      <c r="AB86">
        <f t="shared" si="20"/>
        <v>130.46740072842735</v>
      </c>
      <c r="AD86">
        <f t="shared" si="26"/>
        <v>0.97411127884081472</v>
      </c>
      <c r="AE86">
        <f t="shared" si="24"/>
        <v>123.71213241278348</v>
      </c>
    </row>
    <row r="87" spans="1:31" x14ac:dyDescent="0.25">
      <c r="A87">
        <v>85</v>
      </c>
      <c r="B87">
        <v>43</v>
      </c>
      <c r="C87">
        <v>539.16998290000004</v>
      </c>
      <c r="D87">
        <v>570.14556879999998</v>
      </c>
      <c r="E87">
        <v>43.672768614900001</v>
      </c>
      <c r="F87">
        <v>46.181791072799903</v>
      </c>
      <c r="G87" t="s">
        <v>7</v>
      </c>
      <c r="J87">
        <f t="shared" si="21"/>
        <v>554.65777585000001</v>
      </c>
      <c r="K87">
        <f t="shared" si="22"/>
        <v>15.487792949999971</v>
      </c>
      <c r="M87">
        <f t="shared" si="19"/>
        <v>536.11690131763771</v>
      </c>
      <c r="N87">
        <f t="shared" si="23"/>
        <v>89.301205261216296</v>
      </c>
      <c r="AA87">
        <f t="shared" si="25"/>
        <v>1.0287252507394733</v>
      </c>
      <c r="AB87">
        <f t="shared" si="20"/>
        <v>130.6481068439131</v>
      </c>
      <c r="AD87">
        <f t="shared" si="26"/>
        <v>0.97283537082889637</v>
      </c>
      <c r="AE87">
        <f t="shared" si="24"/>
        <v>123.55009209526983</v>
      </c>
    </row>
    <row r="88" spans="1:31" x14ac:dyDescent="0.25">
      <c r="A88">
        <v>86</v>
      </c>
      <c r="B88">
        <v>43.5</v>
      </c>
      <c r="C88">
        <v>539.14947510000002</v>
      </c>
      <c r="D88">
        <v>559.8086548</v>
      </c>
      <c r="E88">
        <v>43.671107483100002</v>
      </c>
      <c r="F88">
        <v>45.344501038799997</v>
      </c>
      <c r="G88" t="s">
        <v>7</v>
      </c>
      <c r="J88">
        <f t="shared" si="21"/>
        <v>549.47906495000007</v>
      </c>
      <c r="K88">
        <f t="shared" si="22"/>
        <v>10.329589850000048</v>
      </c>
      <c r="M88">
        <f t="shared" si="19"/>
        <v>541.41521468408405</v>
      </c>
      <c r="N88">
        <f t="shared" si="23"/>
        <v>87.483092907911896</v>
      </c>
      <c r="AA88">
        <f t="shared" si="25"/>
        <v>1.0191590464742346</v>
      </c>
      <c r="AB88">
        <f t="shared" si="20"/>
        <v>129.43319890222779</v>
      </c>
      <c r="AD88">
        <f t="shared" si="26"/>
        <v>0.9815479990146091</v>
      </c>
      <c r="AE88">
        <f t="shared" si="24"/>
        <v>124.65659587485536</v>
      </c>
    </row>
    <row r="89" spans="1:31" x14ac:dyDescent="0.25">
      <c r="A89">
        <v>87</v>
      </c>
      <c r="B89">
        <v>44</v>
      </c>
      <c r="C89">
        <v>549.18743900000004</v>
      </c>
      <c r="D89">
        <v>573.33843990000003</v>
      </c>
      <c r="E89">
        <v>44.484182558999997</v>
      </c>
      <c r="F89">
        <v>46.4404136319</v>
      </c>
      <c r="G89" t="s">
        <v>7</v>
      </c>
      <c r="J89">
        <f t="shared" si="21"/>
        <v>561.26293944999998</v>
      </c>
      <c r="K89">
        <f t="shared" si="22"/>
        <v>12.075500449999936</v>
      </c>
      <c r="M89">
        <f t="shared" si="19"/>
        <v>546.47545918091032</v>
      </c>
      <c r="N89">
        <f t="shared" si="23"/>
        <v>91.867264829776616</v>
      </c>
      <c r="AA89">
        <f t="shared" si="25"/>
        <v>1.0219879399863694</v>
      </c>
      <c r="AB89">
        <f t="shared" si="20"/>
        <v>129.79246837826892</v>
      </c>
      <c r="AD89">
        <f t="shared" si="26"/>
        <v>0.97893826820314678</v>
      </c>
      <c r="AE89">
        <f t="shared" si="24"/>
        <v>124.32516006179964</v>
      </c>
    </row>
    <row r="90" spans="1:31" x14ac:dyDescent="0.25">
      <c r="A90">
        <v>88</v>
      </c>
      <c r="B90">
        <v>44.5</v>
      </c>
      <c r="C90">
        <v>551.13555910000002</v>
      </c>
      <c r="D90">
        <v>566.18780519999996</v>
      </c>
      <c r="E90">
        <v>44.641980287099997</v>
      </c>
      <c r="F90">
        <v>45.861212221199999</v>
      </c>
      <c r="G90" t="s">
        <v>7</v>
      </c>
      <c r="J90">
        <f t="shared" si="21"/>
        <v>558.66168214999993</v>
      </c>
      <c r="K90">
        <f t="shared" si="22"/>
        <v>7.5261230499999101</v>
      </c>
      <c r="M90">
        <f t="shared" si="19"/>
        <v>551.29451807493092</v>
      </c>
      <c r="N90">
        <f t="shared" si="23"/>
        <v>90.822165621010015</v>
      </c>
      <c r="AA90">
        <f t="shared" si="25"/>
        <v>1.0136556658806228</v>
      </c>
      <c r="AB90">
        <f t="shared" si="20"/>
        <v>128.73426956683909</v>
      </c>
      <c r="AD90">
        <f t="shared" si="26"/>
        <v>0.98670737345298087</v>
      </c>
      <c r="AE90">
        <f t="shared" si="24"/>
        <v>125.31183642852857</v>
      </c>
    </row>
    <row r="91" spans="1:31" x14ac:dyDescent="0.25">
      <c r="A91">
        <v>89</v>
      </c>
      <c r="B91">
        <v>45</v>
      </c>
      <c r="C91">
        <v>549.59045409999999</v>
      </c>
      <c r="D91">
        <v>581.39886469999999</v>
      </c>
      <c r="E91">
        <v>44.516826782099997</v>
      </c>
      <c r="F91">
        <v>47.093308040699903</v>
      </c>
      <c r="G91" t="s">
        <v>7</v>
      </c>
      <c r="J91">
        <f t="shared" si="21"/>
        <v>565.49465940000005</v>
      </c>
      <c r="K91">
        <f t="shared" si="22"/>
        <v>15.904205300000058</v>
      </c>
      <c r="M91">
        <f t="shared" si="19"/>
        <v>555.86982465846359</v>
      </c>
      <c r="N91">
        <f t="shared" si="23"/>
        <v>93.668219835929108</v>
      </c>
      <c r="AA91">
        <f t="shared" si="25"/>
        <v>1.028938285192825</v>
      </c>
      <c r="AB91">
        <f t="shared" si="20"/>
        <v>130.67516221948878</v>
      </c>
      <c r="AD91">
        <f t="shared" si="26"/>
        <v>0.97264493230786331</v>
      </c>
      <c r="AE91">
        <f t="shared" si="24"/>
        <v>123.52590640309865</v>
      </c>
    </row>
    <row r="92" spans="1:31" x14ac:dyDescent="0.25">
      <c r="A92">
        <v>90</v>
      </c>
      <c r="B92">
        <v>45.5</v>
      </c>
      <c r="C92">
        <v>554.37969969999995</v>
      </c>
      <c r="D92">
        <v>587.60455320000005</v>
      </c>
      <c r="E92">
        <v>44.904755675699903</v>
      </c>
      <c r="F92">
        <v>47.595968809200002</v>
      </c>
      <c r="G92" t="s">
        <v>7</v>
      </c>
      <c r="J92">
        <f t="shared" si="21"/>
        <v>570.99212645</v>
      </c>
      <c r="K92">
        <f t="shared" si="22"/>
        <v>16.612426750000054</v>
      </c>
      <c r="M92">
        <f t="shared" si="19"/>
        <v>560.19938221133202</v>
      </c>
      <c r="N92">
        <f t="shared" si="23"/>
        <v>96.205005605402164</v>
      </c>
      <c r="AA92">
        <f t="shared" si="25"/>
        <v>1.0299657919635041</v>
      </c>
      <c r="AB92">
        <f t="shared" si="20"/>
        <v>130.80565557936504</v>
      </c>
      <c r="AD92">
        <f t="shared" si="26"/>
        <v>0.97172856020340304</v>
      </c>
      <c r="AE92">
        <f t="shared" si="24"/>
        <v>123.40952714583219</v>
      </c>
    </row>
    <row r="93" spans="1:31" x14ac:dyDescent="0.25">
      <c r="A93">
        <v>91</v>
      </c>
      <c r="B93">
        <v>46</v>
      </c>
      <c r="C93">
        <v>552.75762940000004</v>
      </c>
      <c r="D93">
        <v>586.76464840000006</v>
      </c>
      <c r="E93">
        <v>44.7733679814</v>
      </c>
      <c r="F93">
        <v>47.527936520399997</v>
      </c>
      <c r="G93" t="s">
        <v>7</v>
      </c>
      <c r="J93">
        <f t="shared" si="21"/>
        <v>569.76113890000011</v>
      </c>
      <c r="K93">
        <f t="shared" si="22"/>
        <v>17.003509500000064</v>
      </c>
      <c r="M93">
        <f t="shared" si="19"/>
        <v>564.28178396286899</v>
      </c>
      <c r="N93">
        <f t="shared" si="23"/>
        <v>95.616871429791559</v>
      </c>
      <c r="AA93">
        <f t="shared" si="25"/>
        <v>1.0307612389148872</v>
      </c>
      <c r="AB93">
        <f t="shared" si="20"/>
        <v>130.90667734219068</v>
      </c>
      <c r="AD93">
        <f t="shared" si="26"/>
        <v>0.97102158498068103</v>
      </c>
      <c r="AE93">
        <f t="shared" si="24"/>
        <v>123.3197412925465</v>
      </c>
    </row>
    <row r="94" spans="1:31" x14ac:dyDescent="0.25">
      <c r="A94">
        <v>92</v>
      </c>
      <c r="B94">
        <v>46.5</v>
      </c>
      <c r="C94">
        <v>560.59204099999999</v>
      </c>
      <c r="D94">
        <v>601.53619379999998</v>
      </c>
      <c r="E94">
        <v>45.407955320999903</v>
      </c>
      <c r="F94">
        <v>48.724431697799901</v>
      </c>
      <c r="G94" t="s">
        <v>7</v>
      </c>
      <c r="J94">
        <f t="shared" si="21"/>
        <v>581.06411739999999</v>
      </c>
      <c r="K94">
        <f t="shared" si="22"/>
        <v>20.472076399999992</v>
      </c>
      <c r="M94">
        <f t="shared" si="19"/>
        <v>568.1162330539189</v>
      </c>
      <c r="N94">
        <f t="shared" si="23"/>
        <v>101.48338481232895</v>
      </c>
      <c r="AA94">
        <f t="shared" si="25"/>
        <v>1.036518671159657</v>
      </c>
      <c r="AB94">
        <f t="shared" si="20"/>
        <v>131.63787123727644</v>
      </c>
      <c r="AD94">
        <f t="shared" si="26"/>
        <v>0.96596700811853964</v>
      </c>
      <c r="AE94">
        <f t="shared" si="24"/>
        <v>122.67781003105453</v>
      </c>
    </row>
    <row r="95" spans="1:31" x14ac:dyDescent="0.25">
      <c r="A95">
        <v>93</v>
      </c>
      <c r="B95">
        <v>47</v>
      </c>
      <c r="C95">
        <v>561.48120119999999</v>
      </c>
      <c r="D95">
        <v>616.15753170000005</v>
      </c>
      <c r="E95">
        <v>45.479977297200001</v>
      </c>
      <c r="F95">
        <v>49.908760067700001</v>
      </c>
      <c r="G95" t="s">
        <v>7</v>
      </c>
      <c r="J95">
        <f t="shared" si="21"/>
        <v>588.81936644999996</v>
      </c>
      <c r="K95">
        <f t="shared" si="22"/>
        <v>27.338165249999975</v>
      </c>
      <c r="M95">
        <f t="shared" si="19"/>
        <v>571.7025624988396</v>
      </c>
      <c r="N95">
        <f t="shared" si="23"/>
        <v>106.16131405566694</v>
      </c>
      <c r="AA95">
        <f t="shared" si="25"/>
        <v>1.0486893687474714</v>
      </c>
      <c r="AB95">
        <f t="shared" si="20"/>
        <v>133.18354983092888</v>
      </c>
      <c r="AD95">
        <f t="shared" si="26"/>
        <v>0.9556312081837689</v>
      </c>
      <c r="AE95">
        <f t="shared" si="24"/>
        <v>121.36516343933864</v>
      </c>
    </row>
    <row r="96" spans="1:31" x14ac:dyDescent="0.25">
      <c r="A96">
        <v>94</v>
      </c>
      <c r="B96">
        <v>47.5</v>
      </c>
      <c r="C96">
        <v>581.50860599999999</v>
      </c>
      <c r="D96">
        <v>596.07202150000001</v>
      </c>
      <c r="E96">
        <v>47.102197085999997</v>
      </c>
      <c r="F96">
        <v>48.281833741500002</v>
      </c>
      <c r="G96" t="s">
        <v>7</v>
      </c>
      <c r="J96">
        <f t="shared" si="21"/>
        <v>588.79031375</v>
      </c>
      <c r="K96">
        <f t="shared" si="22"/>
        <v>7.2817077500000096</v>
      </c>
      <c r="M96">
        <f t="shared" si="19"/>
        <v>575.04125514750672</v>
      </c>
      <c r="N96">
        <f t="shared" si="23"/>
        <v>106.14271874981984</v>
      </c>
      <c r="AA96">
        <f t="shared" si="25"/>
        <v>1.012522097996259</v>
      </c>
      <c r="AB96">
        <f t="shared" si="20"/>
        <v>128.5903064455249</v>
      </c>
      <c r="AD96">
        <f t="shared" si="26"/>
        <v>0.98778384576468503</v>
      </c>
      <c r="AE96">
        <f t="shared" si="24"/>
        <v>125.448548412115</v>
      </c>
    </row>
    <row r="97" spans="1:31" x14ac:dyDescent="0.25">
      <c r="A97">
        <v>95</v>
      </c>
      <c r="B97">
        <v>48</v>
      </c>
      <c r="C97">
        <v>579.95257570000001</v>
      </c>
      <c r="D97">
        <v>605.14697269999999</v>
      </c>
      <c r="E97">
        <v>46.976158631700002</v>
      </c>
      <c r="F97">
        <v>49.016904788700003</v>
      </c>
      <c r="G97" t="s">
        <v>7</v>
      </c>
      <c r="J97">
        <f t="shared" si="21"/>
        <v>592.5497742</v>
      </c>
      <c r="K97">
        <f t="shared" si="22"/>
        <v>12.59719849999999</v>
      </c>
      <c r="M97">
        <f t="shared" si="19"/>
        <v>578.13346364731308</v>
      </c>
      <c r="N97">
        <f t="shared" si="23"/>
        <v>108.61900555000159</v>
      </c>
      <c r="AA97">
        <f t="shared" si="25"/>
        <v>1.0217210838055082</v>
      </c>
      <c r="AB97">
        <f t="shared" si="20"/>
        <v>129.75857764329953</v>
      </c>
      <c r="AD97">
        <f t="shared" si="26"/>
        <v>0.97918324131442858</v>
      </c>
      <c r="AE97">
        <f t="shared" si="24"/>
        <v>124.35627164693243</v>
      </c>
    </row>
    <row r="98" spans="1:31" x14ac:dyDescent="0.25">
      <c r="A98">
        <v>96</v>
      </c>
      <c r="B98">
        <v>48.5</v>
      </c>
      <c r="C98">
        <v>564.42303470000002</v>
      </c>
      <c r="D98">
        <v>615.83331299999998</v>
      </c>
      <c r="E98">
        <v>45.718265810699997</v>
      </c>
      <c r="F98">
        <v>49.882498352999903</v>
      </c>
      <c r="G98" t="s">
        <v>7</v>
      </c>
      <c r="J98">
        <f t="shared" si="21"/>
        <v>590.12817384999994</v>
      </c>
      <c r="K98">
        <f t="shared" si="22"/>
        <v>25.705139149999923</v>
      </c>
      <c r="M98">
        <f t="shared" ref="M98:M128" si="27">$Q$35*POWER(A98, 5)+$R$35*POWER(A98, 4)+$S$35*POWER(A98, 3)+$T$35*POWER(A98, 2)+$U$35*A98</f>
        <v>580.98103040517412</v>
      </c>
      <c r="N98">
        <f t="shared" si="23"/>
        <v>107.0076816565097</v>
      </c>
      <c r="AA98">
        <f t="shared" si="25"/>
        <v>1.0455423283063963</v>
      </c>
      <c r="AB98">
        <f t="shared" si="20"/>
        <v>132.78387569491233</v>
      </c>
      <c r="AD98">
        <f t="shared" si="26"/>
        <v>0.95825958322264382</v>
      </c>
      <c r="AE98">
        <f t="shared" si="24"/>
        <v>121.69896706927577</v>
      </c>
    </row>
    <row r="99" spans="1:31" x14ac:dyDescent="0.25">
      <c r="A99">
        <v>97</v>
      </c>
      <c r="B99">
        <v>49</v>
      </c>
      <c r="C99">
        <v>581.54565430000002</v>
      </c>
      <c r="D99">
        <v>594.85137940000004</v>
      </c>
      <c r="E99">
        <v>47.1051979983</v>
      </c>
      <c r="F99">
        <v>48.182961731399999</v>
      </c>
      <c r="G99" t="s">
        <v>7</v>
      </c>
      <c r="J99">
        <f t="shared" si="21"/>
        <v>588.19851685000003</v>
      </c>
      <c r="K99">
        <f t="shared" si="22"/>
        <v>6.6528625500000089</v>
      </c>
      <c r="M99">
        <f t="shared" si="27"/>
        <v>583.58650754952919</v>
      </c>
      <c r="N99">
        <f t="shared" si="23"/>
        <v>105.76573983785221</v>
      </c>
      <c r="AA99">
        <f t="shared" si="25"/>
        <v>1.011439966064243</v>
      </c>
      <c r="AB99">
        <f t="shared" si="20"/>
        <v>128.45287569015886</v>
      </c>
      <c r="AD99">
        <f t="shared" si="26"/>
        <v>0.98881592481686698</v>
      </c>
      <c r="AE99">
        <f t="shared" si="24"/>
        <v>125.57962245174211</v>
      </c>
    </row>
    <row r="100" spans="1:31" x14ac:dyDescent="0.25">
      <c r="A100">
        <v>98</v>
      </c>
      <c r="B100">
        <v>49.5</v>
      </c>
      <c r="C100">
        <v>568.34985349999999</v>
      </c>
      <c r="D100">
        <v>607.14520259999995</v>
      </c>
      <c r="E100">
        <v>46.036338133499903</v>
      </c>
      <c r="F100">
        <v>49.178761410599897</v>
      </c>
      <c r="G100" t="s">
        <v>7</v>
      </c>
      <c r="J100">
        <f t="shared" si="21"/>
        <v>587.74752805000003</v>
      </c>
      <c r="K100">
        <f t="shared" si="22"/>
        <v>19.397674550000033</v>
      </c>
      <c r="M100">
        <f t="shared" si="27"/>
        <v>585.95317689234446</v>
      </c>
      <c r="N100">
        <f t="shared" si="23"/>
        <v>105.48075500263911</v>
      </c>
      <c r="AA100">
        <f t="shared" si="25"/>
        <v>1.0341298135832107</v>
      </c>
      <c r="AB100">
        <f t="shared" si="20"/>
        <v>131.33448632506776</v>
      </c>
      <c r="AD100">
        <f t="shared" si="26"/>
        <v>0.96805101239879265</v>
      </c>
      <c r="AE100">
        <f t="shared" si="24"/>
        <v>122.94247857464667</v>
      </c>
    </row>
    <row r="101" spans="1:31" x14ac:dyDescent="0.25">
      <c r="A101">
        <v>99</v>
      </c>
      <c r="B101">
        <v>50</v>
      </c>
      <c r="C101">
        <v>572.04833980000001</v>
      </c>
      <c r="D101">
        <v>618.06829830000004</v>
      </c>
      <c r="E101">
        <v>46.335915523799997</v>
      </c>
      <c r="F101">
        <v>50.0635321623</v>
      </c>
      <c r="G101" t="s">
        <v>7</v>
      </c>
      <c r="J101">
        <f t="shared" si="21"/>
        <v>595.05831905000002</v>
      </c>
      <c r="K101">
        <f t="shared" si="22"/>
        <v>23.009979250000015</v>
      </c>
      <c r="M101">
        <f t="shared" si="27"/>
        <v>588.08506989111356</v>
      </c>
      <c r="N101">
        <f t="shared" si="23"/>
        <v>110.35179961066359</v>
      </c>
      <c r="AA101">
        <f t="shared" si="25"/>
        <v>1.0402238371289474</v>
      </c>
      <c r="AB101">
        <f t="shared" si="20"/>
        <v>132.10842731537633</v>
      </c>
      <c r="AD101">
        <f t="shared" ref="AD101:AD128" si="28">J101/D101</f>
        <v>0.96277113821678106</v>
      </c>
      <c r="AE101">
        <f t="shared" si="24"/>
        <v>122.2719345535312</v>
      </c>
    </row>
    <row r="102" spans="1:31" x14ac:dyDescent="0.25">
      <c r="A102">
        <v>100</v>
      </c>
      <c r="B102">
        <v>50</v>
      </c>
      <c r="C102">
        <v>567.4278564</v>
      </c>
      <c r="D102">
        <v>600.93951419999996</v>
      </c>
      <c r="E102">
        <v>45.9616563684</v>
      </c>
      <c r="F102">
        <v>48.676100650199999</v>
      </c>
      <c r="G102" t="s">
        <v>7</v>
      </c>
      <c r="J102">
        <f t="shared" si="21"/>
        <v>584.18368529999998</v>
      </c>
      <c r="K102">
        <f t="shared" si="22"/>
        <v>16.755828899999983</v>
      </c>
      <c r="M102">
        <f t="shared" si="27"/>
        <v>589.98698761086371</v>
      </c>
      <c r="N102">
        <f t="shared" si="23"/>
        <v>103.29737546165705</v>
      </c>
      <c r="AA102">
        <f t="shared" si="25"/>
        <v>1.0295294436306071</v>
      </c>
      <c r="AB102">
        <f t="shared" si="20"/>
        <v>130.75023934108711</v>
      </c>
      <c r="AD102">
        <f t="shared" si="28"/>
        <v>0.97211727885408539</v>
      </c>
      <c r="AE102">
        <f t="shared" si="24"/>
        <v>123.45889441446884</v>
      </c>
    </row>
    <row r="103" spans="1:31" x14ac:dyDescent="0.25">
      <c r="A103">
        <v>101</v>
      </c>
      <c r="B103">
        <v>50</v>
      </c>
      <c r="C103">
        <v>572.53912349999996</v>
      </c>
      <c r="D103">
        <v>609.55773929999998</v>
      </c>
      <c r="E103">
        <v>46.375669003499901</v>
      </c>
      <c r="F103">
        <v>49.374176883300002</v>
      </c>
      <c r="G103" t="s">
        <v>7</v>
      </c>
      <c r="J103">
        <f t="shared" si="21"/>
        <v>591.04843140000003</v>
      </c>
      <c r="K103">
        <f t="shared" si="22"/>
        <v>18.509307900000067</v>
      </c>
      <c r="M103">
        <f t="shared" si="27"/>
        <v>591.6645206861532</v>
      </c>
      <c r="N103">
        <f t="shared" si="23"/>
        <v>107.61302141455116</v>
      </c>
      <c r="AA103">
        <f t="shared" si="25"/>
        <v>1.0323284595589739</v>
      </c>
      <c r="AB103">
        <f t="shared" si="20"/>
        <v>131.10571436398968</v>
      </c>
      <c r="AD103">
        <f t="shared" si="28"/>
        <v>0.96963485703379704</v>
      </c>
      <c r="AE103">
        <f t="shared" si="24"/>
        <v>123.14362684329222</v>
      </c>
    </row>
    <row r="104" spans="1:31" x14ac:dyDescent="0.25">
      <c r="A104">
        <v>102</v>
      </c>
      <c r="B104">
        <v>50</v>
      </c>
      <c r="C104">
        <v>573.28015140000002</v>
      </c>
      <c r="D104">
        <v>605.31982419999997</v>
      </c>
      <c r="E104">
        <v>46.4356922634</v>
      </c>
      <c r="F104">
        <v>49.0309057601999</v>
      </c>
      <c r="G104" t="s">
        <v>7</v>
      </c>
      <c r="J104">
        <f t="shared" si="21"/>
        <v>589.29998780000005</v>
      </c>
      <c r="K104">
        <f t="shared" si="22"/>
        <v>16.019836400000031</v>
      </c>
      <c r="M104">
        <f t="shared" si="27"/>
        <v>593.12406928308064</v>
      </c>
      <c r="N104">
        <f t="shared" si="23"/>
        <v>106.47014532848141</v>
      </c>
      <c r="AA104">
        <f t="shared" si="25"/>
        <v>1.0279441671944829</v>
      </c>
      <c r="AB104">
        <f t="shared" si="20"/>
        <v>130.54890923369933</v>
      </c>
      <c r="AD104">
        <f t="shared" si="28"/>
        <v>0.97353492193788305</v>
      </c>
      <c r="AE104">
        <f t="shared" si="24"/>
        <v>123.63893508611115</v>
      </c>
    </row>
    <row r="105" spans="1:31" x14ac:dyDescent="0.25">
      <c r="A105">
        <v>103</v>
      </c>
      <c r="B105">
        <v>50</v>
      </c>
      <c r="C105">
        <v>578.21020510000005</v>
      </c>
      <c r="D105">
        <v>611.00561519999997</v>
      </c>
      <c r="E105">
        <v>46.835026613099998</v>
      </c>
      <c r="F105">
        <v>49.491454831199903</v>
      </c>
      <c r="G105" t="s">
        <v>7</v>
      </c>
      <c r="J105">
        <f t="shared" si="21"/>
        <v>594.60791014999995</v>
      </c>
      <c r="K105">
        <f t="shared" si="22"/>
        <v>16.3977050499999</v>
      </c>
      <c r="M105">
        <f t="shared" si="27"/>
        <v>594.37286306127805</v>
      </c>
      <c r="N105">
        <f t="shared" si="23"/>
        <v>110.03582466491645</v>
      </c>
      <c r="AA105">
        <f t="shared" si="25"/>
        <v>1.028359418262367</v>
      </c>
      <c r="AB105">
        <f t="shared" si="20"/>
        <v>130.60164611932061</v>
      </c>
      <c r="AD105">
        <f t="shared" si="28"/>
        <v>0.97316275883220393</v>
      </c>
      <c r="AE105">
        <f t="shared" si="24"/>
        <v>123.5916703716899</v>
      </c>
    </row>
    <row r="106" spans="1:31" x14ac:dyDescent="0.25">
      <c r="A106">
        <v>104</v>
      </c>
      <c r="B106">
        <v>50</v>
      </c>
      <c r="C106">
        <v>582.19329830000004</v>
      </c>
      <c r="D106">
        <v>610.3125</v>
      </c>
      <c r="E106">
        <v>47.157657162299998</v>
      </c>
      <c r="F106">
        <v>49.435312500000002</v>
      </c>
      <c r="G106" t="s">
        <v>7</v>
      </c>
      <c r="J106">
        <f t="shared" si="21"/>
        <v>596.25289915000008</v>
      </c>
      <c r="K106">
        <f t="shared" si="22"/>
        <v>14.059600850000038</v>
      </c>
      <c r="M106">
        <f t="shared" si="27"/>
        <v>595.41898113592595</v>
      </c>
      <c r="N106">
        <f t="shared" si="23"/>
        <v>111.20026560206685</v>
      </c>
      <c r="AA106">
        <f t="shared" si="25"/>
        <v>1.0241493691031036</v>
      </c>
      <c r="AB106">
        <f t="shared" si="20"/>
        <v>130.06696987609416</v>
      </c>
      <c r="AD106">
        <f t="shared" si="28"/>
        <v>0.97696327561699958</v>
      </c>
      <c r="AE106">
        <f t="shared" si="24"/>
        <v>124.07433600335895</v>
      </c>
    </row>
    <row r="107" spans="1:31" x14ac:dyDescent="0.25">
      <c r="A107">
        <v>105</v>
      </c>
      <c r="B107">
        <v>50</v>
      </c>
      <c r="C107">
        <v>566.70623780000005</v>
      </c>
      <c r="D107">
        <v>624.60382079999999</v>
      </c>
      <c r="E107">
        <v>45.903205261799997</v>
      </c>
      <c r="F107">
        <v>50.592909484799897</v>
      </c>
      <c r="G107" t="s">
        <v>7</v>
      </c>
      <c r="J107">
        <f t="shared" si="21"/>
        <v>595.65502930000002</v>
      </c>
      <c r="K107">
        <f t="shared" si="22"/>
        <v>28.94879149999997</v>
      </c>
      <c r="M107">
        <f t="shared" si="27"/>
        <v>596.27137203974326</v>
      </c>
      <c r="N107">
        <f t="shared" si="23"/>
        <v>110.77371901170255</v>
      </c>
      <c r="AA107">
        <f t="shared" si="25"/>
        <v>1.0510825354814897</v>
      </c>
      <c r="AB107">
        <f t="shared" si="20"/>
        <v>133.48748200614918</v>
      </c>
      <c r="AD107">
        <f t="shared" si="28"/>
        <v>0.95365255456983589</v>
      </c>
      <c r="AE107">
        <f t="shared" si="24"/>
        <v>121.11387443036915</v>
      </c>
    </row>
    <row r="108" spans="1:31" x14ac:dyDescent="0.25">
      <c r="A108">
        <v>106</v>
      </c>
      <c r="B108">
        <v>50</v>
      </c>
      <c r="C108">
        <v>591.67767330000004</v>
      </c>
      <c r="D108">
        <v>606.35235599999999</v>
      </c>
      <c r="E108">
        <v>47.925891537299997</v>
      </c>
      <c r="F108">
        <v>49.114540836000003</v>
      </c>
      <c r="G108" t="s">
        <v>7</v>
      </c>
      <c r="J108">
        <f t="shared" si="21"/>
        <v>599.01501465000001</v>
      </c>
      <c r="K108">
        <f t="shared" si="22"/>
        <v>7.3373413499999742</v>
      </c>
      <c r="M108">
        <f t="shared" si="27"/>
        <v>596.93987368499734</v>
      </c>
      <c r="N108">
        <f t="shared" si="23"/>
        <v>113.22110974623394</v>
      </c>
      <c r="AA108">
        <f t="shared" si="25"/>
        <v>1.0124009096187068</v>
      </c>
      <c r="AB108">
        <f t="shared" si="20"/>
        <v>128.57491552157575</v>
      </c>
      <c r="AD108">
        <f t="shared" si="28"/>
        <v>0.98789921193940244</v>
      </c>
      <c r="AE108">
        <f t="shared" si="24"/>
        <v>125.46319991630411</v>
      </c>
    </row>
    <row r="109" spans="1:31" x14ac:dyDescent="0.25">
      <c r="A109">
        <v>107</v>
      </c>
      <c r="B109">
        <v>50</v>
      </c>
      <c r="C109">
        <v>568.45672609999997</v>
      </c>
      <c r="D109">
        <v>619.90295409999999</v>
      </c>
      <c r="E109">
        <v>46.044994814100001</v>
      </c>
      <c r="F109">
        <v>50.212139282099997</v>
      </c>
      <c r="G109" t="s">
        <v>7</v>
      </c>
      <c r="J109">
        <f t="shared" si="21"/>
        <v>594.17984009999998</v>
      </c>
      <c r="K109">
        <f t="shared" si="22"/>
        <v>25.72311400000001</v>
      </c>
      <c r="M109">
        <f t="shared" si="27"/>
        <v>597.43523332550399</v>
      </c>
      <c r="N109">
        <f t="shared" si="23"/>
        <v>109.73750176810131</v>
      </c>
      <c r="AA109">
        <f t="shared" si="25"/>
        <v>1.0452507865928127</v>
      </c>
      <c r="AB109">
        <f t="shared" si="20"/>
        <v>132.74684989728721</v>
      </c>
      <c r="AD109">
        <f t="shared" si="28"/>
        <v>0.95850461135913467</v>
      </c>
      <c r="AE109">
        <f t="shared" si="24"/>
        <v>121.73008564261011</v>
      </c>
    </row>
    <row r="110" spans="1:31" x14ac:dyDescent="0.25">
      <c r="A110">
        <v>108</v>
      </c>
      <c r="B110">
        <v>50</v>
      </c>
      <c r="C110">
        <v>570.13311769999996</v>
      </c>
      <c r="D110">
        <v>600.20855710000001</v>
      </c>
      <c r="E110">
        <v>46.180782533699997</v>
      </c>
      <c r="F110">
        <v>48.616893125099999</v>
      </c>
      <c r="G110" t="s">
        <v>7</v>
      </c>
      <c r="J110">
        <f t="shared" si="21"/>
        <v>585.17083739999998</v>
      </c>
      <c r="K110">
        <f t="shared" si="22"/>
        <v>15.037719700000025</v>
      </c>
      <c r="M110">
        <f t="shared" si="27"/>
        <v>597.76912751863188</v>
      </c>
      <c r="N110">
        <f t="shared" si="23"/>
        <v>103.89009512206388</v>
      </c>
      <c r="AA110">
        <f t="shared" si="25"/>
        <v>1.0263758045851894</v>
      </c>
      <c r="AB110">
        <f t="shared" si="20"/>
        <v>130.34972718231904</v>
      </c>
      <c r="AD110">
        <f t="shared" si="28"/>
        <v>0.97494584253737215</v>
      </c>
      <c r="AE110">
        <f t="shared" si="24"/>
        <v>123.81812200224627</v>
      </c>
    </row>
    <row r="111" spans="1:31" x14ac:dyDescent="0.25">
      <c r="A111">
        <v>109</v>
      </c>
      <c r="B111">
        <v>50</v>
      </c>
      <c r="C111">
        <v>584.93603519999999</v>
      </c>
      <c r="D111">
        <v>602.40222170000004</v>
      </c>
      <c r="E111">
        <v>47.3798188512</v>
      </c>
      <c r="F111">
        <v>48.794579957700002</v>
      </c>
      <c r="G111" t="s">
        <v>7</v>
      </c>
      <c r="J111">
        <f t="shared" si="21"/>
        <v>593.66912845000002</v>
      </c>
      <c r="K111">
        <f t="shared" si="22"/>
        <v>8.7330932500000245</v>
      </c>
      <c r="M111">
        <f t="shared" si="27"/>
        <v>597.95418208730212</v>
      </c>
      <c r="N111">
        <f t="shared" si="23"/>
        <v>109.38409754287704</v>
      </c>
      <c r="AA111">
        <f t="shared" si="25"/>
        <v>1.0149299969987557</v>
      </c>
      <c r="AB111">
        <f t="shared" si="20"/>
        <v>128.89610961884199</v>
      </c>
      <c r="AD111">
        <f t="shared" si="28"/>
        <v>0.98550288671686015</v>
      </c>
      <c r="AE111">
        <f t="shared" si="24"/>
        <v>125.15886661304124</v>
      </c>
    </row>
    <row r="112" spans="1:31" x14ac:dyDescent="0.25">
      <c r="A112">
        <v>110</v>
      </c>
      <c r="B112">
        <v>50</v>
      </c>
      <c r="C112">
        <v>570.52520749999996</v>
      </c>
      <c r="D112">
        <v>612.0040894</v>
      </c>
      <c r="E112">
        <v>46.212541807499903</v>
      </c>
      <c r="F112">
        <v>49.572331241400001</v>
      </c>
      <c r="G112" t="s">
        <v>7</v>
      </c>
      <c r="J112">
        <f t="shared" si="21"/>
        <v>591.26464844999998</v>
      </c>
      <c r="K112">
        <f t="shared" si="22"/>
        <v>20.739440950000017</v>
      </c>
      <c r="M112">
        <f t="shared" si="27"/>
        <v>598.00399208199224</v>
      </c>
      <c r="N112">
        <f t="shared" si="23"/>
        <v>107.75648568177144</v>
      </c>
      <c r="AA112">
        <f t="shared" si="25"/>
        <v>1.0363514892547496</v>
      </c>
      <c r="AB112">
        <f t="shared" si="20"/>
        <v>131.61663913535321</v>
      </c>
      <c r="AD112">
        <f t="shared" si="28"/>
        <v>0.96611225103032783</v>
      </c>
      <c r="AE112">
        <f t="shared" si="24"/>
        <v>122.69625588085164</v>
      </c>
    </row>
    <row r="113" spans="1:31" x14ac:dyDescent="0.25">
      <c r="A113">
        <v>111</v>
      </c>
      <c r="B113">
        <v>50</v>
      </c>
      <c r="C113">
        <v>572.64355469999998</v>
      </c>
      <c r="D113">
        <v>596.54705809999996</v>
      </c>
      <c r="E113">
        <v>46.384127930699997</v>
      </c>
      <c r="F113">
        <v>48.3203117061</v>
      </c>
      <c r="G113" t="s">
        <v>7</v>
      </c>
      <c r="J113">
        <f t="shared" si="21"/>
        <v>584.59530640000003</v>
      </c>
      <c r="K113">
        <f t="shared" si="22"/>
        <v>11.951751700000045</v>
      </c>
      <c r="M113">
        <f t="shared" si="27"/>
        <v>597.93314174273917</v>
      </c>
      <c r="N113">
        <f t="shared" si="23"/>
        <v>103.54341807185102</v>
      </c>
      <c r="AA113">
        <f t="shared" si="25"/>
        <v>1.020871188720986</v>
      </c>
      <c r="AB113">
        <f t="shared" si="20"/>
        <v>129.65064096756524</v>
      </c>
      <c r="AD113">
        <f t="shared" si="28"/>
        <v>0.97996511501026218</v>
      </c>
      <c r="AE113">
        <f t="shared" si="24"/>
        <v>124.4555696063033</v>
      </c>
    </row>
    <row r="114" spans="1:31" x14ac:dyDescent="0.25">
      <c r="A114">
        <v>112</v>
      </c>
      <c r="B114">
        <v>50</v>
      </c>
      <c r="C114">
        <v>563.29748540000003</v>
      </c>
      <c r="D114">
        <v>620.41497800000002</v>
      </c>
      <c r="E114">
        <v>45.627096317400003</v>
      </c>
      <c r="F114">
        <v>50.253613217999998</v>
      </c>
      <c r="G114" t="s">
        <v>7</v>
      </c>
      <c r="J114">
        <f t="shared" si="21"/>
        <v>591.85623170000008</v>
      </c>
      <c r="K114">
        <f t="shared" si="22"/>
        <v>28.558746300000053</v>
      </c>
      <c r="M114">
        <f t="shared" si="27"/>
        <v>597.7572244611423</v>
      </c>
      <c r="N114">
        <f t="shared" si="23"/>
        <v>108.15143686879668</v>
      </c>
      <c r="AA114">
        <f t="shared" si="25"/>
        <v>1.0506992256138341</v>
      </c>
      <c r="AB114">
        <f t="shared" si="20"/>
        <v>133.43880165295693</v>
      </c>
      <c r="AD114">
        <f t="shared" si="28"/>
        <v>0.95396831586486952</v>
      </c>
      <c r="AE114">
        <f t="shared" si="24"/>
        <v>121.15397611483843</v>
      </c>
    </row>
    <row r="115" spans="1:31" x14ac:dyDescent="0.25">
      <c r="A115">
        <v>113</v>
      </c>
      <c r="B115">
        <v>50</v>
      </c>
      <c r="C115">
        <v>556.1600952</v>
      </c>
      <c r="D115">
        <v>610.66644289999999</v>
      </c>
      <c r="E115">
        <v>45.0489677112</v>
      </c>
      <c r="F115">
        <v>49.4639818749</v>
      </c>
      <c r="G115" t="s">
        <v>7</v>
      </c>
      <c r="J115">
        <f t="shared" si="21"/>
        <v>583.41326905000005</v>
      </c>
      <c r="K115">
        <f t="shared" si="22"/>
        <v>27.253173850000053</v>
      </c>
      <c r="M115">
        <f t="shared" si="27"/>
        <v>597.49286274236238</v>
      </c>
      <c r="N115">
        <f t="shared" si="23"/>
        <v>102.84109803347451</v>
      </c>
      <c r="AA115">
        <f t="shared" si="25"/>
        <v>1.0490023899327037</v>
      </c>
      <c r="AB115">
        <f t="shared" si="20"/>
        <v>133.22330352145337</v>
      </c>
      <c r="AD115">
        <f t="shared" si="28"/>
        <v>0.95537142384871021</v>
      </c>
      <c r="AE115">
        <f t="shared" si="24"/>
        <v>121.3321708287862</v>
      </c>
    </row>
    <row r="116" spans="1:31" x14ac:dyDescent="0.25">
      <c r="A116">
        <v>114</v>
      </c>
      <c r="B116">
        <v>50</v>
      </c>
      <c r="C116">
        <v>568.94763179999995</v>
      </c>
      <c r="D116">
        <v>617.55883789999996</v>
      </c>
      <c r="E116">
        <v>46.084758175799998</v>
      </c>
      <c r="F116">
        <v>50.022265869899996</v>
      </c>
      <c r="G116" t="s">
        <v>7</v>
      </c>
      <c r="J116">
        <f t="shared" si="21"/>
        <v>593.2532348499999</v>
      </c>
      <c r="K116">
        <f t="shared" si="22"/>
        <v>24.305603049999945</v>
      </c>
      <c r="M116">
        <f t="shared" si="27"/>
        <v>597.15772816713047</v>
      </c>
      <c r="N116">
        <f t="shared" si="23"/>
        <v>109.09831422341597</v>
      </c>
      <c r="AA116">
        <f t="shared" si="25"/>
        <v>1.0427202816067684</v>
      </c>
      <c r="AB116">
        <f t="shared" ref="AB116:AB127" si="29">127*AA116</f>
        <v>132.4254757640596</v>
      </c>
      <c r="AD116">
        <f t="shared" si="28"/>
        <v>0.96064244966090861</v>
      </c>
      <c r="AE116">
        <f t="shared" si="24"/>
        <v>122.00159110693539</v>
      </c>
    </row>
    <row r="117" spans="1:31" x14ac:dyDescent="0.25">
      <c r="A117">
        <v>115</v>
      </c>
      <c r="B117">
        <v>50</v>
      </c>
      <c r="C117">
        <v>569.20599370000002</v>
      </c>
      <c r="D117">
        <v>605.34576419999996</v>
      </c>
      <c r="E117">
        <v>46.105685489700001</v>
      </c>
      <c r="F117">
        <v>49.0330069002</v>
      </c>
      <c r="G117" t="s">
        <v>7</v>
      </c>
      <c r="J117">
        <f t="shared" si="21"/>
        <v>587.27587894999999</v>
      </c>
      <c r="K117">
        <f t="shared" si="22"/>
        <v>18.06988524999997</v>
      </c>
      <c r="M117">
        <f t="shared" si="27"/>
        <v>596.77056135374153</v>
      </c>
      <c r="N117">
        <f t="shared" si="23"/>
        <v>105.18482854931506</v>
      </c>
      <c r="AA117">
        <f t="shared" si="25"/>
        <v>1.0317457747283028</v>
      </c>
      <c r="AB117">
        <f t="shared" si="29"/>
        <v>131.03171339049445</v>
      </c>
      <c r="AD117">
        <f t="shared" si="28"/>
        <v>0.97014948097657805</v>
      </c>
      <c r="AE117">
        <f t="shared" si="24"/>
        <v>123.20898408402542</v>
      </c>
    </row>
    <row r="118" spans="1:31" x14ac:dyDescent="0.25">
      <c r="A118">
        <v>116</v>
      </c>
      <c r="B118">
        <v>50</v>
      </c>
      <c r="C118">
        <v>575.92022710000003</v>
      </c>
      <c r="D118">
        <v>616.37341309999999</v>
      </c>
      <c r="E118">
        <v>46.649538395100002</v>
      </c>
      <c r="F118">
        <v>49.9262464611</v>
      </c>
      <c r="G118" t="s">
        <v>7</v>
      </c>
      <c r="J118">
        <f t="shared" si="21"/>
        <v>596.14682010000001</v>
      </c>
      <c r="K118">
        <f t="shared" si="22"/>
        <v>20.22659299999998</v>
      </c>
      <c r="M118">
        <f t="shared" si="27"/>
        <v>596.35119192006414</v>
      </c>
      <c r="N118">
        <f t="shared" si="23"/>
        <v>111.12430488804347</v>
      </c>
      <c r="AA118">
        <f t="shared" si="25"/>
        <v>1.0351204768442486</v>
      </c>
      <c r="AB118">
        <f t="shared" si="29"/>
        <v>131.46030055921958</v>
      </c>
      <c r="AD118">
        <f t="shared" si="28"/>
        <v>0.96718451417579487</v>
      </c>
      <c r="AE118">
        <f t="shared" si="24"/>
        <v>122.83243330032595</v>
      </c>
    </row>
    <row r="119" spans="1:31" x14ac:dyDescent="0.25">
      <c r="A119">
        <v>117</v>
      </c>
      <c r="B119">
        <v>50</v>
      </c>
      <c r="C119">
        <v>585.32287599999995</v>
      </c>
      <c r="D119">
        <v>617.17437740000003</v>
      </c>
      <c r="E119">
        <v>47.411152956000002</v>
      </c>
      <c r="F119">
        <v>49.9911245694</v>
      </c>
      <c r="G119" t="s">
        <v>7</v>
      </c>
      <c r="J119">
        <f t="shared" si="21"/>
        <v>601.24862669999993</v>
      </c>
      <c r="K119">
        <f t="shared" si="22"/>
        <v>15.92575069999998</v>
      </c>
      <c r="M119">
        <f t="shared" si="27"/>
        <v>595.92055844554375</v>
      </c>
      <c r="N119">
        <f t="shared" si="23"/>
        <v>114.91697816835597</v>
      </c>
      <c r="AA119">
        <f t="shared" si="25"/>
        <v>1.0272084884309221</v>
      </c>
      <c r="AB119">
        <f t="shared" si="29"/>
        <v>130.45547803072711</v>
      </c>
      <c r="AD119">
        <f t="shared" si="28"/>
        <v>0.97419570338112338</v>
      </c>
      <c r="AE119">
        <f t="shared" si="24"/>
        <v>123.72285432940267</v>
      </c>
    </row>
    <row r="120" spans="1:31" x14ac:dyDescent="0.25">
      <c r="A120">
        <v>118</v>
      </c>
      <c r="B120">
        <v>50</v>
      </c>
      <c r="C120">
        <v>561.98931879999998</v>
      </c>
      <c r="D120">
        <v>612.49310300000002</v>
      </c>
      <c r="E120">
        <v>45.521134822799901</v>
      </c>
      <c r="F120">
        <v>49.611941342999998</v>
      </c>
      <c r="G120" t="s">
        <v>7</v>
      </c>
      <c r="J120">
        <f t="shared" si="21"/>
        <v>587.24121089999994</v>
      </c>
      <c r="K120">
        <f t="shared" si="22"/>
        <v>25.251892099999964</v>
      </c>
      <c r="M120">
        <f t="shared" si="27"/>
        <v>595.50072843320049</v>
      </c>
      <c r="N120">
        <f t="shared" si="23"/>
        <v>105.16316174071835</v>
      </c>
      <c r="AA120">
        <f t="shared" si="25"/>
        <v>1.0449330463324813</v>
      </c>
      <c r="AB120">
        <f t="shared" si="29"/>
        <v>132.70649688422512</v>
      </c>
      <c r="AD120">
        <f t="shared" si="28"/>
        <v>0.9587719568166303</v>
      </c>
      <c r="AE120">
        <f t="shared" si="24"/>
        <v>121.76403851571204</v>
      </c>
    </row>
    <row r="121" spans="1:31" x14ac:dyDescent="0.25">
      <c r="A121">
        <v>119</v>
      </c>
      <c r="B121">
        <v>50</v>
      </c>
      <c r="C121">
        <v>584.66992189999996</v>
      </c>
      <c r="D121">
        <v>609.30426030000001</v>
      </c>
      <c r="E121">
        <v>47.358263673899998</v>
      </c>
      <c r="F121">
        <v>49.353645084299998</v>
      </c>
      <c r="G121" t="s">
        <v>7</v>
      </c>
      <c r="J121">
        <f t="shared" si="21"/>
        <v>596.98709110000004</v>
      </c>
      <c r="K121">
        <f t="shared" si="22"/>
        <v>12.31716920000008</v>
      </c>
      <c r="M121">
        <f t="shared" si="27"/>
        <v>595.11491827162831</v>
      </c>
      <c r="N121">
        <f t="shared" si="23"/>
        <v>111.72932253430878</v>
      </c>
      <c r="AA121">
        <f t="shared" si="25"/>
        <v>1.021066876777196</v>
      </c>
      <c r="AB121">
        <f t="shared" si="29"/>
        <v>129.6754933507039</v>
      </c>
      <c r="AD121">
        <f t="shared" si="28"/>
        <v>0.97978486283037736</v>
      </c>
      <c r="AE121">
        <f t="shared" si="24"/>
        <v>124.43267757945793</v>
      </c>
    </row>
    <row r="122" spans="1:31" x14ac:dyDescent="0.25">
      <c r="A122">
        <v>120</v>
      </c>
      <c r="B122">
        <v>50</v>
      </c>
      <c r="C122">
        <v>587.05078130000004</v>
      </c>
      <c r="D122">
        <v>615.93792719999999</v>
      </c>
      <c r="E122">
        <v>47.551113285299998</v>
      </c>
      <c r="F122">
        <v>49.890972103199999</v>
      </c>
      <c r="G122" t="s">
        <v>7</v>
      </c>
      <c r="J122">
        <f t="shared" si="21"/>
        <v>601.49435425000001</v>
      </c>
      <c r="K122">
        <f t="shared" si="22"/>
        <v>14.443572949999975</v>
      </c>
      <c r="M122">
        <f t="shared" si="27"/>
        <v>594.78751319701109</v>
      </c>
      <c r="N122">
        <f t="shared" si="23"/>
        <v>115.10698215300715</v>
      </c>
      <c r="AA122">
        <f t="shared" si="25"/>
        <v>1.0246036176257449</v>
      </c>
      <c r="AB122">
        <f t="shared" si="29"/>
        <v>130.12465943846959</v>
      </c>
      <c r="AD122">
        <f t="shared" si="28"/>
        <v>0.97655027834434682</v>
      </c>
      <c r="AE122">
        <f t="shared" si="24"/>
        <v>124.02188534973205</v>
      </c>
    </row>
    <row r="123" spans="1:31" x14ac:dyDescent="0.25">
      <c r="A123">
        <v>121</v>
      </c>
      <c r="B123">
        <v>50</v>
      </c>
      <c r="C123">
        <v>568.22051999999996</v>
      </c>
      <c r="D123">
        <v>612.31060790000004</v>
      </c>
      <c r="E123">
        <v>46.0258621199999</v>
      </c>
      <c r="F123">
        <v>49.597159239900002</v>
      </c>
      <c r="G123" t="s">
        <v>7</v>
      </c>
      <c r="J123">
        <f t="shared" si="21"/>
        <v>590.26556395</v>
      </c>
      <c r="K123">
        <f t="shared" si="22"/>
        <v>22.045043950000036</v>
      </c>
      <c r="M123">
        <f t="shared" si="27"/>
        <v>594.54408725510837</v>
      </c>
      <c r="N123">
        <f t="shared" si="23"/>
        <v>107.09751624174385</v>
      </c>
      <c r="AA123">
        <f t="shared" si="25"/>
        <v>1.0387966347114674</v>
      </c>
      <c r="AB123">
        <f t="shared" si="29"/>
        <v>131.92717260835636</v>
      </c>
      <c r="AD123">
        <f t="shared" si="28"/>
        <v>0.96399695895257076</v>
      </c>
      <c r="AE123">
        <f t="shared" si="24"/>
        <v>122.42761378697648</v>
      </c>
    </row>
    <row r="124" spans="1:31" x14ac:dyDescent="0.25">
      <c r="A124">
        <v>122</v>
      </c>
      <c r="B124">
        <v>50</v>
      </c>
      <c r="C124">
        <v>562.97863770000004</v>
      </c>
      <c r="D124">
        <v>611.49859619999995</v>
      </c>
      <c r="E124">
        <v>45.601269653700001</v>
      </c>
      <c r="F124">
        <v>49.531386292199997</v>
      </c>
      <c r="G124" t="s">
        <v>7</v>
      </c>
      <c r="J124">
        <f t="shared" si="21"/>
        <v>587.23861695000005</v>
      </c>
      <c r="K124">
        <f t="shared" si="22"/>
        <v>24.259979250000015</v>
      </c>
      <c r="M124">
        <f t="shared" si="27"/>
        <v>594.41142326327463</v>
      </c>
      <c r="N124">
        <f t="shared" si="23"/>
        <v>105.16154104281577</v>
      </c>
      <c r="AA124">
        <f t="shared" si="25"/>
        <v>1.0430921843661991</v>
      </c>
      <c r="AB124">
        <f t="shared" si="29"/>
        <v>132.47270741450728</v>
      </c>
      <c r="AD124">
        <f t="shared" si="28"/>
        <v>0.96032700745225374</v>
      </c>
      <c r="AE124">
        <f t="shared" si="24"/>
        <v>121.96152994643623</v>
      </c>
    </row>
    <row r="125" spans="1:31" x14ac:dyDescent="0.25">
      <c r="A125">
        <v>123</v>
      </c>
      <c r="B125">
        <v>50</v>
      </c>
      <c r="C125">
        <v>584.81011960000001</v>
      </c>
      <c r="D125">
        <v>611.98089600000003</v>
      </c>
      <c r="E125">
        <v>47.3696196876</v>
      </c>
      <c r="F125">
        <v>49.570452576000001</v>
      </c>
      <c r="G125" t="s">
        <v>7</v>
      </c>
      <c r="J125">
        <f t="shared" si="21"/>
        <v>598.39550780000002</v>
      </c>
      <c r="K125">
        <f t="shared" si="22"/>
        <v>13.585388200000011</v>
      </c>
      <c r="M125">
        <f t="shared" si="27"/>
        <v>594.41753277244686</v>
      </c>
      <c r="N125">
        <f t="shared" si="23"/>
        <v>112.76060105278754</v>
      </c>
      <c r="AA125">
        <f t="shared" si="25"/>
        <v>1.023230425987314</v>
      </c>
      <c r="AB125">
        <f t="shared" si="29"/>
        <v>129.95026410038886</v>
      </c>
      <c r="AD125">
        <f t="shared" si="28"/>
        <v>0.97780096030971531</v>
      </c>
      <c r="AE125">
        <f t="shared" si="24"/>
        <v>124.18072195933384</v>
      </c>
    </row>
    <row r="126" spans="1:31" x14ac:dyDescent="0.25">
      <c r="A126">
        <v>124</v>
      </c>
      <c r="B126">
        <v>50</v>
      </c>
      <c r="C126">
        <v>598.32135010000002</v>
      </c>
      <c r="D126">
        <v>608.89801030000001</v>
      </c>
      <c r="E126">
        <v>48.464029358099999</v>
      </c>
      <c r="F126">
        <v>49.320738834300002</v>
      </c>
      <c r="G126" t="s">
        <v>7</v>
      </c>
      <c r="J126">
        <f t="shared" si="21"/>
        <v>603.60968019999996</v>
      </c>
      <c r="K126">
        <f t="shared" si="22"/>
        <v>5.2883300999999392</v>
      </c>
      <c r="M126">
        <f t="shared" si="27"/>
        <v>594.59167602915738</v>
      </c>
      <c r="N126">
        <f t="shared" si="23"/>
        <v>116.77126826491332</v>
      </c>
      <c r="AA126">
        <f t="shared" si="25"/>
        <v>1.008838611724479</v>
      </c>
      <c r="AB126">
        <f t="shared" si="29"/>
        <v>128.12250368900882</v>
      </c>
      <c r="AD126">
        <f t="shared" si="28"/>
        <v>0.99131491643831371</v>
      </c>
      <c r="AE126">
        <f t="shared" si="24"/>
        <v>125.89699438766584</v>
      </c>
    </row>
    <row r="127" spans="1:31" x14ac:dyDescent="0.25">
      <c r="A127">
        <v>125</v>
      </c>
      <c r="B127">
        <v>50</v>
      </c>
      <c r="C127">
        <v>593.69329830000004</v>
      </c>
      <c r="D127">
        <v>613.89355469999998</v>
      </c>
      <c r="E127">
        <v>48.089157162299998</v>
      </c>
      <c r="F127">
        <v>49.725377930699999</v>
      </c>
      <c r="G127" t="s">
        <v>7</v>
      </c>
      <c r="J127">
        <f t="shared" si="21"/>
        <v>603.79342650000001</v>
      </c>
      <c r="K127">
        <f t="shared" si="22"/>
        <v>10.100128199999972</v>
      </c>
      <c r="M127">
        <f t="shared" si="27"/>
        <v>594.96438193752419</v>
      </c>
      <c r="N127">
        <f t="shared" si="23"/>
        <v>116.91828188572185</v>
      </c>
      <c r="AA127">
        <f t="shared" si="25"/>
        <v>1.0170123668717854</v>
      </c>
      <c r="AB127">
        <f t="shared" si="29"/>
        <v>129.16057059271674</v>
      </c>
      <c r="AD127">
        <f t="shared" si="28"/>
        <v>0.98354742752603785</v>
      </c>
      <c r="AE127">
        <f t="shared" si="24"/>
        <v>124.91052329580681</v>
      </c>
    </row>
    <row r="128" spans="1:31" x14ac:dyDescent="0.25">
      <c r="A128">
        <v>126</v>
      </c>
      <c r="B128">
        <v>50</v>
      </c>
      <c r="C128">
        <v>591.70227050000005</v>
      </c>
      <c r="D128">
        <v>610.12139890000003</v>
      </c>
      <c r="E128">
        <v>47.9278839105</v>
      </c>
      <c r="F128">
        <v>49.419833310900003</v>
      </c>
      <c r="G128" t="s">
        <v>7</v>
      </c>
      <c r="J128">
        <f t="shared" si="21"/>
        <v>600.9118347000001</v>
      </c>
      <c r="K128">
        <f t="shared" si="22"/>
        <v>9.2095642000000453</v>
      </c>
      <c r="M128">
        <f t="shared" si="27"/>
        <v>595.56746802127532</v>
      </c>
      <c r="N128">
        <f t="shared" si="23"/>
        <v>114.65767458269795</v>
      </c>
      <c r="AA128">
        <f t="shared" si="25"/>
        <v>1.015564524016813</v>
      </c>
      <c r="AB128">
        <f>127*AA128</f>
        <v>128.97669455013525</v>
      </c>
      <c r="AD128">
        <f t="shared" si="28"/>
        <v>0.98490535782451816</v>
      </c>
      <c r="AE128">
        <f>127*AD128</f>
        <v>125.08298044371381</v>
      </c>
    </row>
    <row r="129" spans="1:31" x14ac:dyDescent="0.25">
      <c r="A129">
        <v>127</v>
      </c>
      <c r="B129">
        <v>50</v>
      </c>
      <c r="C129">
        <v>600.12957759999995</v>
      </c>
      <c r="D129">
        <v>616.10424799999998</v>
      </c>
      <c r="E129">
        <v>48.610495785599902</v>
      </c>
      <c r="F129">
        <v>49.904444087999998</v>
      </c>
      <c r="G129" t="s">
        <v>7</v>
      </c>
    </row>
    <row r="130" spans="1:31" x14ac:dyDescent="0.25">
      <c r="AA130">
        <f>AVERAGE(AA4:AA128)</f>
        <v>1.0471569469330448</v>
      </c>
      <c r="AB130">
        <f>AVERAGE(AB4:AB128)</f>
        <v>132.98893226049671</v>
      </c>
      <c r="AD130">
        <f>AVERAGE(AD4:AD128)</f>
        <v>0.96376024293123108</v>
      </c>
      <c r="AE130">
        <f>AVERAGE(AE4:AE128)</f>
        <v>122.39755085226642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Pike</dc:creator>
  <cp:lastModifiedBy>alger_p@pacbell.net</cp:lastModifiedBy>
  <dcterms:created xsi:type="dcterms:W3CDTF">2023-08-26T22:40:41Z</dcterms:created>
  <dcterms:modified xsi:type="dcterms:W3CDTF">2023-09-04T05:30:08Z</dcterms:modified>
</cp:coreProperties>
</file>