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3900" windowWidth="17490" windowHeight="4425" tabRatio="926"/>
  </bookViews>
  <sheets>
    <sheet name="2014 Figures and Tables" sheetId="47" r:id="rId1"/>
    <sheet name="Table 1A" sheetId="23" r:id="rId2"/>
    <sheet name="Table 1B" sheetId="25" r:id="rId3"/>
    <sheet name="Table 2" sheetId="24" r:id="rId4"/>
    <sheet name="Table 2A" sheetId="48" r:id="rId5"/>
    <sheet name="Table 2B" sheetId="49" r:id="rId6"/>
    <sheet name="Table 3" sheetId="56" r:id="rId7"/>
    <sheet name="Table 4" sheetId="50" r:id="rId8"/>
    <sheet name="Table 5" sheetId="58" r:id="rId9"/>
    <sheet name="Table 6" sheetId="51" r:id="rId10"/>
    <sheet name="Table 7" sheetId="52" r:id="rId11"/>
    <sheet name="Table A1A" sheetId="53" r:id="rId12"/>
    <sheet name="Table A1B" sheetId="55" r:id="rId13"/>
    <sheet name="Table A2" sheetId="54" r:id="rId14"/>
    <sheet name="Fig 1" sheetId="26" r:id="rId15"/>
    <sheet name="Fig 2" sheetId="33" r:id="rId16"/>
    <sheet name="Fig 3" sheetId="34" r:id="rId17"/>
    <sheet name="Fig 4" sheetId="35" r:id="rId18"/>
    <sheet name="Fig 5" sheetId="27" r:id="rId19"/>
    <sheet name="Fig 6" sheetId="28" r:id="rId20"/>
    <sheet name="Fig 7" sheetId="36" r:id="rId21"/>
    <sheet name="Fig 8" sheetId="37" r:id="rId22"/>
    <sheet name="Fig 9" sheetId="38" r:id="rId23"/>
    <sheet name="Fig 10" sheetId="32" r:id="rId24"/>
    <sheet name="Fig 11" sheetId="39" r:id="rId25"/>
    <sheet name="Fig 12" sheetId="40" r:id="rId26"/>
    <sheet name="Fig 13" sheetId="41" r:id="rId27"/>
    <sheet name="Fig 14A" sheetId="43" r:id="rId28"/>
    <sheet name="Fig 14B" sheetId="44" r:id="rId29"/>
    <sheet name="Fig 15A" sheetId="45" r:id="rId30"/>
    <sheet name="Fig 15B" sheetId="46" r:id="rId31"/>
    <sheet name="Fig 16A" sheetId="1" r:id="rId32"/>
    <sheet name="Fig 16B" sheetId="2" r:id="rId33"/>
    <sheet name="Fig 17A" sheetId="3" r:id="rId34"/>
    <sheet name="Fig 17B" sheetId="4" r:id="rId35"/>
    <sheet name="Fig 18A" sheetId="11" r:id="rId36"/>
    <sheet name="Fig 18B" sheetId="12" r:id="rId37"/>
    <sheet name="Fig 19A" sheetId="13" r:id="rId38"/>
    <sheet name="Fig 19B" sheetId="14" r:id="rId39"/>
    <sheet name="Fig 20" sheetId="15" r:id="rId40"/>
    <sheet name="Fig 21A" sheetId="16" r:id="rId41"/>
    <sheet name="Fig 21B" sheetId="17" r:id="rId42"/>
    <sheet name="Fig 22A" sheetId="29" r:id="rId43"/>
    <sheet name="Fig 22B" sheetId="42" r:id="rId44"/>
    <sheet name="Fig 23" sheetId="18" r:id="rId45"/>
    <sheet name="Fig 24" sheetId="5" r:id="rId46"/>
    <sheet name="Fig 25" sheetId="6" r:id="rId47"/>
    <sheet name="Fig 26A" sheetId="7" r:id="rId48"/>
    <sheet name="Fig 26B" sheetId="8" r:id="rId49"/>
    <sheet name="Fig 27" sheetId="9" r:id="rId50"/>
    <sheet name="Fig 28" sheetId="10" r:id="rId51"/>
    <sheet name="Fig 29A" sheetId="19" r:id="rId52"/>
    <sheet name="Fig 29B" sheetId="20" r:id="rId53"/>
    <sheet name="Fig 30A" sheetId="21" r:id="rId54"/>
    <sheet name="Fig 30B" sheetId="22" r:id="rId55"/>
    <sheet name="Fig 2013_12" sheetId="59" r:id="rId56"/>
    <sheet name="Fig 2013_13" sheetId="60" r:id="rId57"/>
  </sheets>
  <externalReferences>
    <externalReference r:id="rId58"/>
  </externalReferences>
  <calcPr calcId="145621"/>
</workbook>
</file>

<file path=xl/calcChain.xml><?xml version="1.0" encoding="utf-8"?>
<calcChain xmlns="http://schemas.openxmlformats.org/spreadsheetml/2006/main">
  <c r="T17" i="60" l="1"/>
  <c r="O17" i="60"/>
  <c r="J17" i="60"/>
  <c r="E17" i="60"/>
  <c r="T16" i="60"/>
  <c r="O16" i="60"/>
  <c r="J16" i="60"/>
  <c r="E16" i="60"/>
  <c r="T8" i="60"/>
  <c r="O8" i="60"/>
  <c r="J8" i="60"/>
  <c r="E8" i="60"/>
  <c r="T7" i="60"/>
  <c r="O7" i="60"/>
  <c r="J7" i="60"/>
  <c r="E7" i="60"/>
  <c r="T16" i="59"/>
  <c r="O16" i="59"/>
  <c r="J16" i="59"/>
  <c r="E16" i="59"/>
  <c r="T7" i="59"/>
  <c r="O7" i="59"/>
  <c r="J7" i="59"/>
  <c r="E7" i="59"/>
  <c r="V105" i="51"/>
  <c r="U105" i="51"/>
  <c r="V104" i="51"/>
  <c r="U104" i="51"/>
  <c r="V103" i="51"/>
  <c r="U103" i="51"/>
  <c r="V102" i="51"/>
  <c r="U102" i="51"/>
  <c r="V101" i="51"/>
  <c r="U101" i="51"/>
  <c r="V100" i="51"/>
  <c r="U100" i="51"/>
  <c r="V99" i="51"/>
  <c r="U99" i="51"/>
  <c r="V98" i="51"/>
  <c r="U98" i="51"/>
  <c r="V97" i="51"/>
  <c r="U97" i="51"/>
  <c r="V96" i="51"/>
  <c r="U96" i="51"/>
  <c r="V95" i="51"/>
  <c r="U95" i="51"/>
  <c r="V94" i="51"/>
  <c r="U94" i="51"/>
  <c r="V93" i="51"/>
  <c r="U93" i="51"/>
  <c r="V92" i="51"/>
  <c r="U92" i="51"/>
  <c r="V91" i="51"/>
  <c r="U91" i="51"/>
  <c r="V90" i="51"/>
  <c r="U90" i="51"/>
  <c r="V89" i="51"/>
  <c r="U89" i="51"/>
  <c r="V88" i="51"/>
  <c r="U88" i="51"/>
  <c r="V87" i="51"/>
  <c r="U87" i="51"/>
  <c r="V86" i="51"/>
  <c r="U86" i="51"/>
  <c r="V85" i="51"/>
  <c r="U85" i="51"/>
  <c r="V84" i="51"/>
  <c r="U84" i="51"/>
  <c r="V83" i="51"/>
  <c r="U83" i="51"/>
  <c r="V82" i="51"/>
  <c r="U82" i="51"/>
  <c r="V81" i="51"/>
  <c r="U81" i="51"/>
  <c r="V80" i="51"/>
  <c r="U80" i="51"/>
  <c r="V79" i="51"/>
  <c r="U79" i="51"/>
  <c r="V78" i="51"/>
  <c r="U78" i="51"/>
  <c r="V77" i="51"/>
  <c r="U77" i="51"/>
  <c r="V76" i="51"/>
  <c r="U76" i="51"/>
  <c r="V75" i="51"/>
  <c r="U75" i="51"/>
  <c r="V74" i="51"/>
  <c r="U74" i="51"/>
  <c r="V73" i="51"/>
  <c r="U73" i="51"/>
  <c r="V72" i="51"/>
  <c r="U72" i="51"/>
  <c r="V71" i="51"/>
  <c r="U71" i="51"/>
  <c r="V70" i="51"/>
  <c r="U70" i="51"/>
  <c r="V69" i="51"/>
  <c r="U69" i="51"/>
  <c r="V68" i="51"/>
  <c r="U68" i="51"/>
  <c r="V67" i="51"/>
  <c r="U67" i="51"/>
  <c r="V66" i="51"/>
  <c r="U66" i="51"/>
  <c r="V65" i="51"/>
  <c r="U65" i="51"/>
  <c r="V64" i="51"/>
  <c r="U64" i="51"/>
  <c r="V63" i="51"/>
  <c r="U63" i="51"/>
  <c r="V62" i="51"/>
  <c r="U62" i="51"/>
  <c r="V61" i="51"/>
  <c r="U61" i="51"/>
  <c r="V60" i="51"/>
  <c r="U60" i="51"/>
  <c r="V59" i="51"/>
  <c r="U59" i="51"/>
  <c r="V58" i="51"/>
  <c r="U58" i="51"/>
  <c r="V57" i="51"/>
  <c r="U57" i="51"/>
  <c r="V56" i="51"/>
  <c r="U56" i="51"/>
  <c r="V53" i="51"/>
  <c r="U53" i="51"/>
  <c r="V52" i="51"/>
  <c r="U52" i="51"/>
  <c r="V51" i="51"/>
  <c r="U51" i="51"/>
  <c r="V50" i="51"/>
  <c r="U50" i="51"/>
  <c r="V49" i="51"/>
  <c r="U49" i="51"/>
  <c r="V48" i="51"/>
  <c r="U48" i="51"/>
  <c r="V47" i="51"/>
  <c r="U47" i="51"/>
  <c r="V46" i="51"/>
  <c r="U46" i="51"/>
  <c r="V45" i="51"/>
  <c r="U45" i="51"/>
  <c r="V44" i="51"/>
  <c r="U44" i="51"/>
  <c r="V43" i="51"/>
  <c r="U43" i="51"/>
  <c r="V42" i="51"/>
  <c r="U42" i="51"/>
  <c r="V41" i="51"/>
  <c r="U41" i="51"/>
  <c r="V40" i="51"/>
  <c r="U40" i="51"/>
  <c r="V39" i="51"/>
  <c r="U39" i="51"/>
  <c r="V38" i="51"/>
  <c r="U38" i="51"/>
  <c r="V37" i="51"/>
  <c r="U37" i="51"/>
  <c r="V36" i="51"/>
  <c r="U36" i="51"/>
  <c r="V35" i="51"/>
  <c r="U35" i="51"/>
  <c r="V34" i="51"/>
  <c r="U34" i="51"/>
  <c r="V33" i="51"/>
  <c r="U33" i="51"/>
  <c r="V32" i="51"/>
  <c r="U32" i="51"/>
  <c r="V31" i="51"/>
  <c r="U31" i="51"/>
  <c r="V30" i="51"/>
  <c r="U30" i="51"/>
  <c r="V29" i="51"/>
  <c r="U29" i="51"/>
  <c r="V28" i="51"/>
  <c r="U28" i="51"/>
  <c r="V27" i="51"/>
  <c r="U27" i="51"/>
  <c r="V26" i="51"/>
  <c r="U26" i="51"/>
  <c r="V25" i="51"/>
  <c r="U25" i="51"/>
  <c r="V24" i="51"/>
  <c r="U24" i="51"/>
  <c r="V23" i="51"/>
  <c r="U23" i="51"/>
  <c r="V22" i="51"/>
  <c r="U22" i="51"/>
  <c r="V21" i="51"/>
  <c r="U21" i="51"/>
  <c r="V20" i="51"/>
  <c r="U20" i="51"/>
  <c r="V19" i="51"/>
  <c r="U19" i="51"/>
  <c r="V18" i="51"/>
  <c r="U18" i="51"/>
  <c r="V17" i="51"/>
  <c r="U17" i="51"/>
  <c r="V16" i="51"/>
  <c r="U16" i="51"/>
  <c r="V15" i="51"/>
  <c r="U15" i="51"/>
  <c r="V14" i="51"/>
  <c r="U14" i="51"/>
  <c r="V13" i="51"/>
  <c r="U13" i="51"/>
  <c r="V12" i="51"/>
  <c r="U12" i="51"/>
  <c r="V11" i="51"/>
  <c r="U11" i="51"/>
  <c r="V10" i="51"/>
  <c r="U10" i="51"/>
  <c r="V9" i="51"/>
  <c r="U9" i="51"/>
  <c r="V8" i="51"/>
  <c r="U8" i="51"/>
  <c r="V7" i="51"/>
  <c r="U7" i="51"/>
  <c r="V6" i="51"/>
  <c r="U6" i="51"/>
  <c r="V5" i="51"/>
  <c r="U5" i="51"/>
  <c r="V4" i="51"/>
  <c r="U4" i="51"/>
  <c r="L105" i="51"/>
  <c r="K105" i="51"/>
  <c r="L104" i="51"/>
  <c r="K104" i="51"/>
  <c r="L103" i="51"/>
  <c r="K103" i="51"/>
  <c r="L102" i="51"/>
  <c r="K102" i="51"/>
  <c r="L101" i="51"/>
  <c r="K101" i="51"/>
  <c r="L100" i="51"/>
  <c r="K100" i="51"/>
  <c r="L99" i="51"/>
  <c r="K99" i="51"/>
  <c r="L98" i="51"/>
  <c r="K98" i="51"/>
  <c r="L97" i="51"/>
  <c r="K97" i="51"/>
  <c r="L96" i="51"/>
  <c r="K96" i="51"/>
  <c r="L95" i="51"/>
  <c r="K95" i="51"/>
  <c r="L94" i="51"/>
  <c r="K94" i="51"/>
  <c r="L93" i="51"/>
  <c r="K93" i="51"/>
  <c r="L92" i="51"/>
  <c r="K92" i="51"/>
  <c r="L91" i="51"/>
  <c r="K91" i="51"/>
  <c r="L90" i="51"/>
  <c r="K90" i="51"/>
  <c r="L89" i="51"/>
  <c r="K89" i="51"/>
  <c r="L88" i="51"/>
  <c r="K88" i="51"/>
  <c r="L87" i="51"/>
  <c r="K87" i="51"/>
  <c r="L86" i="51"/>
  <c r="K86" i="51"/>
  <c r="L85" i="51"/>
  <c r="K85" i="51"/>
  <c r="L84" i="51"/>
  <c r="K84" i="51"/>
  <c r="L83" i="51"/>
  <c r="K83" i="51"/>
  <c r="L82" i="51"/>
  <c r="K82" i="51"/>
  <c r="L81" i="51"/>
  <c r="K81" i="51"/>
  <c r="L80" i="51"/>
  <c r="K80" i="51"/>
  <c r="L79" i="51"/>
  <c r="K79" i="51"/>
  <c r="L78" i="51"/>
  <c r="K78" i="51"/>
  <c r="L77" i="51"/>
  <c r="K77" i="51"/>
  <c r="L76" i="51"/>
  <c r="K76" i="51"/>
  <c r="L75" i="51"/>
  <c r="K75" i="51"/>
  <c r="L74" i="51"/>
  <c r="K74" i="51"/>
  <c r="L73" i="51"/>
  <c r="K73" i="51"/>
  <c r="L72" i="51"/>
  <c r="K72" i="51"/>
  <c r="L71" i="51"/>
  <c r="K71" i="51"/>
  <c r="L70" i="51"/>
  <c r="K70" i="51"/>
  <c r="L69" i="51"/>
  <c r="K69" i="51"/>
  <c r="L68" i="51"/>
  <c r="K68" i="51"/>
  <c r="L67" i="51"/>
  <c r="K67" i="51"/>
  <c r="L66" i="51"/>
  <c r="K66" i="51"/>
  <c r="L65" i="51"/>
  <c r="K65" i="51"/>
  <c r="L64" i="51"/>
  <c r="K64" i="51"/>
  <c r="L63" i="51"/>
  <c r="K63" i="51"/>
  <c r="L62" i="51"/>
  <c r="K62" i="51"/>
  <c r="L61" i="51"/>
  <c r="K61" i="51"/>
  <c r="L60" i="51"/>
  <c r="K60" i="51"/>
  <c r="L59" i="51"/>
  <c r="K59" i="51"/>
  <c r="L58" i="51"/>
  <c r="K58" i="51"/>
  <c r="L57" i="51"/>
  <c r="K57" i="51"/>
  <c r="L56" i="51"/>
  <c r="K56" i="51"/>
  <c r="K5" i="51"/>
  <c r="L5" i="51"/>
  <c r="K6" i="51"/>
  <c r="L6" i="51"/>
  <c r="K7" i="51"/>
  <c r="L7" i="51"/>
  <c r="K8" i="51"/>
  <c r="L8" i="51"/>
  <c r="K9" i="51"/>
  <c r="L9" i="51"/>
  <c r="K10" i="51"/>
  <c r="L10" i="51"/>
  <c r="K11" i="51"/>
  <c r="L11" i="51"/>
  <c r="K12" i="51"/>
  <c r="L12" i="51"/>
  <c r="K13" i="51"/>
  <c r="L13" i="51"/>
  <c r="K14" i="51"/>
  <c r="L14" i="51"/>
  <c r="K15" i="51"/>
  <c r="L15" i="51"/>
  <c r="K16" i="51"/>
  <c r="L16" i="51"/>
  <c r="K17" i="51"/>
  <c r="L17" i="51"/>
  <c r="K18" i="51"/>
  <c r="L18" i="51"/>
  <c r="K19" i="51"/>
  <c r="L19" i="51"/>
  <c r="K20" i="51"/>
  <c r="L20" i="51"/>
  <c r="K21" i="51"/>
  <c r="L21" i="51"/>
  <c r="K22" i="51"/>
  <c r="L22" i="51"/>
  <c r="K23" i="51"/>
  <c r="L23" i="51"/>
  <c r="K24" i="51"/>
  <c r="L24" i="51"/>
  <c r="K25" i="51"/>
  <c r="L25" i="51"/>
  <c r="K26" i="51"/>
  <c r="L26" i="51"/>
  <c r="K27" i="51"/>
  <c r="L27" i="51"/>
  <c r="K28" i="51"/>
  <c r="L28" i="51"/>
  <c r="K29" i="51"/>
  <c r="L29" i="51"/>
  <c r="K30" i="51"/>
  <c r="L30" i="51"/>
  <c r="K31" i="51"/>
  <c r="L31" i="51"/>
  <c r="K32" i="51"/>
  <c r="L32" i="51"/>
  <c r="K33" i="51"/>
  <c r="L33" i="51"/>
  <c r="K34" i="51"/>
  <c r="L34" i="51"/>
  <c r="K35" i="51"/>
  <c r="L35" i="51"/>
  <c r="K36" i="51"/>
  <c r="L36" i="51"/>
  <c r="K37" i="51"/>
  <c r="L37" i="51"/>
  <c r="K38" i="51"/>
  <c r="L38" i="51"/>
  <c r="K39" i="51"/>
  <c r="L39" i="51"/>
  <c r="K40" i="51"/>
  <c r="L40" i="51"/>
  <c r="K41" i="51"/>
  <c r="L41" i="51"/>
  <c r="K42" i="51"/>
  <c r="L42" i="51"/>
  <c r="K43" i="51"/>
  <c r="L43" i="51"/>
  <c r="K44" i="51"/>
  <c r="L44" i="51"/>
  <c r="K45" i="51"/>
  <c r="L45" i="51"/>
  <c r="K46" i="51"/>
  <c r="L46" i="51"/>
  <c r="K47" i="51"/>
  <c r="L47" i="51"/>
  <c r="K48" i="51"/>
  <c r="L48" i="51"/>
  <c r="K49" i="51"/>
  <c r="L49" i="51"/>
  <c r="K50" i="51"/>
  <c r="L50" i="51"/>
  <c r="K51" i="51"/>
  <c r="L51" i="51"/>
  <c r="K52" i="51"/>
  <c r="L52" i="51"/>
  <c r="K53" i="51"/>
  <c r="L53" i="51"/>
  <c r="L4" i="51"/>
  <c r="K4" i="51"/>
  <c r="AE14" i="56"/>
  <c r="AF14" i="56"/>
  <c r="AE13" i="56"/>
  <c r="AF13" i="56"/>
  <c r="AE10" i="56"/>
  <c r="AF10" i="56"/>
  <c r="AE9" i="56"/>
  <c r="AF9" i="56"/>
  <c r="AE5" i="56"/>
  <c r="AF5" i="56"/>
  <c r="AE6" i="56"/>
  <c r="AF6" i="56"/>
  <c r="AE4" i="56"/>
  <c r="AF4" i="56"/>
  <c r="AE27" i="56"/>
  <c r="AF27" i="56"/>
  <c r="AE26" i="56"/>
  <c r="AF26" i="56"/>
  <c r="AE23" i="56"/>
  <c r="AF23" i="56"/>
  <c r="AE22" i="56"/>
  <c r="AF22" i="56"/>
  <c r="AE18" i="56"/>
  <c r="AF18" i="56"/>
  <c r="AE19" i="56"/>
  <c r="AF19" i="56"/>
  <c r="AE17" i="56"/>
  <c r="AF17" i="56"/>
  <c r="AB109" i="58"/>
  <c r="AA109" i="58"/>
  <c r="N109" i="58"/>
  <c r="M109" i="58"/>
  <c r="AP108" i="58"/>
  <c r="AO108" i="58"/>
  <c r="AB108" i="58"/>
  <c r="AA108" i="58"/>
  <c r="N108" i="58"/>
  <c r="M108" i="58"/>
  <c r="AP107" i="58"/>
  <c r="AO107" i="58"/>
  <c r="AB107" i="58"/>
  <c r="AA107" i="58"/>
  <c r="N107" i="58"/>
  <c r="M107" i="58"/>
  <c r="AP106" i="58"/>
  <c r="AO106" i="58"/>
  <c r="AB106" i="58"/>
  <c r="AA106" i="58"/>
  <c r="N106" i="58"/>
  <c r="M106" i="58"/>
  <c r="AP105" i="58"/>
  <c r="AO105" i="58"/>
  <c r="AB105" i="58"/>
  <c r="AA105" i="58"/>
  <c r="N105" i="58"/>
  <c r="M105" i="58"/>
  <c r="AP104" i="58"/>
  <c r="AO104" i="58"/>
  <c r="AB104" i="58"/>
  <c r="AA104" i="58"/>
  <c r="N104" i="58"/>
  <c r="M104" i="58"/>
  <c r="AP103" i="58"/>
  <c r="AO103" i="58"/>
  <c r="AB103" i="58"/>
  <c r="AA103" i="58"/>
  <c r="N103" i="58"/>
  <c r="M103" i="58"/>
  <c r="AP102" i="58"/>
  <c r="AO102" i="58"/>
  <c r="AB102" i="58"/>
  <c r="AA102" i="58"/>
  <c r="N102" i="58"/>
  <c r="M102" i="58"/>
  <c r="AP101" i="58"/>
  <c r="AO101" i="58"/>
  <c r="AB101" i="58"/>
  <c r="AA101" i="58"/>
  <c r="N101" i="58"/>
  <c r="M101" i="58"/>
  <c r="AP100" i="58"/>
  <c r="AO100" i="58"/>
  <c r="AB100" i="58"/>
  <c r="AA100" i="58"/>
  <c r="N100" i="58"/>
  <c r="M100" i="58"/>
  <c r="AP99" i="58"/>
  <c r="AO99" i="58"/>
  <c r="AB99" i="58"/>
  <c r="AA99" i="58"/>
  <c r="N99" i="58"/>
  <c r="M99" i="58"/>
  <c r="AP98" i="58"/>
  <c r="AO98" i="58"/>
  <c r="AB98" i="58"/>
  <c r="AA98" i="58"/>
  <c r="N98" i="58"/>
  <c r="M98" i="58"/>
  <c r="AP97" i="58"/>
  <c r="AO97" i="58"/>
  <c r="AB97" i="58"/>
  <c r="AA97" i="58"/>
  <c r="AP96" i="58"/>
  <c r="AO96" i="58"/>
  <c r="AB96" i="58"/>
  <c r="AA96" i="58"/>
  <c r="N96" i="58"/>
  <c r="M96" i="58"/>
  <c r="AP95" i="58"/>
  <c r="AO95" i="58"/>
  <c r="AB95" i="58"/>
  <c r="AA95" i="58"/>
  <c r="N95" i="58"/>
  <c r="M95" i="58"/>
  <c r="AP94" i="58"/>
  <c r="AO94" i="58"/>
  <c r="AB94" i="58"/>
  <c r="AA94" i="58"/>
  <c r="N94" i="58"/>
  <c r="M94" i="58"/>
  <c r="AP93" i="58"/>
  <c r="AO93" i="58"/>
  <c r="AB93" i="58"/>
  <c r="AA93" i="58"/>
  <c r="N93" i="58"/>
  <c r="M93" i="58"/>
  <c r="AP92" i="58"/>
  <c r="AO92" i="58"/>
  <c r="AB92" i="58"/>
  <c r="AA92" i="58"/>
  <c r="N92" i="58"/>
  <c r="M92" i="58"/>
  <c r="AP91" i="58"/>
  <c r="AO91" i="58"/>
  <c r="AB91" i="58"/>
  <c r="AA91" i="58"/>
  <c r="N91" i="58"/>
  <c r="M91" i="58"/>
  <c r="AP90" i="58"/>
  <c r="AO90" i="58"/>
  <c r="AB90" i="58"/>
  <c r="AA90" i="58"/>
  <c r="N90" i="58"/>
  <c r="M90" i="58"/>
  <c r="AP89" i="58"/>
  <c r="AO89" i="58"/>
  <c r="AB89" i="58"/>
  <c r="AA89" i="58"/>
  <c r="N89" i="58"/>
  <c r="M89" i="58"/>
  <c r="AP88" i="58"/>
  <c r="AO88" i="58"/>
  <c r="AB88" i="58"/>
  <c r="AA88" i="58"/>
  <c r="N88" i="58"/>
  <c r="M88" i="58"/>
  <c r="AP87" i="58"/>
  <c r="AO87" i="58"/>
  <c r="AB87" i="58"/>
  <c r="AA87" i="58"/>
  <c r="N87" i="58"/>
  <c r="M87" i="58"/>
  <c r="AP86" i="58"/>
  <c r="AO86" i="58"/>
  <c r="AB86" i="58"/>
  <c r="AA86" i="58"/>
  <c r="N86" i="58"/>
  <c r="M86" i="58"/>
  <c r="AP85" i="58"/>
  <c r="AO85" i="58"/>
  <c r="AB85" i="58"/>
  <c r="AA85" i="58"/>
  <c r="N85" i="58"/>
  <c r="M85" i="58"/>
  <c r="AP84" i="58"/>
  <c r="AO84" i="58"/>
  <c r="AB84" i="58"/>
  <c r="AA84" i="58"/>
  <c r="N84" i="58"/>
  <c r="M84" i="58"/>
  <c r="AP83" i="58"/>
  <c r="AO83" i="58"/>
  <c r="AB83" i="58"/>
  <c r="AA83" i="58"/>
  <c r="N83" i="58"/>
  <c r="M83" i="58"/>
  <c r="AP82" i="58"/>
  <c r="AO82" i="58"/>
  <c r="AB82" i="58"/>
  <c r="AA82" i="58"/>
  <c r="N82" i="58"/>
  <c r="M82" i="58"/>
  <c r="AP81" i="58"/>
  <c r="AO81" i="58"/>
  <c r="AB81" i="58"/>
  <c r="AA81" i="58"/>
  <c r="N81" i="58"/>
  <c r="M81" i="58"/>
  <c r="AP80" i="58"/>
  <c r="AO80" i="58"/>
  <c r="AB80" i="58"/>
  <c r="AA80" i="58"/>
  <c r="N80" i="58"/>
  <c r="M80" i="58"/>
  <c r="AP79" i="58"/>
  <c r="AO79" i="58"/>
  <c r="AB79" i="58"/>
  <c r="AA79" i="58"/>
  <c r="N79" i="58"/>
  <c r="M79" i="58"/>
  <c r="AP78" i="58"/>
  <c r="AO78" i="58"/>
  <c r="AB78" i="58"/>
  <c r="AA78" i="58"/>
  <c r="N78" i="58"/>
  <c r="M78" i="58"/>
  <c r="AP77" i="58"/>
  <c r="AO77" i="58"/>
  <c r="AB77" i="58"/>
  <c r="AA77" i="58"/>
  <c r="N77" i="58"/>
  <c r="M77" i="58"/>
  <c r="AP76" i="58"/>
  <c r="AO76" i="58"/>
  <c r="AB76" i="58"/>
  <c r="AA76" i="58"/>
  <c r="N76" i="58"/>
  <c r="M76" i="58"/>
  <c r="AP75" i="58"/>
  <c r="AO75" i="58"/>
  <c r="AB75" i="58"/>
  <c r="AA75" i="58"/>
  <c r="N75" i="58"/>
  <c r="M75" i="58"/>
  <c r="AP74" i="58"/>
  <c r="AO74" i="58"/>
  <c r="AB74" i="58"/>
  <c r="AA74" i="58"/>
  <c r="N74" i="58"/>
  <c r="M74" i="58"/>
  <c r="AP73" i="58"/>
  <c r="AO73" i="58"/>
  <c r="AB73" i="58"/>
  <c r="AA73" i="58"/>
  <c r="N73" i="58"/>
  <c r="M73" i="58"/>
  <c r="AP72" i="58"/>
  <c r="AO72" i="58"/>
  <c r="AB72" i="58"/>
  <c r="AA72" i="58"/>
  <c r="N72" i="58"/>
  <c r="M72" i="58"/>
  <c r="AP71" i="58"/>
  <c r="AO71" i="58"/>
  <c r="AB71" i="58"/>
  <c r="AA71" i="58"/>
  <c r="N71" i="58"/>
  <c r="M71" i="58"/>
  <c r="AP70" i="58"/>
  <c r="AO70" i="58"/>
  <c r="AB70" i="58"/>
  <c r="AA70" i="58"/>
  <c r="N70" i="58"/>
  <c r="M70" i="58"/>
  <c r="AP69" i="58"/>
  <c r="AO69" i="58"/>
  <c r="AB69" i="58"/>
  <c r="AA69" i="58"/>
  <c r="N69" i="58"/>
  <c r="M69" i="58"/>
  <c r="AP68" i="58"/>
  <c r="AO68" i="58"/>
  <c r="AB68" i="58"/>
  <c r="AA68" i="58"/>
  <c r="N68" i="58"/>
  <c r="M68" i="58"/>
  <c r="AP67" i="58"/>
  <c r="AO67" i="58"/>
  <c r="AB67" i="58"/>
  <c r="AA67" i="58"/>
  <c r="N67" i="58"/>
  <c r="M67" i="58"/>
  <c r="AP66" i="58"/>
  <c r="AO66" i="58"/>
  <c r="AB66" i="58"/>
  <c r="AA66" i="58"/>
  <c r="AP65" i="58"/>
  <c r="AO65" i="58"/>
  <c r="AB65" i="58"/>
  <c r="AA65" i="58"/>
  <c r="N65" i="58"/>
  <c r="M65" i="58"/>
  <c r="AP64" i="58"/>
  <c r="AO64" i="58"/>
  <c r="AB64" i="58"/>
  <c r="AA64" i="58"/>
  <c r="N64" i="58"/>
  <c r="M64" i="58"/>
  <c r="AP63" i="58"/>
  <c r="AO63" i="58"/>
  <c r="AB63" i="58"/>
  <c r="AA63" i="58"/>
  <c r="N63" i="58"/>
  <c r="M63" i="58"/>
  <c r="AP62" i="58"/>
  <c r="AO62" i="58"/>
  <c r="AB62" i="58"/>
  <c r="AA62" i="58"/>
  <c r="N62" i="58"/>
  <c r="M62" i="58"/>
  <c r="AP61" i="58"/>
  <c r="AO61" i="58"/>
  <c r="AB61" i="58"/>
  <c r="AA61" i="58"/>
  <c r="N61" i="58"/>
  <c r="M61" i="58"/>
  <c r="AP60" i="58"/>
  <c r="AO60" i="58"/>
  <c r="AB60" i="58"/>
  <c r="AA60" i="58"/>
  <c r="N60" i="58"/>
  <c r="M60" i="58"/>
  <c r="AP59" i="58"/>
  <c r="AO59" i="58"/>
  <c r="AB59" i="58"/>
  <c r="AA59" i="58"/>
  <c r="N59" i="58"/>
  <c r="M59" i="58"/>
  <c r="AP58" i="58"/>
  <c r="AO58" i="58"/>
  <c r="AB58" i="58"/>
  <c r="AA58" i="58"/>
  <c r="N58" i="58"/>
  <c r="M58" i="58"/>
  <c r="Z55" i="58"/>
  <c r="AB55" i="58"/>
  <c r="Y55" i="58"/>
  <c r="X55" i="58"/>
  <c r="W55" i="58"/>
  <c r="V55" i="58"/>
  <c r="U55" i="58"/>
  <c r="T55" i="58"/>
  <c r="S55" i="58"/>
  <c r="R55" i="58"/>
  <c r="Q55" i="58"/>
  <c r="P55" i="58"/>
  <c r="L55" i="58"/>
  <c r="K55" i="58"/>
  <c r="M55" i="58"/>
  <c r="J55" i="58"/>
  <c r="I55" i="58"/>
  <c r="H55" i="58"/>
  <c r="G55" i="58"/>
  <c r="N55" i="58"/>
  <c r="F55" i="58"/>
  <c r="E55" i="58"/>
  <c r="D55" i="58"/>
  <c r="C55" i="58"/>
  <c r="B55" i="58"/>
  <c r="AN54" i="58"/>
  <c r="AO54" i="58"/>
  <c r="AM54" i="58"/>
  <c r="AL54" i="58"/>
  <c r="AK54" i="58"/>
  <c r="AJ54" i="58"/>
  <c r="AI54" i="58"/>
  <c r="AH54" i="58"/>
  <c r="AG54" i="58"/>
  <c r="AF54" i="58"/>
  <c r="AE54" i="58"/>
  <c r="AD54" i="58"/>
  <c r="Z54" i="58"/>
  <c r="AB54" i="58"/>
  <c r="Y54" i="58"/>
  <c r="X54" i="58"/>
  <c r="W54" i="58"/>
  <c r="V54" i="58"/>
  <c r="U54" i="58"/>
  <c r="T54" i="58"/>
  <c r="S54" i="58"/>
  <c r="R54" i="58"/>
  <c r="Q54" i="58"/>
  <c r="P54" i="58"/>
  <c r="L54" i="58"/>
  <c r="M54" i="58"/>
  <c r="K54" i="58"/>
  <c r="J54" i="58"/>
  <c r="I54" i="58"/>
  <c r="H54" i="58"/>
  <c r="G54" i="58"/>
  <c r="F54" i="58"/>
  <c r="E54" i="58"/>
  <c r="D54" i="58"/>
  <c r="C54" i="58"/>
  <c r="B54" i="58"/>
  <c r="AN53" i="58"/>
  <c r="AM53" i="58"/>
  <c r="AO53" i="58"/>
  <c r="AL53" i="58"/>
  <c r="AK53" i="58"/>
  <c r="AJ53" i="58"/>
  <c r="AI53" i="58"/>
  <c r="AP53" i="58"/>
  <c r="AH53" i="58"/>
  <c r="AG53" i="58"/>
  <c r="AF53" i="58"/>
  <c r="AE53" i="58"/>
  <c r="AD53" i="58"/>
  <c r="Z53" i="58"/>
  <c r="AA53" i="58"/>
  <c r="Y53" i="58"/>
  <c r="X53" i="58"/>
  <c r="W53" i="58"/>
  <c r="V53" i="58"/>
  <c r="U53" i="58"/>
  <c r="T53" i="58"/>
  <c r="S53" i="58"/>
  <c r="R53" i="58"/>
  <c r="Q53" i="58"/>
  <c r="P53" i="58"/>
  <c r="L53" i="58"/>
  <c r="N53" i="58"/>
  <c r="K53" i="58"/>
  <c r="J53" i="58"/>
  <c r="I53" i="58"/>
  <c r="H53" i="58"/>
  <c r="G53" i="58"/>
  <c r="F53" i="58"/>
  <c r="E53" i="58"/>
  <c r="D53" i="58"/>
  <c r="C53" i="58"/>
  <c r="B53" i="58"/>
  <c r="AN52" i="58"/>
  <c r="AO52" i="58"/>
  <c r="AM52" i="58"/>
  <c r="AL52" i="58"/>
  <c r="AK52" i="58"/>
  <c r="AJ52" i="58"/>
  <c r="AI52" i="58"/>
  <c r="AH52" i="58"/>
  <c r="AG52" i="58"/>
  <c r="AF52" i="58"/>
  <c r="AE52" i="58"/>
  <c r="AD52" i="58"/>
  <c r="Z52" i="58"/>
  <c r="Y52" i="58"/>
  <c r="AA52" i="58"/>
  <c r="X52" i="58"/>
  <c r="W52" i="58"/>
  <c r="V52" i="58"/>
  <c r="U52" i="58"/>
  <c r="AB52" i="58"/>
  <c r="T52" i="58"/>
  <c r="S52" i="58"/>
  <c r="R52" i="58"/>
  <c r="Q52" i="58"/>
  <c r="P52" i="58"/>
  <c r="L52" i="58"/>
  <c r="M52" i="58"/>
  <c r="K52" i="58"/>
  <c r="J52" i="58"/>
  <c r="I52" i="58"/>
  <c r="H52" i="58"/>
  <c r="G52" i="58"/>
  <c r="F52" i="58"/>
  <c r="E52" i="58"/>
  <c r="D52" i="58"/>
  <c r="C52" i="58"/>
  <c r="B52" i="58"/>
  <c r="AN51" i="58"/>
  <c r="AP51" i="58"/>
  <c r="AM51" i="58"/>
  <c r="AL51" i="58"/>
  <c r="AK51" i="58"/>
  <c r="AJ51" i="58"/>
  <c r="AI51" i="58"/>
  <c r="AH51" i="58"/>
  <c r="AG51" i="58"/>
  <c r="AF51" i="58"/>
  <c r="AE51" i="58"/>
  <c r="AD51" i="58"/>
  <c r="Z51" i="58"/>
  <c r="AA51" i="58"/>
  <c r="Y51" i="58"/>
  <c r="X51" i="58"/>
  <c r="W51" i="58"/>
  <c r="V51" i="58"/>
  <c r="U51" i="58"/>
  <c r="T51" i="58"/>
  <c r="S51" i="58"/>
  <c r="R51" i="58"/>
  <c r="Q51" i="58"/>
  <c r="P51" i="58"/>
  <c r="L51" i="58"/>
  <c r="K51" i="58"/>
  <c r="M51" i="58"/>
  <c r="J51" i="58"/>
  <c r="I51" i="58"/>
  <c r="H51" i="58"/>
  <c r="G51" i="58"/>
  <c r="N51" i="58"/>
  <c r="F51" i="58"/>
  <c r="E51" i="58"/>
  <c r="D51" i="58"/>
  <c r="C51" i="58"/>
  <c r="B51" i="58"/>
  <c r="AN50" i="58"/>
  <c r="AM50" i="58"/>
  <c r="AL50" i="58"/>
  <c r="AK50" i="58"/>
  <c r="AJ50" i="58"/>
  <c r="AI50" i="58"/>
  <c r="AH50" i="58"/>
  <c r="AG50" i="58"/>
  <c r="AF50" i="58"/>
  <c r="AE50" i="58"/>
  <c r="AD50" i="58"/>
  <c r="Z50" i="58"/>
  <c r="Y50" i="58"/>
  <c r="AA50" i="58"/>
  <c r="X50" i="58"/>
  <c r="W50" i="58"/>
  <c r="V50" i="58"/>
  <c r="U50" i="58"/>
  <c r="T50" i="58"/>
  <c r="S50" i="58"/>
  <c r="R50" i="58"/>
  <c r="Q50" i="58"/>
  <c r="P50" i="58"/>
  <c r="L50" i="58"/>
  <c r="K50" i="58"/>
  <c r="J50" i="58"/>
  <c r="I50" i="58"/>
  <c r="H50" i="58"/>
  <c r="G50" i="58"/>
  <c r="F50" i="58"/>
  <c r="E50" i="58"/>
  <c r="D50" i="58"/>
  <c r="C50" i="58"/>
  <c r="B50" i="58"/>
  <c r="AN49" i="58"/>
  <c r="AM49" i="58"/>
  <c r="AO49" i="58"/>
  <c r="AL49" i="58"/>
  <c r="AK49" i="58"/>
  <c r="AJ49" i="58"/>
  <c r="AI49" i="58"/>
  <c r="AP49" i="58"/>
  <c r="AH49" i="58"/>
  <c r="AG49" i="58"/>
  <c r="AF49" i="58"/>
  <c r="AE49" i="58"/>
  <c r="AD49" i="58"/>
  <c r="Z49" i="58"/>
  <c r="Y49" i="58"/>
  <c r="X49" i="58"/>
  <c r="W49" i="58"/>
  <c r="V49" i="58"/>
  <c r="U49" i="58"/>
  <c r="T49" i="58"/>
  <c r="S49" i="58"/>
  <c r="R49" i="58"/>
  <c r="Q49" i="58"/>
  <c r="P49" i="58"/>
  <c r="L49" i="58"/>
  <c r="K49" i="58"/>
  <c r="M49" i="58"/>
  <c r="J49" i="58"/>
  <c r="I49" i="58"/>
  <c r="H49" i="58"/>
  <c r="G49" i="58"/>
  <c r="F49" i="58"/>
  <c r="E49" i="58"/>
  <c r="D49" i="58"/>
  <c r="C49" i="58"/>
  <c r="B49" i="58"/>
  <c r="AN48" i="58"/>
  <c r="AM48" i="58"/>
  <c r="AL48" i="58"/>
  <c r="AK48" i="58"/>
  <c r="AJ48" i="58"/>
  <c r="AI48" i="58"/>
  <c r="AH48" i="58"/>
  <c r="AG48" i="58"/>
  <c r="AF48" i="58"/>
  <c r="AE48" i="58"/>
  <c r="AD48" i="58"/>
  <c r="Z48" i="58"/>
  <c r="Y48" i="58"/>
  <c r="AA48" i="58"/>
  <c r="X48" i="58"/>
  <c r="W48" i="58"/>
  <c r="V48" i="58"/>
  <c r="U48" i="58"/>
  <c r="AB48" i="58"/>
  <c r="T48" i="58"/>
  <c r="S48" i="58"/>
  <c r="R48" i="58"/>
  <c r="Q48" i="58"/>
  <c r="P48" i="58"/>
  <c r="L48" i="58"/>
  <c r="K48" i="58"/>
  <c r="J48" i="58"/>
  <c r="I48" i="58"/>
  <c r="H48" i="58"/>
  <c r="G48" i="58"/>
  <c r="F48" i="58"/>
  <c r="E48" i="58"/>
  <c r="D48" i="58"/>
  <c r="C48" i="58"/>
  <c r="B48" i="58"/>
  <c r="AN47" i="58"/>
  <c r="AM47" i="58"/>
  <c r="AO47" i="58"/>
  <c r="AL47" i="58"/>
  <c r="AK47" i="58"/>
  <c r="AJ47" i="58"/>
  <c r="AI47" i="58"/>
  <c r="AH47" i="58"/>
  <c r="AG47" i="58"/>
  <c r="AF47" i="58"/>
  <c r="AE47" i="58"/>
  <c r="AD47" i="58"/>
  <c r="Z47" i="58"/>
  <c r="Y47" i="58"/>
  <c r="X47" i="58"/>
  <c r="W47" i="58"/>
  <c r="V47" i="58"/>
  <c r="U47" i="58"/>
  <c r="T47" i="58"/>
  <c r="S47" i="58"/>
  <c r="R47" i="58"/>
  <c r="Q47" i="58"/>
  <c r="P47" i="58"/>
  <c r="L47" i="58"/>
  <c r="K47" i="58"/>
  <c r="M47" i="58"/>
  <c r="J47" i="58"/>
  <c r="I47" i="58"/>
  <c r="H47" i="58"/>
  <c r="G47" i="58"/>
  <c r="N47" i="58"/>
  <c r="F47" i="58"/>
  <c r="E47" i="58"/>
  <c r="D47" i="58"/>
  <c r="C47" i="58"/>
  <c r="B47" i="58"/>
  <c r="AN46" i="58"/>
  <c r="AM46" i="58"/>
  <c r="AL46" i="58"/>
  <c r="AK46" i="58"/>
  <c r="AJ46" i="58"/>
  <c r="AI46" i="58"/>
  <c r="AH46" i="58"/>
  <c r="AG46" i="58"/>
  <c r="AF46" i="58"/>
  <c r="AE46" i="58"/>
  <c r="AD46" i="58"/>
  <c r="Z46" i="58"/>
  <c r="Y46" i="58"/>
  <c r="AA46" i="58"/>
  <c r="X46" i="58"/>
  <c r="W46" i="58"/>
  <c r="V46" i="58"/>
  <c r="U46" i="58"/>
  <c r="T46" i="58"/>
  <c r="S46" i="58"/>
  <c r="R46" i="58"/>
  <c r="Q46" i="58"/>
  <c r="P46" i="58"/>
  <c r="L46" i="58"/>
  <c r="K46" i="58"/>
  <c r="J46" i="58"/>
  <c r="I46" i="58"/>
  <c r="H46" i="58"/>
  <c r="G46" i="58"/>
  <c r="F46" i="58"/>
  <c r="E46" i="58"/>
  <c r="D46" i="58"/>
  <c r="C46" i="58"/>
  <c r="B46" i="58"/>
  <c r="AN45" i="58"/>
  <c r="AM45" i="58"/>
  <c r="AO45" i="58"/>
  <c r="AL45" i="58"/>
  <c r="AK45" i="58"/>
  <c r="AJ45" i="58"/>
  <c r="AI45" i="58"/>
  <c r="AP45" i="58"/>
  <c r="AH45" i="58"/>
  <c r="AG45" i="58"/>
  <c r="AF45" i="58"/>
  <c r="AE45" i="58"/>
  <c r="AD45" i="58"/>
  <c r="Z45" i="58"/>
  <c r="Y45" i="58"/>
  <c r="X45" i="58"/>
  <c r="W45" i="58"/>
  <c r="V45" i="58"/>
  <c r="U45" i="58"/>
  <c r="T45" i="58"/>
  <c r="S45" i="58"/>
  <c r="R45" i="58"/>
  <c r="Q45" i="58"/>
  <c r="P45" i="58"/>
  <c r="L45" i="58"/>
  <c r="K45" i="58"/>
  <c r="M45" i="58"/>
  <c r="J45" i="58"/>
  <c r="I45" i="58"/>
  <c r="H45" i="58"/>
  <c r="G45" i="58"/>
  <c r="F45" i="58"/>
  <c r="E45" i="58"/>
  <c r="D45" i="58"/>
  <c r="C45" i="58"/>
  <c r="B45" i="58"/>
  <c r="AN44" i="58"/>
  <c r="AM44" i="58"/>
  <c r="AL44" i="58"/>
  <c r="AK44" i="58"/>
  <c r="AJ44" i="58"/>
  <c r="AI44" i="58"/>
  <c r="AH44" i="58"/>
  <c r="AG44" i="58"/>
  <c r="AF44" i="58"/>
  <c r="AE44" i="58"/>
  <c r="AD44" i="58"/>
  <c r="Z44" i="58"/>
  <c r="Y44" i="58"/>
  <c r="AA44" i="58"/>
  <c r="X44" i="58"/>
  <c r="W44" i="58"/>
  <c r="V44" i="58"/>
  <c r="U44" i="58"/>
  <c r="AB44" i="58"/>
  <c r="T44" i="58"/>
  <c r="S44" i="58"/>
  <c r="R44" i="58"/>
  <c r="Q44" i="58"/>
  <c r="P44" i="58"/>
  <c r="L44" i="58"/>
  <c r="K44" i="58"/>
  <c r="J44" i="58"/>
  <c r="I44" i="58"/>
  <c r="H44" i="58"/>
  <c r="G44" i="58"/>
  <c r="F44" i="58"/>
  <c r="E44" i="58"/>
  <c r="D44" i="58"/>
  <c r="C44" i="58"/>
  <c r="B44" i="58"/>
  <c r="AN43" i="58"/>
  <c r="AM43" i="58"/>
  <c r="AO43" i="58"/>
  <c r="AL43" i="58"/>
  <c r="AK43" i="58"/>
  <c r="AJ43" i="58"/>
  <c r="AI43" i="58"/>
  <c r="AH43" i="58"/>
  <c r="AG43" i="58"/>
  <c r="AF43" i="58"/>
  <c r="AE43" i="58"/>
  <c r="AD43" i="58"/>
  <c r="Z43" i="58"/>
  <c r="Y43" i="58"/>
  <c r="X43" i="58"/>
  <c r="W43" i="58"/>
  <c r="V43" i="58"/>
  <c r="U43" i="58"/>
  <c r="T43" i="58"/>
  <c r="S43" i="58"/>
  <c r="R43" i="58"/>
  <c r="Q43" i="58"/>
  <c r="P43" i="58"/>
  <c r="AN42" i="58"/>
  <c r="AM42" i="58"/>
  <c r="AO42" i="58"/>
  <c r="AL42" i="58"/>
  <c r="AK42" i="58"/>
  <c r="AJ42" i="58"/>
  <c r="AI42" i="58"/>
  <c r="AH42" i="58"/>
  <c r="AG42" i="58"/>
  <c r="AF42" i="58"/>
  <c r="AE42" i="58"/>
  <c r="AD42" i="58"/>
  <c r="Z42" i="58"/>
  <c r="Y42" i="58"/>
  <c r="X42" i="58"/>
  <c r="W42" i="58"/>
  <c r="V42" i="58"/>
  <c r="U42" i="58"/>
  <c r="T42" i="58"/>
  <c r="S42" i="58"/>
  <c r="R42" i="58"/>
  <c r="Q42" i="58"/>
  <c r="P42" i="58"/>
  <c r="L42" i="58"/>
  <c r="K42" i="58"/>
  <c r="M42" i="58"/>
  <c r="J42" i="58"/>
  <c r="I42" i="58"/>
  <c r="H42" i="58"/>
  <c r="G42" i="58"/>
  <c r="F42" i="58"/>
  <c r="E42" i="58"/>
  <c r="D42" i="58"/>
  <c r="C42" i="58"/>
  <c r="B42" i="58"/>
  <c r="AN41" i="58"/>
  <c r="AM41" i="58"/>
  <c r="AL41" i="58"/>
  <c r="AK41" i="58"/>
  <c r="AJ41" i="58"/>
  <c r="AI41" i="58"/>
  <c r="AH41" i="58"/>
  <c r="AG41" i="58"/>
  <c r="AF41" i="58"/>
  <c r="AE41" i="58"/>
  <c r="AD41" i="58"/>
  <c r="Z41" i="58"/>
  <c r="Y41" i="58"/>
  <c r="AA41" i="58"/>
  <c r="X41" i="58"/>
  <c r="W41" i="58"/>
  <c r="V41" i="58"/>
  <c r="U41" i="58"/>
  <c r="T41" i="58"/>
  <c r="S41" i="58"/>
  <c r="R41" i="58"/>
  <c r="Q41" i="58"/>
  <c r="P41" i="58"/>
  <c r="L41" i="58"/>
  <c r="K41" i="58"/>
  <c r="J41" i="58"/>
  <c r="I41" i="58"/>
  <c r="H41" i="58"/>
  <c r="G41" i="58"/>
  <c r="F41" i="58"/>
  <c r="E41" i="58"/>
  <c r="D41" i="58"/>
  <c r="C41" i="58"/>
  <c r="B41" i="58"/>
  <c r="AN40" i="58"/>
  <c r="AM40" i="58"/>
  <c r="AO40" i="58"/>
  <c r="AL40" i="58"/>
  <c r="AK40" i="58"/>
  <c r="AJ40" i="58"/>
  <c r="AI40" i="58"/>
  <c r="AH40" i="58"/>
  <c r="AG40" i="58"/>
  <c r="AF40" i="58"/>
  <c r="AE40" i="58"/>
  <c r="AD40" i="58"/>
  <c r="Z40" i="58"/>
  <c r="Y40" i="58"/>
  <c r="X40" i="58"/>
  <c r="W40" i="58"/>
  <c r="V40" i="58"/>
  <c r="U40" i="58"/>
  <c r="T40" i="58"/>
  <c r="S40" i="58"/>
  <c r="R40" i="58"/>
  <c r="Q40" i="58"/>
  <c r="P40" i="58"/>
  <c r="L40" i="58"/>
  <c r="K40" i="58"/>
  <c r="M40" i="58"/>
  <c r="J40" i="58"/>
  <c r="I40" i="58"/>
  <c r="H40" i="58"/>
  <c r="G40" i="58"/>
  <c r="F40" i="58"/>
  <c r="E40" i="58"/>
  <c r="D40" i="58"/>
  <c r="C40" i="58"/>
  <c r="B40" i="58"/>
  <c r="AN39" i="58"/>
  <c r="AM39" i="58"/>
  <c r="AL39" i="58"/>
  <c r="AK39" i="58"/>
  <c r="AJ39" i="58"/>
  <c r="AI39" i="58"/>
  <c r="AH39" i="58"/>
  <c r="AG39" i="58"/>
  <c r="AF39" i="58"/>
  <c r="AE39" i="58"/>
  <c r="AD39" i="58"/>
  <c r="Z39" i="58"/>
  <c r="Y39" i="58"/>
  <c r="AA39" i="58"/>
  <c r="X39" i="58"/>
  <c r="W39" i="58"/>
  <c r="V39" i="58"/>
  <c r="U39" i="58"/>
  <c r="T39" i="58"/>
  <c r="S39" i="58"/>
  <c r="R39" i="58"/>
  <c r="Q39" i="58"/>
  <c r="P39" i="58"/>
  <c r="L39" i="58"/>
  <c r="K39" i="58"/>
  <c r="J39" i="58"/>
  <c r="I39" i="58"/>
  <c r="H39" i="58"/>
  <c r="G39" i="58"/>
  <c r="F39" i="58"/>
  <c r="E39" i="58"/>
  <c r="D39" i="58"/>
  <c r="C39" i="58"/>
  <c r="B39" i="58"/>
  <c r="AN38" i="58"/>
  <c r="AM38" i="58"/>
  <c r="AO38" i="58"/>
  <c r="AL38" i="58"/>
  <c r="AK38" i="58"/>
  <c r="AJ38" i="58"/>
  <c r="AI38" i="58"/>
  <c r="AH38" i="58"/>
  <c r="AG38" i="58"/>
  <c r="AF38" i="58"/>
  <c r="AE38" i="58"/>
  <c r="AD38" i="58"/>
  <c r="Z38" i="58"/>
  <c r="Y38" i="58"/>
  <c r="X38" i="58"/>
  <c r="W38" i="58"/>
  <c r="V38" i="58"/>
  <c r="U38" i="58"/>
  <c r="T38" i="58"/>
  <c r="S38" i="58"/>
  <c r="R38" i="58"/>
  <c r="Q38" i="58"/>
  <c r="P38" i="58"/>
  <c r="L38" i="58"/>
  <c r="K38" i="58"/>
  <c r="M38" i="58"/>
  <c r="J38" i="58"/>
  <c r="I38" i="58"/>
  <c r="H38" i="58"/>
  <c r="G38" i="58"/>
  <c r="F38" i="58"/>
  <c r="E38" i="58"/>
  <c r="D38" i="58"/>
  <c r="C38" i="58"/>
  <c r="B38" i="58"/>
  <c r="AN37" i="58"/>
  <c r="AM37" i="58"/>
  <c r="AL37" i="58"/>
  <c r="AK37" i="58"/>
  <c r="AJ37" i="58"/>
  <c r="AI37" i="58"/>
  <c r="AH37" i="58"/>
  <c r="AG37" i="58"/>
  <c r="AF37" i="58"/>
  <c r="AE37" i="58"/>
  <c r="AD37" i="58"/>
  <c r="Z37" i="58"/>
  <c r="Y37" i="58"/>
  <c r="AA37" i="58"/>
  <c r="X37" i="58"/>
  <c r="W37" i="58"/>
  <c r="V37" i="58"/>
  <c r="U37" i="58"/>
  <c r="T37" i="58"/>
  <c r="S37" i="58"/>
  <c r="R37" i="58"/>
  <c r="Q37" i="58"/>
  <c r="P37" i="58"/>
  <c r="L37" i="58"/>
  <c r="K37" i="58"/>
  <c r="J37" i="58"/>
  <c r="I37" i="58"/>
  <c r="H37" i="58"/>
  <c r="G37" i="58"/>
  <c r="F37" i="58"/>
  <c r="E37" i="58"/>
  <c r="D37" i="58"/>
  <c r="C37" i="58"/>
  <c r="B37" i="58"/>
  <c r="AN36" i="58"/>
  <c r="AM36" i="58"/>
  <c r="AO36" i="58"/>
  <c r="AL36" i="58"/>
  <c r="AK36" i="58"/>
  <c r="AJ36" i="58"/>
  <c r="AI36" i="58"/>
  <c r="AH36" i="58"/>
  <c r="AG36" i="58"/>
  <c r="AF36" i="58"/>
  <c r="AE36" i="58"/>
  <c r="AD36" i="58"/>
  <c r="Z36" i="58"/>
  <c r="Y36" i="58"/>
  <c r="X36" i="58"/>
  <c r="W36" i="58"/>
  <c r="V36" i="58"/>
  <c r="U36" i="58"/>
  <c r="T36" i="58"/>
  <c r="S36" i="58"/>
  <c r="R36" i="58"/>
  <c r="Q36" i="58"/>
  <c r="P36" i="58"/>
  <c r="L36" i="58"/>
  <c r="K36" i="58"/>
  <c r="M36" i="58"/>
  <c r="J36" i="58"/>
  <c r="I36" i="58"/>
  <c r="H36" i="58"/>
  <c r="G36" i="58"/>
  <c r="F36" i="58"/>
  <c r="E36" i="58"/>
  <c r="D36" i="58"/>
  <c r="C36" i="58"/>
  <c r="B36" i="58"/>
  <c r="AN35" i="58"/>
  <c r="AM35" i="58"/>
  <c r="AL35" i="58"/>
  <c r="AK35" i="58"/>
  <c r="AJ35" i="58"/>
  <c r="AI35" i="58"/>
  <c r="AH35" i="58"/>
  <c r="AG35" i="58"/>
  <c r="AF35" i="58"/>
  <c r="AE35" i="58"/>
  <c r="AD35" i="58"/>
  <c r="Z35" i="58"/>
  <c r="Y35" i="58"/>
  <c r="AA35" i="58"/>
  <c r="X35" i="58"/>
  <c r="W35" i="58"/>
  <c r="V35" i="58"/>
  <c r="U35" i="58"/>
  <c r="T35" i="58"/>
  <c r="S35" i="58"/>
  <c r="R35" i="58"/>
  <c r="Q35" i="58"/>
  <c r="P35" i="58"/>
  <c r="L35" i="58"/>
  <c r="K35" i="58"/>
  <c r="J35" i="58"/>
  <c r="I35" i="58"/>
  <c r="H35" i="58"/>
  <c r="G35" i="58"/>
  <c r="F35" i="58"/>
  <c r="E35" i="58"/>
  <c r="D35" i="58"/>
  <c r="C35" i="58"/>
  <c r="B35" i="58"/>
  <c r="AN34" i="58"/>
  <c r="AM34" i="58"/>
  <c r="AO34" i="58"/>
  <c r="AL34" i="58"/>
  <c r="AK34" i="58"/>
  <c r="AJ34" i="58"/>
  <c r="AI34" i="58"/>
  <c r="AH34" i="58"/>
  <c r="AG34" i="58"/>
  <c r="AF34" i="58"/>
  <c r="AE34" i="58"/>
  <c r="AD34" i="58"/>
  <c r="Z34" i="58"/>
  <c r="Y34" i="58"/>
  <c r="X34" i="58"/>
  <c r="W34" i="58"/>
  <c r="V34" i="58"/>
  <c r="U34" i="58"/>
  <c r="T34" i="58"/>
  <c r="S34" i="58"/>
  <c r="R34" i="58"/>
  <c r="Q34" i="58"/>
  <c r="P34" i="58"/>
  <c r="L34" i="58"/>
  <c r="K34" i="58"/>
  <c r="M34" i="58"/>
  <c r="J34" i="58"/>
  <c r="I34" i="58"/>
  <c r="H34" i="58"/>
  <c r="G34" i="58"/>
  <c r="F34" i="58"/>
  <c r="E34" i="58"/>
  <c r="D34" i="58"/>
  <c r="C34" i="58"/>
  <c r="B34" i="58"/>
  <c r="AN33" i="58"/>
  <c r="AM33" i="58"/>
  <c r="AL33" i="58"/>
  <c r="AK33" i="58"/>
  <c r="AJ33" i="58"/>
  <c r="AI33" i="58"/>
  <c r="AH33" i="58"/>
  <c r="AG33" i="58"/>
  <c r="AF33" i="58"/>
  <c r="AE33" i="58"/>
  <c r="AD33" i="58"/>
  <c r="Z33" i="58"/>
  <c r="Y33" i="58"/>
  <c r="AA33" i="58"/>
  <c r="X33" i="58"/>
  <c r="W33" i="58"/>
  <c r="V33" i="58"/>
  <c r="U33" i="58"/>
  <c r="T33" i="58"/>
  <c r="S33" i="58"/>
  <c r="R33" i="58"/>
  <c r="Q33" i="58"/>
  <c r="P33" i="58"/>
  <c r="L33" i="58"/>
  <c r="K33" i="58"/>
  <c r="J33" i="58"/>
  <c r="I33" i="58"/>
  <c r="H33" i="58"/>
  <c r="G33" i="58"/>
  <c r="F33" i="58"/>
  <c r="E33" i="58"/>
  <c r="D33" i="58"/>
  <c r="C33" i="58"/>
  <c r="B33" i="58"/>
  <c r="AN32" i="58"/>
  <c r="AM32" i="58"/>
  <c r="AO32" i="58"/>
  <c r="AL32" i="58"/>
  <c r="AK32" i="58"/>
  <c r="AJ32" i="58"/>
  <c r="AI32" i="58"/>
  <c r="AH32" i="58"/>
  <c r="AG32" i="58"/>
  <c r="AF32" i="58"/>
  <c r="AE32" i="58"/>
  <c r="AD32" i="58"/>
  <c r="Z32" i="58"/>
  <c r="Y32" i="58"/>
  <c r="X32" i="58"/>
  <c r="W32" i="58"/>
  <c r="V32" i="58"/>
  <c r="U32" i="58"/>
  <c r="T32" i="58"/>
  <c r="S32" i="58"/>
  <c r="R32" i="58"/>
  <c r="Q32" i="58"/>
  <c r="P32" i="58"/>
  <c r="L32" i="58"/>
  <c r="K32" i="58"/>
  <c r="M32" i="58"/>
  <c r="J32" i="58"/>
  <c r="I32" i="58"/>
  <c r="H32" i="58"/>
  <c r="G32" i="58"/>
  <c r="F32" i="58"/>
  <c r="E32" i="58"/>
  <c r="D32" i="58"/>
  <c r="C32" i="58"/>
  <c r="B32" i="58"/>
  <c r="AN31" i="58"/>
  <c r="AM31" i="58"/>
  <c r="AL31" i="58"/>
  <c r="AK31" i="58"/>
  <c r="AJ31" i="58"/>
  <c r="AI31" i="58"/>
  <c r="AH31" i="58"/>
  <c r="AG31" i="58"/>
  <c r="AF31" i="58"/>
  <c r="AE31" i="58"/>
  <c r="AD31" i="58"/>
  <c r="Z31" i="58"/>
  <c r="Y31" i="58"/>
  <c r="AA31" i="58"/>
  <c r="X31" i="58"/>
  <c r="W31" i="58"/>
  <c r="V31" i="58"/>
  <c r="U31" i="58"/>
  <c r="T31" i="58"/>
  <c r="S31" i="58"/>
  <c r="R31" i="58"/>
  <c r="Q31" i="58"/>
  <c r="P31" i="58"/>
  <c r="L31" i="58"/>
  <c r="K31" i="58"/>
  <c r="J31" i="58"/>
  <c r="I31" i="58"/>
  <c r="H31" i="58"/>
  <c r="G31" i="58"/>
  <c r="F31" i="58"/>
  <c r="E31" i="58"/>
  <c r="D31" i="58"/>
  <c r="C31" i="58"/>
  <c r="B31" i="58"/>
  <c r="AN30" i="58"/>
  <c r="AM30" i="58"/>
  <c r="AO30" i="58"/>
  <c r="AL30" i="58"/>
  <c r="AK30" i="58"/>
  <c r="AJ30" i="58"/>
  <c r="AI30" i="58"/>
  <c r="AH30" i="58"/>
  <c r="AG30" i="58"/>
  <c r="AF30" i="58"/>
  <c r="AE30" i="58"/>
  <c r="AD30" i="58"/>
  <c r="Z30" i="58"/>
  <c r="Y30" i="58"/>
  <c r="X30" i="58"/>
  <c r="W30" i="58"/>
  <c r="V30" i="58"/>
  <c r="U30" i="58"/>
  <c r="T30" i="58"/>
  <c r="S30" i="58"/>
  <c r="R30" i="58"/>
  <c r="Q30" i="58"/>
  <c r="P30" i="58"/>
  <c r="L30" i="58"/>
  <c r="K30" i="58"/>
  <c r="M30" i="58"/>
  <c r="J30" i="58"/>
  <c r="I30" i="58"/>
  <c r="H30" i="58"/>
  <c r="G30" i="58"/>
  <c r="F30" i="58"/>
  <c r="E30" i="58"/>
  <c r="D30" i="58"/>
  <c r="C30" i="58"/>
  <c r="B30" i="58"/>
  <c r="AN29" i="58"/>
  <c r="AM29" i="58"/>
  <c r="AL29" i="58"/>
  <c r="AK29" i="58"/>
  <c r="AJ29" i="58"/>
  <c r="AI29" i="58"/>
  <c r="AH29" i="58"/>
  <c r="AG29" i="58"/>
  <c r="AF29" i="58"/>
  <c r="AE29" i="58"/>
  <c r="AD29" i="58"/>
  <c r="Z29" i="58"/>
  <c r="Y29" i="58"/>
  <c r="AA29" i="58"/>
  <c r="X29" i="58"/>
  <c r="W29" i="58"/>
  <c r="V29" i="58"/>
  <c r="U29" i="58"/>
  <c r="AB29" i="58"/>
  <c r="T29" i="58"/>
  <c r="S29" i="58"/>
  <c r="R29" i="58"/>
  <c r="Q29" i="58"/>
  <c r="P29" i="58"/>
  <c r="L29" i="58"/>
  <c r="K29" i="58"/>
  <c r="J29" i="58"/>
  <c r="I29" i="58"/>
  <c r="H29" i="58"/>
  <c r="G29" i="58"/>
  <c r="F29" i="58"/>
  <c r="E29" i="58"/>
  <c r="D29" i="58"/>
  <c r="C29" i="58"/>
  <c r="B29" i="58"/>
  <c r="AN28" i="58"/>
  <c r="AM28" i="58"/>
  <c r="AO28" i="58"/>
  <c r="AL28" i="58"/>
  <c r="AK28" i="58"/>
  <c r="AJ28" i="58"/>
  <c r="AI28" i="58"/>
  <c r="AH28" i="58"/>
  <c r="AG28" i="58"/>
  <c r="AF28" i="58"/>
  <c r="AE28" i="58"/>
  <c r="AD28" i="58"/>
  <c r="Z28" i="58"/>
  <c r="Y28" i="58"/>
  <c r="X28" i="58"/>
  <c r="W28" i="58"/>
  <c r="V28" i="58"/>
  <c r="U28" i="58"/>
  <c r="T28" i="58"/>
  <c r="S28" i="58"/>
  <c r="R28" i="58"/>
  <c r="Q28" i="58"/>
  <c r="P28" i="58"/>
  <c r="L28" i="58"/>
  <c r="K28" i="58"/>
  <c r="M28" i="58"/>
  <c r="J28" i="58"/>
  <c r="I28" i="58"/>
  <c r="H28" i="58"/>
  <c r="G28" i="58"/>
  <c r="F28" i="58"/>
  <c r="E28" i="58"/>
  <c r="D28" i="58"/>
  <c r="C28" i="58"/>
  <c r="B28" i="58"/>
  <c r="AN27" i="58"/>
  <c r="AM27" i="58"/>
  <c r="AL27" i="58"/>
  <c r="AK27" i="58"/>
  <c r="AJ27" i="58"/>
  <c r="AI27" i="58"/>
  <c r="AH27" i="58"/>
  <c r="AG27" i="58"/>
  <c r="AF27" i="58"/>
  <c r="AE27" i="58"/>
  <c r="AD27" i="58"/>
  <c r="Z27" i="58"/>
  <c r="Y27" i="58"/>
  <c r="AA27" i="58"/>
  <c r="X27" i="58"/>
  <c r="W27" i="58"/>
  <c r="V27" i="58"/>
  <c r="U27" i="58"/>
  <c r="T27" i="58"/>
  <c r="S27" i="58"/>
  <c r="R27" i="58"/>
  <c r="Q27" i="58"/>
  <c r="P27" i="58"/>
  <c r="L27" i="58"/>
  <c r="K27" i="58"/>
  <c r="J27" i="58"/>
  <c r="I27" i="58"/>
  <c r="H27" i="58"/>
  <c r="G27" i="58"/>
  <c r="F27" i="58"/>
  <c r="E27" i="58"/>
  <c r="D27" i="58"/>
  <c r="C27" i="58"/>
  <c r="B27" i="58"/>
  <c r="AN26" i="58"/>
  <c r="AM26" i="58"/>
  <c r="AO26" i="58"/>
  <c r="AL26" i="58"/>
  <c r="AK26" i="58"/>
  <c r="AJ26" i="58"/>
  <c r="AI26" i="58"/>
  <c r="AH26" i="58"/>
  <c r="AG26" i="58"/>
  <c r="AF26" i="58"/>
  <c r="AE26" i="58"/>
  <c r="AD26" i="58"/>
  <c r="Z26" i="58"/>
  <c r="Y26" i="58"/>
  <c r="X26" i="58"/>
  <c r="W26" i="58"/>
  <c r="V26" i="58"/>
  <c r="U26" i="58"/>
  <c r="T26" i="58"/>
  <c r="S26" i="58"/>
  <c r="R26" i="58"/>
  <c r="Q26" i="58"/>
  <c r="P26" i="58"/>
  <c r="L26" i="58"/>
  <c r="K26" i="58"/>
  <c r="M26" i="58"/>
  <c r="J26" i="58"/>
  <c r="I26" i="58"/>
  <c r="H26" i="58"/>
  <c r="G26" i="58"/>
  <c r="F26" i="58"/>
  <c r="E26" i="58"/>
  <c r="D26" i="58"/>
  <c r="C26" i="58"/>
  <c r="B26" i="58"/>
  <c r="AN25" i="58"/>
  <c r="AM25" i="58"/>
  <c r="AL25" i="58"/>
  <c r="AK25" i="58"/>
  <c r="AJ25" i="58"/>
  <c r="AI25" i="58"/>
  <c r="AH25" i="58"/>
  <c r="AG25" i="58"/>
  <c r="AF25" i="58"/>
  <c r="AE25" i="58"/>
  <c r="AD25" i="58"/>
  <c r="Z25" i="58"/>
  <c r="Y25" i="58"/>
  <c r="AA25" i="58"/>
  <c r="X25" i="58"/>
  <c r="W25" i="58"/>
  <c r="V25" i="58"/>
  <c r="U25" i="58"/>
  <c r="T25" i="58"/>
  <c r="S25" i="58"/>
  <c r="R25" i="58"/>
  <c r="Q25" i="58"/>
  <c r="P25" i="58"/>
  <c r="L25" i="58"/>
  <c r="K25" i="58"/>
  <c r="J25" i="58"/>
  <c r="I25" i="58"/>
  <c r="H25" i="58"/>
  <c r="G25" i="58"/>
  <c r="F25" i="58"/>
  <c r="E25" i="58"/>
  <c r="D25" i="58"/>
  <c r="C25" i="58"/>
  <c r="B25" i="58"/>
  <c r="AN24" i="58"/>
  <c r="AM24" i="58"/>
  <c r="AO24" i="58"/>
  <c r="AL24" i="58"/>
  <c r="AK24" i="58"/>
  <c r="AJ24" i="58"/>
  <c r="AI24" i="58"/>
  <c r="AH24" i="58"/>
  <c r="AG24" i="58"/>
  <c r="AF24" i="58"/>
  <c r="AE24" i="58"/>
  <c r="AD24" i="58"/>
  <c r="Z24" i="58"/>
  <c r="Y24" i="58"/>
  <c r="X24" i="58"/>
  <c r="W24" i="58"/>
  <c r="V24" i="58"/>
  <c r="U24" i="58"/>
  <c r="T24" i="58"/>
  <c r="S24" i="58"/>
  <c r="R24" i="58"/>
  <c r="Q24" i="58"/>
  <c r="P24" i="58"/>
  <c r="L24" i="58"/>
  <c r="K24" i="58"/>
  <c r="M24" i="58"/>
  <c r="J24" i="58"/>
  <c r="I24" i="58"/>
  <c r="H24" i="58"/>
  <c r="G24" i="58"/>
  <c r="F24" i="58"/>
  <c r="E24" i="58"/>
  <c r="D24" i="58"/>
  <c r="C24" i="58"/>
  <c r="B24" i="58"/>
  <c r="AN23" i="58"/>
  <c r="AM23" i="58"/>
  <c r="AL23" i="58"/>
  <c r="AK23" i="58"/>
  <c r="AJ23" i="58"/>
  <c r="AI23" i="58"/>
  <c r="AH23" i="58"/>
  <c r="AG23" i="58"/>
  <c r="AF23" i="58"/>
  <c r="AE23" i="58"/>
  <c r="AD23" i="58"/>
  <c r="Z23" i="58"/>
  <c r="Y23" i="58"/>
  <c r="AA23" i="58"/>
  <c r="X23" i="58"/>
  <c r="W23" i="58"/>
  <c r="V23" i="58"/>
  <c r="U23" i="58"/>
  <c r="T23" i="58"/>
  <c r="S23" i="58"/>
  <c r="R23" i="58"/>
  <c r="Q23" i="58"/>
  <c r="P23" i="58"/>
  <c r="L23" i="58"/>
  <c r="K23" i="58"/>
  <c r="J23" i="58"/>
  <c r="I23" i="58"/>
  <c r="H23" i="58"/>
  <c r="G23" i="58"/>
  <c r="F23" i="58"/>
  <c r="E23" i="58"/>
  <c r="D23" i="58"/>
  <c r="C23" i="58"/>
  <c r="B23" i="58"/>
  <c r="AN22" i="58"/>
  <c r="AM22" i="58"/>
  <c r="AO22" i="58"/>
  <c r="AL22" i="58"/>
  <c r="AK22" i="58"/>
  <c r="AJ22" i="58"/>
  <c r="AI22" i="58"/>
  <c r="AH22" i="58"/>
  <c r="AG22" i="58"/>
  <c r="AF22" i="58"/>
  <c r="AE22" i="58"/>
  <c r="AD22" i="58"/>
  <c r="Z22" i="58"/>
  <c r="Y22" i="58"/>
  <c r="X22" i="58"/>
  <c r="W22" i="58"/>
  <c r="V22" i="58"/>
  <c r="U22" i="58"/>
  <c r="T22" i="58"/>
  <c r="S22" i="58"/>
  <c r="R22" i="58"/>
  <c r="Q22" i="58"/>
  <c r="P22" i="58"/>
  <c r="L22" i="58"/>
  <c r="K22" i="58"/>
  <c r="M22" i="58"/>
  <c r="J22" i="58"/>
  <c r="I22" i="58"/>
  <c r="H22" i="58"/>
  <c r="G22" i="58"/>
  <c r="F22" i="58"/>
  <c r="E22" i="58"/>
  <c r="D22" i="58"/>
  <c r="C22" i="58"/>
  <c r="B22" i="58"/>
  <c r="AN21" i="58"/>
  <c r="AO21" i="58"/>
  <c r="AM21" i="58"/>
  <c r="AL21" i="58"/>
  <c r="AK21" i="58"/>
  <c r="AJ21" i="58"/>
  <c r="AI21" i="58"/>
  <c r="AH21" i="58"/>
  <c r="AG21" i="58"/>
  <c r="AF21" i="58"/>
  <c r="AE21" i="58"/>
  <c r="AD21" i="58"/>
  <c r="Z21" i="58"/>
  <c r="AB21" i="58"/>
  <c r="Y21" i="58"/>
  <c r="X21" i="58"/>
  <c r="W21" i="58"/>
  <c r="V21" i="58"/>
  <c r="U21" i="58"/>
  <c r="T21" i="58"/>
  <c r="S21" i="58"/>
  <c r="R21" i="58"/>
  <c r="Q21" i="58"/>
  <c r="P21" i="58"/>
  <c r="L21" i="58"/>
  <c r="K21" i="58"/>
  <c r="J21" i="58"/>
  <c r="I21" i="58"/>
  <c r="H21" i="58"/>
  <c r="G21" i="58"/>
  <c r="F21" i="58"/>
  <c r="E21" i="58"/>
  <c r="D21" i="58"/>
  <c r="C21" i="58"/>
  <c r="B21" i="58"/>
  <c r="AO20" i="58"/>
  <c r="AN20" i="58"/>
  <c r="AM20" i="58"/>
  <c r="AL20" i="58"/>
  <c r="AK20" i="58"/>
  <c r="AJ20" i="58"/>
  <c r="AI20" i="58"/>
  <c r="AH20" i="58"/>
  <c r="AG20" i="58"/>
  <c r="AF20" i="58"/>
  <c r="AE20" i="58"/>
  <c r="AD20" i="58"/>
  <c r="Z20" i="58"/>
  <c r="AA20" i="58"/>
  <c r="Y20" i="58"/>
  <c r="X20" i="58"/>
  <c r="W20" i="58"/>
  <c r="V20" i="58"/>
  <c r="U20" i="58"/>
  <c r="T20" i="58"/>
  <c r="S20" i="58"/>
  <c r="R20" i="58"/>
  <c r="Q20" i="58"/>
  <c r="P20" i="58"/>
  <c r="L20" i="58"/>
  <c r="N20" i="58"/>
  <c r="K20" i="58"/>
  <c r="J20" i="58"/>
  <c r="I20" i="58"/>
  <c r="H20" i="58"/>
  <c r="G20" i="58"/>
  <c r="F20" i="58"/>
  <c r="E20" i="58"/>
  <c r="D20" i="58"/>
  <c r="C20" i="58"/>
  <c r="B20" i="58"/>
  <c r="AN19" i="58"/>
  <c r="AM19" i="58"/>
  <c r="AL19" i="58"/>
  <c r="AK19" i="58"/>
  <c r="AJ19" i="58"/>
  <c r="AI19" i="58"/>
  <c r="AH19" i="58"/>
  <c r="AG19" i="58"/>
  <c r="AF19" i="58"/>
  <c r="AE19" i="58"/>
  <c r="AD19" i="58"/>
  <c r="Z19" i="58"/>
  <c r="Y19" i="58"/>
  <c r="AA19" i="58"/>
  <c r="X19" i="58"/>
  <c r="W19" i="58"/>
  <c r="V19" i="58"/>
  <c r="U19" i="58"/>
  <c r="T19" i="58"/>
  <c r="S19" i="58"/>
  <c r="R19" i="58"/>
  <c r="Q19" i="58"/>
  <c r="P19" i="58"/>
  <c r="L19" i="58"/>
  <c r="M19" i="58"/>
  <c r="K19" i="58"/>
  <c r="J19" i="58"/>
  <c r="I19" i="58"/>
  <c r="H19" i="58"/>
  <c r="G19" i="58"/>
  <c r="F19" i="58"/>
  <c r="E19" i="58"/>
  <c r="D19" i="58"/>
  <c r="C19" i="58"/>
  <c r="B19" i="58"/>
  <c r="AN18" i="58"/>
  <c r="AP18" i="58"/>
  <c r="AM18" i="58"/>
  <c r="AL18" i="58"/>
  <c r="AK18" i="58"/>
  <c r="AJ18" i="58"/>
  <c r="AI18" i="58"/>
  <c r="AH18" i="58"/>
  <c r="AG18" i="58"/>
  <c r="AF18" i="58"/>
  <c r="AE18" i="58"/>
  <c r="AD18" i="58"/>
  <c r="Z18" i="58"/>
  <c r="Y18" i="58"/>
  <c r="X18" i="58"/>
  <c r="W18" i="58"/>
  <c r="V18" i="58"/>
  <c r="U18" i="58"/>
  <c r="T18" i="58"/>
  <c r="S18" i="58"/>
  <c r="R18" i="58"/>
  <c r="Q18" i="58"/>
  <c r="P18" i="58"/>
  <c r="M18" i="58"/>
  <c r="L18" i="58"/>
  <c r="K18" i="58"/>
  <c r="J18" i="58"/>
  <c r="I18" i="58"/>
  <c r="H18" i="58"/>
  <c r="G18" i="58"/>
  <c r="F18" i="58"/>
  <c r="E18" i="58"/>
  <c r="D18" i="58"/>
  <c r="C18" i="58"/>
  <c r="B18" i="58"/>
  <c r="AN17" i="58"/>
  <c r="AO17" i="58"/>
  <c r="AM17" i="58"/>
  <c r="AL17" i="58"/>
  <c r="AK17" i="58"/>
  <c r="AJ17" i="58"/>
  <c r="AI17" i="58"/>
  <c r="AH17" i="58"/>
  <c r="AG17" i="58"/>
  <c r="AF17" i="58"/>
  <c r="AE17" i="58"/>
  <c r="AD17" i="58"/>
  <c r="Z17" i="58"/>
  <c r="AB17" i="58"/>
  <c r="Y17" i="58"/>
  <c r="X17" i="58"/>
  <c r="W17" i="58"/>
  <c r="V17" i="58"/>
  <c r="U17" i="58"/>
  <c r="T17" i="58"/>
  <c r="S17" i="58"/>
  <c r="R17" i="58"/>
  <c r="Q17" i="58"/>
  <c r="P17" i="58"/>
  <c r="L17" i="58"/>
  <c r="K17" i="58"/>
  <c r="J17" i="58"/>
  <c r="I17" i="58"/>
  <c r="H17" i="58"/>
  <c r="G17" i="58"/>
  <c r="F17" i="58"/>
  <c r="E17" i="58"/>
  <c r="D17" i="58"/>
  <c r="C17" i="58"/>
  <c r="B17" i="58"/>
  <c r="AN16" i="58"/>
  <c r="AM16" i="58"/>
  <c r="AO16" i="58"/>
  <c r="AL16" i="58"/>
  <c r="AK16" i="58"/>
  <c r="AJ16" i="58"/>
  <c r="AI16" i="58"/>
  <c r="AH16" i="58"/>
  <c r="AG16" i="58"/>
  <c r="AF16" i="58"/>
  <c r="AE16" i="58"/>
  <c r="AD16" i="58"/>
  <c r="Z16" i="58"/>
  <c r="AA16" i="58"/>
  <c r="Y16" i="58"/>
  <c r="X16" i="58"/>
  <c r="W16" i="58"/>
  <c r="V16" i="58"/>
  <c r="U16" i="58"/>
  <c r="T16" i="58"/>
  <c r="S16" i="58"/>
  <c r="R16" i="58"/>
  <c r="Q16" i="58"/>
  <c r="P16" i="58"/>
  <c r="L16" i="58"/>
  <c r="N16" i="58"/>
  <c r="K16" i="58"/>
  <c r="J16" i="58"/>
  <c r="I16" i="58"/>
  <c r="H16" i="58"/>
  <c r="G16" i="58"/>
  <c r="F16" i="58"/>
  <c r="E16" i="58"/>
  <c r="D16" i="58"/>
  <c r="C16" i="58"/>
  <c r="B16" i="58"/>
  <c r="AN15" i="58"/>
  <c r="AM15" i="58"/>
  <c r="AL15" i="58"/>
  <c r="AK15" i="58"/>
  <c r="AJ15" i="58"/>
  <c r="AI15" i="58"/>
  <c r="AH15" i="58"/>
  <c r="AG15" i="58"/>
  <c r="AF15" i="58"/>
  <c r="AE15" i="58"/>
  <c r="AD15" i="58"/>
  <c r="AA15" i="58"/>
  <c r="Z15" i="58"/>
  <c r="Y15" i="58"/>
  <c r="X15" i="58"/>
  <c r="W15" i="58"/>
  <c r="V15" i="58"/>
  <c r="U15" i="58"/>
  <c r="T15" i="58"/>
  <c r="S15" i="58"/>
  <c r="R15" i="58"/>
  <c r="Q15" i="58"/>
  <c r="P15" i="58"/>
  <c r="L15" i="58"/>
  <c r="M15" i="58"/>
  <c r="K15" i="58"/>
  <c r="J15" i="58"/>
  <c r="I15" i="58"/>
  <c r="H15" i="58"/>
  <c r="G15" i="58"/>
  <c r="F15" i="58"/>
  <c r="E15" i="58"/>
  <c r="D15" i="58"/>
  <c r="C15" i="58"/>
  <c r="B15" i="58"/>
  <c r="AN14" i="58"/>
  <c r="AP14" i="58"/>
  <c r="AM14" i="58"/>
  <c r="AL14" i="58"/>
  <c r="AK14" i="58"/>
  <c r="AJ14" i="58"/>
  <c r="AI14" i="58"/>
  <c r="AH14" i="58"/>
  <c r="AG14" i="58"/>
  <c r="AF14" i="58"/>
  <c r="AE14" i="58"/>
  <c r="AD14" i="58"/>
  <c r="Z14" i="58"/>
  <c r="Y14" i="58"/>
  <c r="X14" i="58"/>
  <c r="W14" i="58"/>
  <c r="V14" i="58"/>
  <c r="U14" i="58"/>
  <c r="T14" i="58"/>
  <c r="S14" i="58"/>
  <c r="R14" i="58"/>
  <c r="Q14" i="58"/>
  <c r="P14" i="58"/>
  <c r="L14" i="58"/>
  <c r="K14" i="58"/>
  <c r="M14" i="58"/>
  <c r="J14" i="58"/>
  <c r="I14" i="58"/>
  <c r="H14" i="58"/>
  <c r="G14" i="58"/>
  <c r="F14" i="58"/>
  <c r="E14" i="58"/>
  <c r="D14" i="58"/>
  <c r="C14" i="58"/>
  <c r="B14" i="58"/>
  <c r="AN13" i="58"/>
  <c r="AO13" i="58"/>
  <c r="AM13" i="58"/>
  <c r="AL13" i="58"/>
  <c r="AK13" i="58"/>
  <c r="AJ13" i="58"/>
  <c r="AI13" i="58"/>
  <c r="AH13" i="58"/>
  <c r="AG13" i="58"/>
  <c r="AF13" i="58"/>
  <c r="AE13" i="58"/>
  <c r="AD13" i="58"/>
  <c r="Z13" i="58"/>
  <c r="AB13" i="58"/>
  <c r="Y13" i="58"/>
  <c r="X13" i="58"/>
  <c r="W13" i="58"/>
  <c r="V13" i="58"/>
  <c r="U13" i="58"/>
  <c r="T13" i="58"/>
  <c r="S13" i="58"/>
  <c r="R13" i="58"/>
  <c r="Q13" i="58"/>
  <c r="P13" i="58"/>
  <c r="L13" i="58"/>
  <c r="K13" i="58"/>
  <c r="J13" i="58"/>
  <c r="I13" i="58"/>
  <c r="H13" i="58"/>
  <c r="G13" i="58"/>
  <c r="F13" i="58"/>
  <c r="E13" i="58"/>
  <c r="D13" i="58"/>
  <c r="C13" i="58"/>
  <c r="B13" i="58"/>
  <c r="AO12" i="58"/>
  <c r="AN12" i="58"/>
  <c r="AM12" i="58"/>
  <c r="AL12" i="58"/>
  <c r="AK12" i="58"/>
  <c r="AJ12" i="58"/>
  <c r="AI12" i="58"/>
  <c r="AH12" i="58"/>
  <c r="AG12" i="58"/>
  <c r="AF12" i="58"/>
  <c r="AE12" i="58"/>
  <c r="AD12" i="58"/>
  <c r="Z12" i="58"/>
  <c r="AA12" i="58"/>
  <c r="Y12" i="58"/>
  <c r="X12" i="58"/>
  <c r="W12" i="58"/>
  <c r="V12" i="58"/>
  <c r="U12" i="58"/>
  <c r="T12" i="58"/>
  <c r="S12" i="58"/>
  <c r="R12" i="58"/>
  <c r="Q12" i="58"/>
  <c r="P12" i="58"/>
  <c r="AN11" i="58"/>
  <c r="AP11" i="58"/>
  <c r="AM11" i="58"/>
  <c r="AL11" i="58"/>
  <c r="AK11" i="58"/>
  <c r="AJ11" i="58"/>
  <c r="AI11" i="58"/>
  <c r="AH11" i="58"/>
  <c r="AG11" i="58"/>
  <c r="AF11" i="58"/>
  <c r="AE11" i="58"/>
  <c r="AD11" i="58"/>
  <c r="Z11" i="58"/>
  <c r="Y11" i="58"/>
  <c r="X11" i="58"/>
  <c r="W11" i="58"/>
  <c r="V11" i="58"/>
  <c r="U11" i="58"/>
  <c r="T11" i="58"/>
  <c r="S11" i="58"/>
  <c r="R11" i="58"/>
  <c r="Q11" i="58"/>
  <c r="P11" i="58"/>
  <c r="L11" i="58"/>
  <c r="K11" i="58"/>
  <c r="M11" i="58"/>
  <c r="J11" i="58"/>
  <c r="I11" i="58"/>
  <c r="H11" i="58"/>
  <c r="G11" i="58"/>
  <c r="F11" i="58"/>
  <c r="E11" i="58"/>
  <c r="D11" i="58"/>
  <c r="C11" i="58"/>
  <c r="B11" i="58"/>
  <c r="AN10" i="58"/>
  <c r="AO10" i="58"/>
  <c r="AM10" i="58"/>
  <c r="AL10" i="58"/>
  <c r="AK10" i="58"/>
  <c r="AJ10" i="58"/>
  <c r="AI10" i="58"/>
  <c r="AH10" i="58"/>
  <c r="AG10" i="58"/>
  <c r="AF10" i="58"/>
  <c r="AE10" i="58"/>
  <c r="AD10" i="58"/>
  <c r="Z10" i="58"/>
  <c r="AB10" i="58"/>
  <c r="Y10" i="58"/>
  <c r="X10" i="58"/>
  <c r="W10" i="58"/>
  <c r="V10" i="58"/>
  <c r="U10" i="58"/>
  <c r="T10" i="58"/>
  <c r="S10" i="58"/>
  <c r="R10" i="58"/>
  <c r="Q10" i="58"/>
  <c r="P10" i="58"/>
  <c r="L10" i="58"/>
  <c r="K10" i="58"/>
  <c r="J10" i="58"/>
  <c r="I10" i="58"/>
  <c r="H10" i="58"/>
  <c r="G10" i="58"/>
  <c r="F10" i="58"/>
  <c r="E10" i="58"/>
  <c r="D10" i="58"/>
  <c r="C10" i="58"/>
  <c r="B10" i="58"/>
  <c r="AO9" i="58"/>
  <c r="AN9" i="58"/>
  <c r="AM9" i="58"/>
  <c r="AL9" i="58"/>
  <c r="AK9" i="58"/>
  <c r="AJ9" i="58"/>
  <c r="AI9" i="58"/>
  <c r="AH9" i="58"/>
  <c r="AG9" i="58"/>
  <c r="AF9" i="58"/>
  <c r="AE9" i="58"/>
  <c r="AD9" i="58"/>
  <c r="Z9" i="58"/>
  <c r="AA9" i="58"/>
  <c r="Y9" i="58"/>
  <c r="X9" i="58"/>
  <c r="W9" i="58"/>
  <c r="V9" i="58"/>
  <c r="U9" i="58"/>
  <c r="T9" i="58"/>
  <c r="S9" i="58"/>
  <c r="R9" i="58"/>
  <c r="Q9" i="58"/>
  <c r="P9" i="58"/>
  <c r="L9" i="58"/>
  <c r="N9" i="58"/>
  <c r="K9" i="58"/>
  <c r="J9" i="58"/>
  <c r="I9" i="58"/>
  <c r="H9" i="58"/>
  <c r="G9" i="58"/>
  <c r="F9" i="58"/>
  <c r="E9" i="58"/>
  <c r="D9" i="58"/>
  <c r="C9" i="58"/>
  <c r="B9" i="58"/>
  <c r="AN8" i="58"/>
  <c r="AM8" i="58"/>
  <c r="AL8" i="58"/>
  <c r="AK8" i="58"/>
  <c r="AJ8" i="58"/>
  <c r="AI8" i="58"/>
  <c r="AH8" i="58"/>
  <c r="AG8" i="58"/>
  <c r="AF8" i="58"/>
  <c r="AE8" i="58"/>
  <c r="AD8" i="58"/>
  <c r="Z8" i="58"/>
  <c r="Y8" i="58"/>
  <c r="AA8" i="58"/>
  <c r="X8" i="58"/>
  <c r="W8" i="58"/>
  <c r="V8" i="58"/>
  <c r="U8" i="58"/>
  <c r="T8" i="58"/>
  <c r="S8" i="58"/>
  <c r="R8" i="58"/>
  <c r="Q8" i="58"/>
  <c r="P8" i="58"/>
  <c r="L8" i="58"/>
  <c r="M8" i="58"/>
  <c r="K8" i="58"/>
  <c r="J8" i="58"/>
  <c r="I8" i="58"/>
  <c r="H8" i="58"/>
  <c r="G8" i="58"/>
  <c r="F8" i="58"/>
  <c r="E8" i="58"/>
  <c r="D8" i="58"/>
  <c r="C8" i="58"/>
  <c r="B8" i="58"/>
  <c r="AN7" i="58"/>
  <c r="AP7" i="58"/>
  <c r="AM7" i="58"/>
  <c r="AL7" i="58"/>
  <c r="AK7" i="58"/>
  <c r="AJ7" i="58"/>
  <c r="AI7" i="58"/>
  <c r="AH7" i="58"/>
  <c r="AG7" i="58"/>
  <c r="AF7" i="58"/>
  <c r="AE7" i="58"/>
  <c r="AD7" i="58"/>
  <c r="Z7" i="58"/>
  <c r="Y7" i="58"/>
  <c r="X7" i="58"/>
  <c r="W7" i="58"/>
  <c r="V7" i="58"/>
  <c r="U7" i="58"/>
  <c r="T7" i="58"/>
  <c r="S7" i="58"/>
  <c r="R7" i="58"/>
  <c r="Q7" i="58"/>
  <c r="P7" i="58"/>
  <c r="M7" i="58"/>
  <c r="L7" i="58"/>
  <c r="K7" i="58"/>
  <c r="J7" i="58"/>
  <c r="I7" i="58"/>
  <c r="H7" i="58"/>
  <c r="G7" i="58"/>
  <c r="F7" i="58"/>
  <c r="E7" i="58"/>
  <c r="D7" i="58"/>
  <c r="C7" i="58"/>
  <c r="B7" i="58"/>
  <c r="AN6" i="58"/>
  <c r="AO6" i="58"/>
  <c r="AM6" i="58"/>
  <c r="AL6" i="58"/>
  <c r="AK6" i="58"/>
  <c r="AJ6" i="58"/>
  <c r="AI6" i="58"/>
  <c r="AH6" i="58"/>
  <c r="AG6" i="58"/>
  <c r="AF6" i="58"/>
  <c r="AE6" i="58"/>
  <c r="AD6" i="58"/>
  <c r="Z6" i="58"/>
  <c r="AB6" i="58"/>
  <c r="Y6" i="58"/>
  <c r="X6" i="58"/>
  <c r="W6" i="58"/>
  <c r="V6" i="58"/>
  <c r="U6" i="58"/>
  <c r="T6" i="58"/>
  <c r="S6" i="58"/>
  <c r="R6" i="58"/>
  <c r="Q6" i="58"/>
  <c r="P6" i="58"/>
  <c r="L6" i="58"/>
  <c r="K6" i="58"/>
  <c r="J6" i="58"/>
  <c r="I6" i="58"/>
  <c r="H6" i="58"/>
  <c r="G6" i="58"/>
  <c r="F6" i="58"/>
  <c r="E6" i="58"/>
  <c r="D6" i="58"/>
  <c r="C6" i="58"/>
  <c r="B6" i="58"/>
  <c r="AN5" i="58"/>
  <c r="AM5" i="58"/>
  <c r="AO5" i="58"/>
  <c r="AL5" i="58"/>
  <c r="AK5" i="58"/>
  <c r="AJ5" i="58"/>
  <c r="AI5" i="58"/>
  <c r="AP5" i="58"/>
  <c r="AH5" i="58"/>
  <c r="AG5" i="58"/>
  <c r="AF5" i="58"/>
  <c r="AE5" i="58"/>
  <c r="AD5" i="58"/>
  <c r="Z5" i="58"/>
  <c r="AA5" i="58"/>
  <c r="Y5" i="58"/>
  <c r="X5" i="58"/>
  <c r="W5" i="58"/>
  <c r="V5" i="58"/>
  <c r="U5" i="58"/>
  <c r="T5" i="58"/>
  <c r="S5" i="58"/>
  <c r="R5" i="58"/>
  <c r="Q5" i="58"/>
  <c r="P5" i="58"/>
  <c r="L5" i="58"/>
  <c r="N5" i="58"/>
  <c r="K5" i="58"/>
  <c r="J5" i="58"/>
  <c r="I5" i="58"/>
  <c r="H5" i="58"/>
  <c r="G5" i="58"/>
  <c r="F5" i="58"/>
  <c r="E5" i="58"/>
  <c r="D5" i="58"/>
  <c r="C5" i="58"/>
  <c r="B5" i="58"/>
  <c r="AN4" i="58"/>
  <c r="AM4" i="58"/>
  <c r="AL4" i="58"/>
  <c r="AK4" i="58"/>
  <c r="AJ4" i="58"/>
  <c r="AI4" i="58"/>
  <c r="AH4" i="58"/>
  <c r="AG4" i="58"/>
  <c r="AF4" i="58"/>
  <c r="AE4" i="58"/>
  <c r="AD4" i="58"/>
  <c r="AA4" i="58"/>
  <c r="Z4" i="58"/>
  <c r="Y4" i="58"/>
  <c r="X4" i="58"/>
  <c r="W4" i="58"/>
  <c r="V4" i="58"/>
  <c r="U4" i="58"/>
  <c r="AB4" i="58"/>
  <c r="T4" i="58"/>
  <c r="S4" i="58"/>
  <c r="R4" i="58"/>
  <c r="Q4" i="58"/>
  <c r="P4" i="58"/>
  <c r="L4" i="58"/>
  <c r="M4" i="58"/>
  <c r="K4" i="58"/>
  <c r="J4" i="58"/>
  <c r="I4" i="58"/>
  <c r="H4" i="58"/>
  <c r="G4" i="58"/>
  <c r="F4" i="58"/>
  <c r="E4" i="58"/>
  <c r="D4" i="58"/>
  <c r="C4" i="58"/>
  <c r="B4" i="58"/>
  <c r="M6" i="58"/>
  <c r="AA6" i="58"/>
  <c r="AB8" i="58"/>
  <c r="AO8" i="58"/>
  <c r="M9" i="58"/>
  <c r="N11" i="58"/>
  <c r="AA11" i="58"/>
  <c r="AO11" i="58"/>
  <c r="N14" i="58"/>
  <c r="AA14" i="58"/>
  <c r="AO14" i="58"/>
  <c r="AP16" i="58"/>
  <c r="M17" i="58"/>
  <c r="AA17" i="58"/>
  <c r="AB19" i="58"/>
  <c r="AO19" i="58"/>
  <c r="M20" i="58"/>
  <c r="N22" i="58"/>
  <c r="AB23" i="58"/>
  <c r="AP24" i="58"/>
  <c r="N26" i="58"/>
  <c r="AB27" i="58"/>
  <c r="AP28" i="58"/>
  <c r="N30" i="58"/>
  <c r="AB31" i="58"/>
  <c r="AP32" i="58"/>
  <c r="N34" i="58"/>
  <c r="AB35" i="58"/>
  <c r="AP36" i="58"/>
  <c r="N38" i="58"/>
  <c r="AB39" i="58"/>
  <c r="AP40" i="58"/>
  <c r="N42" i="58"/>
  <c r="AP43" i="58"/>
  <c r="N45" i="58"/>
  <c r="AB46" i="58"/>
  <c r="AP47" i="58"/>
  <c r="N49" i="58"/>
  <c r="AB50" i="58"/>
  <c r="AP52" i="58"/>
  <c r="M53" i="58"/>
  <c r="AO4" i="58"/>
  <c r="M5" i="58"/>
  <c r="N7" i="58"/>
  <c r="AA7" i="58"/>
  <c r="AO7" i="58"/>
  <c r="AP9" i="58"/>
  <c r="M10" i="58"/>
  <c r="AA10" i="58"/>
  <c r="AP12" i="58"/>
  <c r="M13" i="58"/>
  <c r="AA13" i="58"/>
  <c r="AB15" i="58"/>
  <c r="AO15" i="58"/>
  <c r="M16" i="58"/>
  <c r="N18" i="58"/>
  <c r="AA18" i="58"/>
  <c r="AO18" i="58"/>
  <c r="AP20" i="58"/>
  <c r="M21" i="58"/>
  <c r="AA21" i="58"/>
  <c r="AP22" i="58"/>
  <c r="N24" i="58"/>
  <c r="AB25" i="58"/>
  <c r="AP26" i="58"/>
  <c r="N28" i="58"/>
  <c r="AP30" i="58"/>
  <c r="N32" i="58"/>
  <c r="AB33" i="58"/>
  <c r="AP34" i="58"/>
  <c r="N36" i="58"/>
  <c r="AB37" i="58"/>
  <c r="AP38" i="58"/>
  <c r="N40" i="58"/>
  <c r="AB41" i="58"/>
  <c r="AP42" i="58"/>
  <c r="AB51" i="58"/>
  <c r="AO51" i="58"/>
  <c r="N54" i="58"/>
  <c r="AA54" i="58"/>
  <c r="AA22" i="58"/>
  <c r="AB22" i="58"/>
  <c r="AO23" i="58"/>
  <c r="AP23" i="58"/>
  <c r="M25" i="58"/>
  <c r="N25" i="58"/>
  <c r="AA26" i="58"/>
  <c r="AB26" i="58"/>
  <c r="AO27" i="58"/>
  <c r="AP27" i="58"/>
  <c r="M29" i="58"/>
  <c r="N29" i="58"/>
  <c r="AA30" i="58"/>
  <c r="AB30" i="58"/>
  <c r="AO31" i="58"/>
  <c r="AP31" i="58"/>
  <c r="M33" i="58"/>
  <c r="N33" i="58"/>
  <c r="AA34" i="58"/>
  <c r="AB34" i="58"/>
  <c r="AO35" i="58"/>
  <c r="AP35" i="58"/>
  <c r="M37" i="58"/>
  <c r="N37" i="58"/>
  <c r="AA38" i="58"/>
  <c r="AB38" i="58"/>
  <c r="AO39" i="58"/>
  <c r="AP39" i="58"/>
  <c r="M41" i="58"/>
  <c r="N41" i="58"/>
  <c r="AA42" i="58"/>
  <c r="AB42" i="58"/>
  <c r="M44" i="58"/>
  <c r="N44" i="58"/>
  <c r="AA45" i="58"/>
  <c r="AB45" i="58"/>
  <c r="AO46" i="58"/>
  <c r="AP46" i="58"/>
  <c r="M48" i="58"/>
  <c r="N48" i="58"/>
  <c r="AA49" i="58"/>
  <c r="AB49" i="58"/>
  <c r="AO50" i="58"/>
  <c r="AP50" i="58"/>
  <c r="N4" i="58"/>
  <c r="AP4" i="58"/>
  <c r="AB5" i="58"/>
  <c r="N6" i="58"/>
  <c r="AP6" i="58"/>
  <c r="AB7" i="58"/>
  <c r="N8" i="58"/>
  <c r="AP8" i="58"/>
  <c r="AB9" i="58"/>
  <c r="N10" i="58"/>
  <c r="AP10" i="58"/>
  <c r="AB11" i="58"/>
  <c r="AB12" i="58"/>
  <c r="N13" i="58"/>
  <c r="AP13" i="58"/>
  <c r="AB14" i="58"/>
  <c r="N15" i="58"/>
  <c r="AP15" i="58"/>
  <c r="AB16" i="58"/>
  <c r="N17" i="58"/>
  <c r="AP17" i="58"/>
  <c r="AB18" i="58"/>
  <c r="N19" i="58"/>
  <c r="AP19" i="58"/>
  <c r="AB20" i="58"/>
  <c r="N21" i="58"/>
  <c r="AP21" i="58"/>
  <c r="M23" i="58"/>
  <c r="N23" i="58"/>
  <c r="AA24" i="58"/>
  <c r="AB24" i="58"/>
  <c r="AO25" i="58"/>
  <c r="AP25" i="58"/>
  <c r="M27" i="58"/>
  <c r="N27" i="58"/>
  <c r="AA28" i="58"/>
  <c r="AB28" i="58"/>
  <c r="AO29" i="58"/>
  <c r="AP29" i="58"/>
  <c r="M31" i="58"/>
  <c r="N31" i="58"/>
  <c r="AA32" i="58"/>
  <c r="AB32" i="58"/>
  <c r="AO33" i="58"/>
  <c r="AP33" i="58"/>
  <c r="M35" i="58"/>
  <c r="N35" i="58"/>
  <c r="AA36" i="58"/>
  <c r="AB36" i="58"/>
  <c r="AO37" i="58"/>
  <c r="AP37" i="58"/>
  <c r="M39" i="58"/>
  <c r="N39" i="58"/>
  <c r="AA40" i="58"/>
  <c r="AB40" i="58"/>
  <c r="AO41" i="58"/>
  <c r="AP41" i="58"/>
  <c r="AA43" i="58"/>
  <c r="AB43" i="58"/>
  <c r="AO44" i="58"/>
  <c r="AP44" i="58"/>
  <c r="M46" i="58"/>
  <c r="N46" i="58"/>
  <c r="AA47" i="58"/>
  <c r="AB47" i="58"/>
  <c r="AO48" i="58"/>
  <c r="AP48" i="58"/>
  <c r="M50" i="58"/>
  <c r="N50" i="58"/>
  <c r="N52" i="58"/>
  <c r="AB53" i="58"/>
  <c r="AP54" i="58"/>
  <c r="AA55" i="58"/>
  <c r="AB45" i="50"/>
  <c r="AC45" i="50"/>
  <c r="AB44" i="50"/>
  <c r="AC44" i="50"/>
  <c r="AB43" i="50"/>
  <c r="AC43" i="50"/>
  <c r="AB42" i="50"/>
  <c r="AC42" i="50"/>
  <c r="AB41" i="50"/>
  <c r="AC41" i="50"/>
  <c r="AB40" i="50"/>
  <c r="AC40" i="50"/>
  <c r="AB39" i="50"/>
  <c r="AC39" i="50"/>
  <c r="AB38" i="50"/>
  <c r="AC38" i="50"/>
  <c r="AB37" i="50"/>
  <c r="AC37" i="50"/>
  <c r="AB36" i="50"/>
  <c r="AC36" i="50"/>
  <c r="AB35" i="50"/>
  <c r="AC35" i="50"/>
  <c r="AB34" i="50"/>
  <c r="AC34" i="50"/>
  <c r="AB33" i="50"/>
  <c r="AC33" i="50"/>
  <c r="AB32" i="50"/>
  <c r="AC32" i="50"/>
  <c r="AB31" i="50"/>
  <c r="AC31" i="50"/>
  <c r="AB30" i="50"/>
  <c r="AC30" i="50"/>
  <c r="AB29" i="50"/>
  <c r="AC29" i="50"/>
  <c r="AB28" i="50"/>
  <c r="AC28" i="50"/>
  <c r="AB27" i="50"/>
  <c r="AC27" i="50"/>
  <c r="AB26" i="50"/>
  <c r="AC26" i="50"/>
  <c r="AB25" i="50"/>
  <c r="AC25" i="50"/>
  <c r="AB23" i="50"/>
  <c r="AC23" i="50"/>
  <c r="AB22" i="50"/>
  <c r="AC22" i="50"/>
  <c r="AB21" i="50"/>
  <c r="AC21" i="50"/>
  <c r="AB20" i="50"/>
  <c r="AC20" i="50"/>
  <c r="AB19" i="50"/>
  <c r="AC19" i="50"/>
  <c r="AB18" i="50"/>
  <c r="AC18" i="50"/>
  <c r="AB11" i="50"/>
  <c r="AC11" i="50"/>
  <c r="AB10" i="50"/>
  <c r="AC10" i="50"/>
  <c r="AB9" i="50"/>
  <c r="AC9" i="50"/>
  <c r="AB17" i="50"/>
  <c r="AC17" i="50"/>
  <c r="AB16" i="50"/>
  <c r="AC16" i="50"/>
  <c r="AB15" i="50"/>
  <c r="AC15" i="50"/>
  <c r="AB8" i="50"/>
  <c r="AC8" i="50"/>
  <c r="AB7" i="50"/>
  <c r="AC7" i="50"/>
  <c r="AB6" i="50"/>
  <c r="AC6" i="50"/>
  <c r="AB14" i="50"/>
  <c r="AC14" i="50"/>
  <c r="AB13" i="50"/>
  <c r="AC13" i="50"/>
  <c r="AB12" i="50"/>
  <c r="AC12" i="50"/>
  <c r="AB4" i="50"/>
  <c r="AC4" i="50"/>
  <c r="AB5" i="50"/>
  <c r="AC5" i="50"/>
  <c r="AB3" i="50"/>
  <c r="AC3" i="50"/>
  <c r="K93" i="24"/>
  <c r="K92" i="24"/>
  <c r="K91" i="24"/>
  <c r="K90" i="24"/>
  <c r="K89" i="24"/>
  <c r="K88" i="24"/>
  <c r="K87" i="24"/>
  <c r="K86" i="24"/>
  <c r="K85" i="24"/>
  <c r="K84" i="24"/>
  <c r="K83" i="24"/>
  <c r="K82" i="24"/>
  <c r="K81" i="24"/>
  <c r="K80" i="24"/>
  <c r="K79" i="24"/>
  <c r="K78" i="24"/>
  <c r="K77" i="24"/>
  <c r="K76" i="24"/>
  <c r="K75" i="24"/>
  <c r="K74" i="24"/>
  <c r="K73" i="24"/>
  <c r="K72" i="24"/>
  <c r="K71" i="24"/>
  <c r="K70" i="24"/>
  <c r="K69" i="24"/>
  <c r="K68" i="24"/>
  <c r="K67" i="24"/>
  <c r="K66" i="24"/>
  <c r="K65" i="24"/>
  <c r="K64" i="24"/>
  <c r="K63" i="24"/>
  <c r="K62" i="24"/>
  <c r="K61" i="24"/>
  <c r="K60" i="24"/>
  <c r="K59" i="24"/>
  <c r="K58" i="24"/>
  <c r="K57" i="24"/>
  <c r="K56" i="24"/>
  <c r="K55" i="24"/>
  <c r="K54" i="24"/>
  <c r="K53" i="24"/>
  <c r="K52" i="24"/>
  <c r="K51" i="24"/>
  <c r="I93" i="24"/>
  <c r="I92" i="24"/>
  <c r="I91" i="24"/>
  <c r="I90" i="24"/>
  <c r="I89" i="24"/>
  <c r="I88" i="24"/>
  <c r="I87" i="24"/>
  <c r="I86" i="24"/>
  <c r="I85" i="24"/>
  <c r="I84" i="24"/>
  <c r="I83" i="24"/>
  <c r="I82" i="24"/>
  <c r="I81" i="24"/>
  <c r="I80" i="24"/>
  <c r="I79" i="24"/>
  <c r="I78" i="24"/>
  <c r="I77" i="24"/>
  <c r="I76" i="24"/>
  <c r="I75" i="24"/>
  <c r="I74" i="24"/>
  <c r="I73" i="24"/>
  <c r="I72" i="24"/>
  <c r="I71" i="24"/>
  <c r="I70" i="24"/>
  <c r="I69" i="24"/>
  <c r="I68" i="24"/>
  <c r="I67" i="24"/>
  <c r="I66" i="24"/>
  <c r="I65" i="24"/>
  <c r="I64" i="24"/>
  <c r="I63" i="24"/>
  <c r="I62" i="24"/>
  <c r="I61" i="24"/>
  <c r="I60" i="24"/>
  <c r="I59" i="24"/>
  <c r="I58" i="24"/>
  <c r="I57" i="24"/>
  <c r="I56" i="24"/>
  <c r="I55" i="24"/>
  <c r="I54" i="24"/>
  <c r="I53" i="24"/>
  <c r="I52" i="24"/>
  <c r="I51" i="24"/>
  <c r="G93" i="24"/>
  <c r="G92" i="24"/>
  <c r="G91" i="24"/>
  <c r="G90" i="24"/>
  <c r="G89" i="24"/>
  <c r="G88" i="24"/>
  <c r="G87" i="24"/>
  <c r="G86" i="24"/>
  <c r="G85" i="24"/>
  <c r="G84" i="24"/>
  <c r="G83" i="24"/>
  <c r="G82" i="24"/>
  <c r="G81" i="24"/>
  <c r="G80" i="24"/>
  <c r="G79" i="24"/>
  <c r="G78" i="24"/>
  <c r="G77" i="24"/>
  <c r="G76" i="24"/>
  <c r="G75" i="24"/>
  <c r="G74" i="24"/>
  <c r="G73" i="24"/>
  <c r="G72" i="24"/>
  <c r="G71" i="24"/>
  <c r="G70" i="24"/>
  <c r="G69" i="24"/>
  <c r="G68" i="24"/>
  <c r="G67" i="24"/>
  <c r="G66" i="24"/>
  <c r="G65" i="24"/>
  <c r="G64" i="24"/>
  <c r="G63" i="24"/>
  <c r="G62" i="24"/>
  <c r="G61" i="24"/>
  <c r="G60" i="24"/>
  <c r="G59" i="24"/>
  <c r="G58" i="24"/>
  <c r="G57" i="24"/>
  <c r="G56" i="24"/>
  <c r="G55" i="24"/>
  <c r="G54" i="24"/>
  <c r="G53" i="24"/>
  <c r="G52" i="24"/>
  <c r="G51"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C93" i="24"/>
  <c r="C92" i="24"/>
  <c r="C91" i="24"/>
  <c r="C90" i="24"/>
  <c r="C89" i="24"/>
  <c r="C88" i="24"/>
  <c r="C87" i="24"/>
  <c r="C86" i="24"/>
  <c r="C85" i="24"/>
  <c r="C84" i="24"/>
  <c r="C83" i="24"/>
  <c r="C82" i="24"/>
  <c r="C81" i="24"/>
  <c r="C80" i="24"/>
  <c r="C79" i="24"/>
  <c r="C78" i="24"/>
  <c r="C77" i="24"/>
  <c r="C76" i="24"/>
  <c r="C75" i="24"/>
  <c r="C74" i="24"/>
  <c r="C73" i="24"/>
  <c r="C72" i="24"/>
  <c r="C71" i="24"/>
  <c r="C70" i="24"/>
  <c r="C69" i="24"/>
  <c r="C68" i="24"/>
  <c r="C67" i="24"/>
  <c r="C66" i="24"/>
  <c r="C65" i="24"/>
  <c r="C64" i="24"/>
  <c r="C63" i="24"/>
  <c r="C62" i="24"/>
  <c r="C61" i="24"/>
  <c r="C60" i="24"/>
  <c r="C59" i="24"/>
  <c r="C58" i="24"/>
  <c r="C57" i="24"/>
  <c r="C56" i="24"/>
  <c r="C55" i="24"/>
  <c r="C54" i="24"/>
  <c r="C53" i="24"/>
  <c r="C52" i="24"/>
  <c r="C51" i="24"/>
  <c r="K47" i="24"/>
  <c r="K46" i="24"/>
  <c r="K45" i="24"/>
  <c r="K44" i="24"/>
  <c r="K43" i="24"/>
  <c r="K42" i="24"/>
  <c r="K41" i="24"/>
  <c r="K40" i="24"/>
  <c r="K39" i="24"/>
  <c r="K38" i="24"/>
  <c r="K37" i="24"/>
  <c r="K36" i="24"/>
  <c r="K35" i="24"/>
  <c r="K34" i="24"/>
  <c r="K33" i="24"/>
  <c r="K32" i="24"/>
  <c r="K31" i="24"/>
  <c r="K30" i="24"/>
  <c r="K29" i="24"/>
  <c r="K28" i="24"/>
  <c r="K27" i="24"/>
  <c r="K26" i="24"/>
  <c r="K25" i="24"/>
  <c r="K24" i="24"/>
  <c r="K23" i="24"/>
  <c r="K22" i="24"/>
  <c r="K21" i="24"/>
  <c r="K20" i="24"/>
  <c r="K19" i="24"/>
  <c r="K18" i="24"/>
  <c r="K17" i="24"/>
  <c r="K16" i="24"/>
  <c r="K15" i="24"/>
  <c r="K14" i="24"/>
  <c r="K13" i="24"/>
  <c r="K12" i="24"/>
  <c r="K11" i="24"/>
  <c r="K10" i="24"/>
  <c r="K9" i="24"/>
  <c r="K8" i="24"/>
  <c r="K7" i="24"/>
  <c r="K6" i="24"/>
  <c r="K5" i="24"/>
  <c r="I47" i="24"/>
  <c r="I46" i="24"/>
  <c r="I45" i="24"/>
  <c r="I44" i="24"/>
  <c r="I43" i="24"/>
  <c r="I42" i="24"/>
  <c r="I41" i="24"/>
  <c r="I40" i="24"/>
  <c r="I39" i="24"/>
  <c r="I38" i="24"/>
  <c r="I37" i="24"/>
  <c r="I36" i="24"/>
  <c r="I35" i="24"/>
  <c r="I34" i="24"/>
  <c r="I33" i="24"/>
  <c r="I32" i="24"/>
  <c r="I31" i="24"/>
  <c r="I30" i="24"/>
  <c r="I29" i="24"/>
  <c r="I28" i="24"/>
  <c r="I27" i="24"/>
  <c r="I26" i="24"/>
  <c r="I25" i="24"/>
  <c r="I24" i="24"/>
  <c r="I23" i="24"/>
  <c r="I22" i="24"/>
  <c r="I21" i="24"/>
  <c r="I20" i="24"/>
  <c r="I19" i="24"/>
  <c r="I18" i="24"/>
  <c r="I17" i="24"/>
  <c r="I16" i="24"/>
  <c r="I15" i="24"/>
  <c r="I14" i="24"/>
  <c r="I13" i="24"/>
  <c r="I12" i="24"/>
  <c r="I11" i="24"/>
  <c r="I10" i="24"/>
  <c r="I9" i="24"/>
  <c r="I8" i="24"/>
  <c r="I7" i="24"/>
  <c r="I6" i="24"/>
  <c r="I5" i="24"/>
  <c r="G47" i="24"/>
  <c r="G46" i="24"/>
  <c r="G45" i="24"/>
  <c r="G44" i="24"/>
  <c r="G43" i="24"/>
  <c r="G42" i="24"/>
  <c r="G41" i="24"/>
  <c r="G40" i="24"/>
  <c r="G39" i="24"/>
  <c r="G38" i="24"/>
  <c r="G37" i="24"/>
  <c r="G36" i="24"/>
  <c r="G35" i="24"/>
  <c r="G34" i="24"/>
  <c r="G33" i="24"/>
  <c r="G32" i="24"/>
  <c r="G31" i="24"/>
  <c r="G30" i="24"/>
  <c r="G29" i="24"/>
  <c r="G28" i="24"/>
  <c r="G27" i="24"/>
  <c r="G26" i="24"/>
  <c r="G25" i="24"/>
  <c r="G24" i="24"/>
  <c r="G23" i="24"/>
  <c r="G22" i="24"/>
  <c r="G21" i="24"/>
  <c r="G20" i="24"/>
  <c r="G19" i="24"/>
  <c r="G18" i="24"/>
  <c r="G17" i="24"/>
  <c r="G16" i="24"/>
  <c r="G15" i="24"/>
  <c r="G14" i="24"/>
  <c r="G13" i="24"/>
  <c r="G12" i="24"/>
  <c r="G11" i="24"/>
  <c r="G10" i="24"/>
  <c r="G9" i="24"/>
  <c r="G8" i="24"/>
  <c r="G7" i="24"/>
  <c r="G6" i="24"/>
  <c r="G5"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K14" i="49"/>
  <c r="K13" i="49"/>
  <c r="K12" i="49"/>
  <c r="K11" i="49"/>
  <c r="K10" i="49"/>
  <c r="K9" i="49"/>
  <c r="K8" i="49"/>
  <c r="K7" i="49"/>
  <c r="K6" i="49"/>
  <c r="K5" i="49"/>
  <c r="I14" i="49"/>
  <c r="I13" i="49"/>
  <c r="I12" i="49"/>
  <c r="I11" i="49"/>
  <c r="I10" i="49"/>
  <c r="I9" i="49"/>
  <c r="I8" i="49"/>
  <c r="I7" i="49"/>
  <c r="I6" i="49"/>
  <c r="I5" i="49"/>
  <c r="G14" i="49"/>
  <c r="G13" i="49"/>
  <c r="G12" i="49"/>
  <c r="G11" i="49"/>
  <c r="G10" i="49"/>
  <c r="G9" i="49"/>
  <c r="G8" i="49"/>
  <c r="G7" i="49"/>
  <c r="G6" i="49"/>
  <c r="G5" i="49"/>
  <c r="E14" i="49"/>
  <c r="E13" i="49"/>
  <c r="E12" i="49"/>
  <c r="E11" i="49"/>
  <c r="E10" i="49"/>
  <c r="E9" i="49"/>
  <c r="E8" i="49"/>
  <c r="E7" i="49"/>
  <c r="E6" i="49"/>
  <c r="E5" i="49"/>
  <c r="C6" i="49"/>
  <c r="C7" i="49"/>
  <c r="C8" i="49"/>
  <c r="C9" i="49"/>
  <c r="C10" i="49"/>
  <c r="C11" i="49"/>
  <c r="C12" i="49"/>
  <c r="C13" i="49"/>
  <c r="C14" i="49"/>
  <c r="C5" i="49"/>
  <c r="K12" i="48"/>
  <c r="K11" i="48"/>
  <c r="K10" i="48"/>
  <c r="K9" i="48"/>
  <c r="K8" i="48"/>
  <c r="K7" i="48"/>
  <c r="K6" i="48"/>
  <c r="K5" i="48"/>
  <c r="I12" i="48"/>
  <c r="I11" i="48"/>
  <c r="I10" i="48"/>
  <c r="I9" i="48"/>
  <c r="I8" i="48"/>
  <c r="I7" i="48"/>
  <c r="I6" i="48"/>
  <c r="I5" i="48"/>
  <c r="G12" i="48"/>
  <c r="G11" i="48"/>
  <c r="G10" i="48"/>
  <c r="G9" i="48"/>
  <c r="G8" i="48"/>
  <c r="G7" i="48"/>
  <c r="G6" i="48"/>
  <c r="G5" i="48"/>
  <c r="E12" i="48"/>
  <c r="E11" i="48"/>
  <c r="E10" i="48"/>
  <c r="E9" i="48"/>
  <c r="E8" i="48"/>
  <c r="E7" i="48"/>
  <c r="E6" i="48"/>
  <c r="E5" i="48"/>
  <c r="C6" i="48"/>
  <c r="C7" i="48"/>
  <c r="C8" i="48"/>
  <c r="C9" i="48"/>
  <c r="C10" i="48"/>
  <c r="C11" i="48"/>
  <c r="C12" i="48"/>
  <c r="C5" i="48"/>
  <c r="C5" i="24"/>
</calcChain>
</file>

<file path=xl/sharedStrings.xml><?xml version="1.0" encoding="utf-8"?>
<sst xmlns="http://schemas.openxmlformats.org/spreadsheetml/2006/main" count="3129" uniqueCount="1030">
  <si>
    <t>Academic Year</t>
  </si>
  <si>
    <t>Appropriations per FTE</t>
  </si>
  <si>
    <t>Tuition and Fees</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</si>
  <si>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</si>
  <si>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</si>
  <si>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</si>
  <si>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</si>
  <si>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</si>
  <si>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</si>
  <si>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</si>
  <si>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</si>
  <si>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</si>
  <si>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</si>
  <si>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</si>
  <si>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</si>
  <si>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</si>
  <si>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</si>
  <si>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</si>
  <si>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</si>
  <si>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</si>
  <si>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</si>
  <si>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</si>
  <si>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</si>
  <si>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</si>
  <si>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</si>
  <si>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</si>
  <si>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</si>
  <si>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</si>
  <si>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</si>
  <si>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</si>
  <si>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</si>
  <si>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</si>
  <si>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</si>
  <si>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</si>
  <si>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with fall 2013 estimated based on preliminary IPEDS data. Funding is for both two-year and</t>
  </si>
  <si>
    <t>four-year institutions and includes tax revenues and other state funds for higher education, but</t>
  </si>
  <si>
    <t>excludes funding for capital expenditures. Tuition and fees reflect an FTE enrollment-weighted</t>
  </si>
  <si>
    <t>average of two-year and four-year prices.</t>
  </si>
  <si>
    <t xml:space="preserve">NOTES: Enrollment figures are fall FTE enrollments for public two-year and four-year institutions, </t>
  </si>
  <si>
    <t>SOURCES: The College Board, Annual Survey of Colleges; Illinois State University, Grapevine</t>
  </si>
  <si>
    <t>Preliminary Enrollment Data; calculations by the authors.</t>
  </si>
  <si>
    <t>Appropriations per FTE (Thousands)</t>
  </si>
  <si>
    <t>Appropriations (Billions)</t>
  </si>
  <si>
    <t>Public FTE Enrollment (Millions)</t>
  </si>
  <si>
    <t>NOTE: The Bureau of Economic Analysis (BEA) measure of personal income is the sum of</t>
  </si>
  <si>
    <t>income from all sources received by individuals, including earnings (net of social insurance</t>
  </si>
  <si>
    <t>taxes but not income taxes), interest, dividends, rental income, and transfer payments.</t>
  </si>
  <si>
    <t>SOURCES: Illinois State University, Grapevine reports; calculations by the authors.</t>
  </si>
  <si>
    <t>Funding Per Public FTE Student</t>
  </si>
  <si>
    <t>Funding Per $1,000 in Personal Income</t>
  </si>
  <si>
    <t>New Hampshire</t>
  </si>
  <si>
    <t>Colorado</t>
  </si>
  <si>
    <t>Arizona</t>
  </si>
  <si>
    <t>Oregon</t>
  </si>
  <si>
    <t>Michigan</t>
  </si>
  <si>
    <t>Vermont</t>
  </si>
  <si>
    <t>Missouri</t>
  </si>
  <si>
    <t>Wisconsin</t>
  </si>
  <si>
    <t>Pennsylvania</t>
  </si>
  <si>
    <t>Ohio</t>
  </si>
  <si>
    <t>Rhode Island</t>
  </si>
  <si>
    <t>South Carolina</t>
  </si>
  <si>
    <t>Kansas</t>
  </si>
  <si>
    <t>Montana</t>
  </si>
  <si>
    <t>South Dakota</t>
  </si>
  <si>
    <t>Virginia</t>
  </si>
  <si>
    <t>Iowa</t>
  </si>
  <si>
    <t>Washington</t>
  </si>
  <si>
    <t>Idaho</t>
  </si>
  <si>
    <t>Utah</t>
  </si>
  <si>
    <t>Louisiana</t>
  </si>
  <si>
    <t>West Virginia</t>
  </si>
  <si>
    <t>Massachusetts</t>
  </si>
  <si>
    <t>Indiana</t>
  </si>
  <si>
    <t>Delaware</t>
  </si>
  <si>
    <t>Florida</t>
  </si>
  <si>
    <t>Nevada</t>
  </si>
  <si>
    <t>United States</t>
  </si>
  <si>
    <t>Minnesota</t>
  </si>
  <si>
    <t>Kentucky</t>
  </si>
  <si>
    <t>Arkansas</t>
  </si>
  <si>
    <t>Oklahoma</t>
  </si>
  <si>
    <t>Mississippi</t>
  </si>
  <si>
    <t>Texas</t>
  </si>
  <si>
    <t>Alabama</t>
  </si>
  <si>
    <t>Maine</t>
  </si>
  <si>
    <t>New Jersey</t>
  </si>
  <si>
    <t>California</t>
  </si>
  <si>
    <t>Maryland</t>
  </si>
  <si>
    <t>Georgia</t>
  </si>
  <si>
    <t>Tennessee</t>
  </si>
  <si>
    <t>New Mexico</t>
  </si>
  <si>
    <t>Nebraska</t>
  </si>
  <si>
    <t>New York</t>
  </si>
  <si>
    <t>North Dakota</t>
  </si>
  <si>
    <t>North Carolina</t>
  </si>
  <si>
    <t>Illinoise</t>
  </si>
  <si>
    <t>Connecticut</t>
  </si>
  <si>
    <t>Hawaii</t>
  </si>
  <si>
    <t>Wyoming</t>
  </si>
  <si>
    <t>Alaska</t>
  </si>
  <si>
    <t>State</t>
  </si>
  <si>
    <t>Public</t>
  </si>
  <si>
    <t>Private Nonprofit</t>
  </si>
  <si>
    <t>For-Profit</t>
  </si>
  <si>
    <t>Total Rounded</t>
  </si>
  <si>
    <t>Graduate</t>
  </si>
  <si>
    <t>Bachelor's</t>
  </si>
  <si>
    <t>Associate</t>
  </si>
  <si>
    <t>Type of Degree</t>
  </si>
  <si>
    <t>NOTES: Graduate degrees include master’s, first professional, and doctoral degrees.</t>
  </si>
  <si>
    <t>Percentages may not sum to 100 because of rounding.</t>
  </si>
  <si>
    <t>and Cost of Attendance in 2013-14; Degrees and Other Awards Conferred, 2012-13; and12-Month</t>
  </si>
  <si>
    <t>Full-Time Undergraduate Students</t>
  </si>
  <si>
    <t>All Undergraduate Students</t>
  </si>
  <si>
    <t>Public Four-Year</t>
  </si>
  <si>
    <t>Private Nonprofit Four-Year</t>
  </si>
  <si>
    <t>For-Profit Four-Year</t>
  </si>
  <si>
    <t>Public Two-Year</t>
  </si>
  <si>
    <t>For-Profit Two-Year</t>
  </si>
  <si>
    <t>Total</t>
  </si>
  <si>
    <t>Institution Type</t>
  </si>
  <si>
    <t>NOTES: Includes only students enrolled in degree-granting institutions. Percentages may not</t>
  </si>
  <si>
    <t>sum to 100 because of rounding.</t>
  </si>
  <si>
    <t>This table was prepared in October 2014.</t>
  </si>
  <si>
    <t>District of Columbia</t>
  </si>
  <si>
    <t>Illinois</t>
  </si>
  <si>
    <t>NOTES: Based on FTE fall enrollments. All of the students who are not included in the percentages reported in Figure 26B are enrolled in public four-year colleges</t>
  </si>
  <si>
    <t>and universities.</t>
  </si>
  <si>
    <t xml:space="preserve">NOTES: Based on FTE fall enrollments. </t>
  </si>
  <si>
    <t>Percentage</t>
  </si>
  <si>
    <t xml:space="preserve">Illinois </t>
  </si>
  <si>
    <t xml:space="preserve">District of Columbia </t>
  </si>
  <si>
    <t xml:space="preserve">Louisiana </t>
  </si>
  <si>
    <t xml:space="preserve">California </t>
  </si>
  <si>
    <t xml:space="preserve">Wisconsin </t>
  </si>
  <si>
    <t xml:space="preserve">Minnesota </t>
  </si>
  <si>
    <t xml:space="preserve">Kansas </t>
  </si>
  <si>
    <t xml:space="preserve">Alaska </t>
  </si>
  <si>
    <t xml:space="preserve">Michigan </t>
  </si>
  <si>
    <t xml:space="preserve">Oklahoma </t>
  </si>
  <si>
    <t xml:space="preserve">Maine </t>
  </si>
  <si>
    <t xml:space="preserve">Delaware </t>
  </si>
  <si>
    <t xml:space="preserve">North Dakota </t>
  </si>
  <si>
    <t xml:space="preserve">Nebraska </t>
  </si>
  <si>
    <t xml:space="preserve">Washington </t>
  </si>
  <si>
    <t xml:space="preserve">Iowa </t>
  </si>
  <si>
    <t xml:space="preserve">South Dakota </t>
  </si>
  <si>
    <t xml:space="preserve">Montana </t>
  </si>
  <si>
    <t xml:space="preserve">New Hampshire </t>
  </si>
  <si>
    <t xml:space="preserve">Pennsylvania </t>
  </si>
  <si>
    <t xml:space="preserve">Alabama </t>
  </si>
  <si>
    <t xml:space="preserve">Rhode Island </t>
  </si>
  <si>
    <t xml:space="preserve">Wyoming </t>
  </si>
  <si>
    <t xml:space="preserve">Kentucky </t>
  </si>
  <si>
    <t xml:space="preserve">Ohio </t>
  </si>
  <si>
    <t xml:space="preserve">West Virginia </t>
  </si>
  <si>
    <t xml:space="preserve">Colorado </t>
  </si>
  <si>
    <t xml:space="preserve">Tennessee </t>
  </si>
  <si>
    <t xml:space="preserve">Mississippi </t>
  </si>
  <si>
    <t xml:space="preserve">New York </t>
  </si>
  <si>
    <t xml:space="preserve">Connecticut </t>
  </si>
  <si>
    <t xml:space="preserve">Hawaii </t>
  </si>
  <si>
    <t xml:space="preserve">Utah </t>
  </si>
  <si>
    <t xml:space="preserve">Massachusetts </t>
  </si>
  <si>
    <t xml:space="preserve">Missouri </t>
  </si>
  <si>
    <t xml:space="preserve">Maryland </t>
  </si>
  <si>
    <t xml:space="preserve">Virginia </t>
  </si>
  <si>
    <t xml:space="preserve">Indiana </t>
  </si>
  <si>
    <t xml:space="preserve">Nevada </t>
  </si>
  <si>
    <t xml:space="preserve">Arizona </t>
  </si>
  <si>
    <t xml:space="preserve">Vermont </t>
  </si>
  <si>
    <t xml:space="preserve">New Jersey </t>
  </si>
  <si>
    <t xml:space="preserve">South Carolina </t>
  </si>
  <si>
    <t xml:space="preserve">North Carolina </t>
  </si>
  <si>
    <t xml:space="preserve">Oregon </t>
  </si>
  <si>
    <t xml:space="preserve">Idaho </t>
  </si>
  <si>
    <t xml:space="preserve">Texas </t>
  </si>
  <si>
    <t xml:space="preserve">New Mexico </t>
  </si>
  <si>
    <t xml:space="preserve">Arkansas </t>
  </si>
  <si>
    <t xml:space="preserve">Georgia </t>
  </si>
  <si>
    <t xml:space="preserve">Florida </t>
  </si>
  <si>
    <t>Percentage of Students Staying In-State</t>
  </si>
  <si>
    <t>Percentage of Students Who Were State Residents</t>
  </si>
  <si>
    <t xml:space="preserve">United States </t>
  </si>
  <si>
    <t>NOTE: Based on FTE fall enrollment in degree-granting public two-year and four-year institutions.</t>
  </si>
  <si>
    <t>Net Tuition Revenue</t>
  </si>
  <si>
    <t>State and Local Appropriations</t>
  </si>
  <si>
    <t>Federal Appropriations and Federal, State, and Local Grants and Contracts</t>
  </si>
  <si>
    <t>Public Doctoral</t>
  </si>
  <si>
    <t>01-02</t>
  </si>
  <si>
    <t>06-07</t>
  </si>
  <si>
    <t>11-12</t>
  </si>
  <si>
    <t>Public Master's</t>
  </si>
  <si>
    <t>Public Bachelor's</t>
  </si>
  <si>
    <t>NOTES: Net tuition revenue is the amount of revenue an institution takes in from tuition and</t>
  </si>
  <si>
    <t>fees, net of all institutional grant aid provided to students. Some of this revenue comes in the</t>
  </si>
  <si>
    <t>form of financial aid to students from federal and state governments and from other sources.</t>
  </si>
  <si>
    <t>income, which fluctuate considerably at many institutions from year to year. Institutional</t>
  </si>
  <si>
    <t>averages are weighted by 12-month FTE enrollments.</t>
  </si>
  <si>
    <t>Figure 18A exclude revenues from private gifts, investment returns, and endowment</t>
  </si>
  <si>
    <t>SOURCES: The Delta Cost Project, 2000-01 to 2009-10; NCES, IPEDS 2011-12 finance data;</t>
  </si>
  <si>
    <t>calculations by the authors.</t>
  </si>
  <si>
    <t>Private Nonprofit Doctoral</t>
  </si>
  <si>
    <t>Private Nonprofit Master's</t>
  </si>
  <si>
    <t>Private Nonprofit Bachelor's</t>
  </si>
  <si>
    <t>Figure 18B exclude revenues from private gifts, investment returns, and endowment</t>
  </si>
  <si>
    <t>Figure 19A</t>
  </si>
  <si>
    <t>Net Tuition Revenues, Subsidies, and Education and Related Expenditures per Full-Time Equivalent (FTE) Student in 2011 Dollars at Public Institutions, 2001-02, 2006-07, and 2011-12</t>
  </si>
  <si>
    <t>Subsidy</t>
  </si>
  <si>
    <t>form of financial aid from federal and state governments and other sources. Education and</t>
  </si>
  <si>
    <t>related expenditures include spending on instruction, student services, and the education</t>
  </si>
  <si>
    <t>share of spending on central academic and administrative support, as well as operations and</t>
  </si>
  <si>
    <t>maintenance. Expenditures for both undergraduate and graduate students are included in these</t>
  </si>
  <si>
    <t>estimates. Institutional averages are weighted by 12-month FTE enrollments.</t>
  </si>
  <si>
    <t>Figure 19B</t>
  </si>
  <si>
    <t>Net Tuition Revenues, Subsidies, and Education and Related Expenditures per Full-Time Equivalent (FTE) Student in 2011 Dollars at Private Nonprofit Institutions, 2001-02, 2006-07, and 2011-12</t>
  </si>
  <si>
    <t>Education and Related Expenditures</t>
  </si>
  <si>
    <t>Figure 20. Endowment Assets per Full-Time Equivalent (FTE) Student at Four-Year Colleges and Universities, 2011-12</t>
  </si>
  <si>
    <t>Private Nonprofit Four-Year Decile</t>
  </si>
  <si>
    <t>Doctoral                 (Median = $65,700) (Mean=$201,300)</t>
  </si>
  <si>
    <t>Master's                   (Median = $11,900) (Mean=$17,800)</t>
  </si>
  <si>
    <t>Bachelor's (Median=$33,800) (Mean=$86,000)</t>
  </si>
  <si>
    <t>Highest Decile</t>
  </si>
  <si>
    <t>2nd</t>
  </si>
  <si>
    <t>3rd</t>
  </si>
  <si>
    <t>4th</t>
  </si>
  <si>
    <t>5th</t>
  </si>
  <si>
    <t>6th</t>
  </si>
  <si>
    <t>7th</t>
  </si>
  <si>
    <t>8th</t>
  </si>
  <si>
    <t>9th</t>
  </si>
  <si>
    <t>Lowest Decile</t>
  </si>
  <si>
    <t>Public Four-Year Decile</t>
  </si>
  <si>
    <t>Doctoral        (Median=$15,500)  (Mean=$24,700)</t>
  </si>
  <si>
    <t>Master's           (Median=$2,900) (Mean=$3,700)</t>
  </si>
  <si>
    <t>Bachelor's                         (Median = $1,300) (Mean=$3,700)</t>
  </si>
  <si>
    <t>NOTES: The value of endowment assets is as of the end of FY12. Based on data for 105 private doctoral, 342 private master’s, 463 private bachelor’s, 170 public</t>
  </si>
  <si>
    <t>doctoral, 258 public master’s, and 94 public bachelor’s institutions. The average endowment per student for each decile is calculated by ordering the institutions in</t>
  </si>
  <si>
    <t>the sector by assets per student and dividing the students in the sector into deciles. Total assets in institutions enrolling 10% of students in the sector are divided by</t>
  </si>
  <si>
    <t>the number of students in those institutions.</t>
  </si>
  <si>
    <t>SOURCES: National Association of College and University Business Officers (NACUBO) Endowment Study; NCES, IPEDS finance data; calculations by the authors.</t>
  </si>
  <si>
    <t>Figure 21A</t>
  </si>
  <si>
    <t>Ratio</t>
  </si>
  <si>
    <t>NOTES: The value of endowment assets is as of the end of June (i.e., June 2012 for 2011-12). Based</t>
  </si>
  <si>
    <t>on data from 1,018 private nonprofit institutions reporting each year from 2002-03 through 2011-12.</t>
  </si>
  <si>
    <t>SOURCES: National Association of College and University Business Officers (NACUBO)</t>
  </si>
  <si>
    <t>Endowment Study; NCES, IPEDS finance data; calculations by the authors. Data are from</t>
  </si>
  <si>
    <t>NACUBO where available.</t>
  </si>
  <si>
    <t>Endowment Size</t>
  </si>
  <si>
    <t>Under $25 Million</t>
  </si>
  <si>
    <t>$25 Million to $50 Million</t>
  </si>
  <si>
    <t>$51 Million to $100 Million</t>
  </si>
  <si>
    <t>$101 Million to $500 Million</t>
  </si>
  <si>
    <t>$501 Million to $1 Billion</t>
  </si>
  <si>
    <t>Over $1 Billion</t>
  </si>
  <si>
    <t>SOURCES: 2013 NACUBO-Commonfund Study of Endowments; 2008 NACUBO Endowment Study.</t>
  </si>
  <si>
    <t>Figure 23</t>
  </si>
  <si>
    <t>1995 (2%)</t>
  </si>
  <si>
    <t>2000 (4%)</t>
  </si>
  <si>
    <t>2005 (7%)</t>
  </si>
  <si>
    <t>2010 (11%)</t>
  </si>
  <si>
    <t>2012 (10%)</t>
  </si>
  <si>
    <t>1995 (20%)</t>
  </si>
  <si>
    <t>2000 (20%)</t>
  </si>
  <si>
    <t>2005 (19%)</t>
  </si>
  <si>
    <t>2010 (18%)</t>
  </si>
  <si>
    <t>2012 (19%)</t>
  </si>
  <si>
    <t>1995 (41%)</t>
  </si>
  <si>
    <t>2000 (39%)</t>
  </si>
  <si>
    <t>2005 (38%)</t>
  </si>
  <si>
    <t>2010 (37%)</t>
  </si>
  <si>
    <t>2012 (38%)</t>
  </si>
  <si>
    <t>1995 (37%)</t>
  </si>
  <si>
    <t>2000 (37%)</t>
  </si>
  <si>
    <t>2005 (35%)</t>
  </si>
  <si>
    <t>2010 (34%)</t>
  </si>
  <si>
    <t>2012 (33%)</t>
  </si>
  <si>
    <t>Undergraduate Full-Time</t>
  </si>
  <si>
    <t>Undergraduate Part-Time</t>
  </si>
  <si>
    <t>All Graduate</t>
  </si>
  <si>
    <t>Non-Degree-Granting Institutions</t>
  </si>
  <si>
    <t>TOTAL</t>
  </si>
  <si>
    <t>Sector</t>
  </si>
  <si>
    <t>Institutions</t>
  </si>
  <si>
    <t>Open Admissions (No Application Criteria)</t>
  </si>
  <si>
    <t>90% or More Accepted</t>
  </si>
  <si>
    <t>75% to 89.9% Accepted</t>
  </si>
  <si>
    <t>50% to 74.9% Accepted</t>
  </si>
  <si>
    <t>25% to 49.9% Accepted</t>
  </si>
  <si>
    <t>Less than 25% Accepted</t>
  </si>
  <si>
    <t>NOTE: Excludes institutions not enrolling first-time degree/certificate-seeking undergraduates.</t>
  </si>
  <si>
    <t>Sources: NCES, IPEDS fall 2012 data; calculations by the authors.</t>
  </si>
  <si>
    <t>Six-Year Completion Rate</t>
  </si>
  <si>
    <t xml:space="preserve">Selectivity </t>
  </si>
  <si>
    <t>This table was prepare in October 2014.</t>
  </si>
  <si>
    <t>Faculty</t>
  </si>
  <si>
    <t xml:space="preserve">Graduate Assistants       </t>
  </si>
  <si>
    <t>Executive/Administrative/Managerial</t>
  </si>
  <si>
    <t xml:space="preserve">Other Professionals                 </t>
  </si>
  <si>
    <t xml:space="preserve">Nonprofessional Staff               </t>
  </si>
  <si>
    <t>NOTES: Numbers are as of fall of each academic year. Public sector numbers combine two-year</t>
  </si>
  <si>
    <t>and four-year institutions. Percentages may not sum to 100 and components may not sum to</t>
  </si>
  <si>
    <t>totals because of rounding.</t>
  </si>
  <si>
    <t>All</t>
  </si>
  <si>
    <t>Average Published Charges for Full-Time Undergraduates by Type and Control of Institution, 2014-15 (Enrollment-Weighted)</t>
  </si>
  <si>
    <t>Public Two-Year In-District</t>
  </si>
  <si>
    <t>Public Four-Year In-State</t>
  </si>
  <si>
    <t>Public Four-Year Out-of-State</t>
  </si>
  <si>
    <t>2014-15</t>
  </si>
  <si>
    <t>$ Change</t>
  </si>
  <si>
    <t>% Change</t>
  </si>
  <si>
    <t>Room and Board</t>
  </si>
  <si>
    <t>—</t>
  </si>
  <si>
    <t>Tuition and Fees and Room and Board</t>
  </si>
  <si>
    <t>— Sample too small to provide reliable information.</t>
  </si>
  <si>
    <t>NOTES: Prices in Table 1A are not adjusted for inflation. Prices reported for 2013-14 have been</t>
  </si>
  <si>
    <t>room and board charges are based on commuter housing and food costs. Tuition and fee figures</t>
  </si>
  <si>
    <t>for the for-profit sector should be interpreted with caution because of the low response rate.</t>
  </si>
  <si>
    <t>SOURCE: The College Board, Annual Survey of Colleges.</t>
  </si>
  <si>
    <t>Average Published Charges for Full-Time Undergraduates by Carnegie Classification, 2014-15 (Enrollment-Weighted)</t>
  </si>
  <si>
    <t>NOTES: Prices in Table 1B are not adjusted for inflation. Prices reported for 2013-14 have</t>
  </si>
  <si>
    <t>Special-focus institutions are not included in Table 1B. These institutions enroll less than</t>
  </si>
  <si>
    <t>1% of all full-time undergraduate students in the public four-year sector and about 5% of</t>
  </si>
  <si>
    <t>all full-time undergraduate students in the private nonprofit four-year sector. See Notes</t>
  </si>
  <si>
    <t>Figure 1: Average Estimated Undergraduate Budgets, 2014-15 (Enrollment-Weighted)</t>
  </si>
  <si>
    <t>Books and Supplies</t>
  </si>
  <si>
    <t>Transportation</t>
  </si>
  <si>
    <t>Other Expenses</t>
  </si>
  <si>
    <t>Total Expenses*</t>
  </si>
  <si>
    <t>Private Nonprofit Four-Year On-Campus</t>
  </si>
  <si>
    <t>Public Four-Year Out-of-State On-Campus</t>
  </si>
  <si>
    <t>Public Four-Year In-State On-Campus</t>
  </si>
  <si>
    <t>Public Two-Year In-District Commuter</t>
  </si>
  <si>
    <t>Figure 5. Average Annual Percentage Increases in Inflation-Adjusted Published Prices by Decade, 1984-85 to 2014-15</t>
  </si>
  <si>
    <t>1984-85 to 1994-95</t>
  </si>
  <si>
    <t>1994-95 to 2004-05</t>
  </si>
  <si>
    <t>2004-05 to 2014-15</t>
  </si>
  <si>
    <t>Figure 6. Inflation-Adjusted Published Tuition and Fees Relative to 1984-85, 1984-85 to 2014-15 (1984-85 = 1.00)</t>
  </si>
  <si>
    <t>84-85</t>
  </si>
  <si>
    <t>85-86</t>
  </si>
  <si>
    <t>86-87</t>
  </si>
  <si>
    <t>87-88</t>
  </si>
  <si>
    <t>88-89</t>
  </si>
  <si>
    <t>89-90</t>
  </si>
  <si>
    <t>90-91</t>
  </si>
  <si>
    <t>91-92</t>
  </si>
  <si>
    <t>92-93</t>
  </si>
  <si>
    <t>93-94</t>
  </si>
  <si>
    <t>94-95</t>
  </si>
  <si>
    <t>95-96</t>
  </si>
  <si>
    <t>96-97</t>
  </si>
  <si>
    <t>97-98</t>
  </si>
  <si>
    <t>98-99</t>
  </si>
  <si>
    <t>99-00</t>
  </si>
  <si>
    <t>00-01</t>
  </si>
  <si>
    <t>02-03</t>
  </si>
  <si>
    <t>03-04</t>
  </si>
  <si>
    <t>04-05</t>
  </si>
  <si>
    <t>05-06</t>
  </si>
  <si>
    <t>07-08</t>
  </si>
  <si>
    <t>08-09</t>
  </si>
  <si>
    <t>09-10</t>
  </si>
  <si>
    <t>10-11</t>
  </si>
  <si>
    <t>12-13</t>
  </si>
  <si>
    <t>13-14</t>
  </si>
  <si>
    <t>14-15</t>
  </si>
  <si>
    <t>inflation-adjusted dollars over a 10-year period. For example, from 2004-05 to 2014-15, average</t>
  </si>
  <si>
    <t>published tuition and fees at private nonprofit four-year colleges rose by an average of 2.2% per</t>
  </si>
  <si>
    <t>year beyond increases in the Consumer Price Index. Average tuition and fee prices reflect in-district</t>
  </si>
  <si>
    <t>charges for public two-year institutions and in-state charges for public four-year institutions.</t>
  </si>
  <si>
    <t>SOURCES: The College Board, Annual Survey of Colleges; NCES, Integrated Postsecondary</t>
  </si>
  <si>
    <t>Education Data System (IPEDS).</t>
  </si>
  <si>
    <t>NOTES: Figure 6 shows published tuition and fees by sector, adjusted for inflation, relative to</t>
  </si>
  <si>
    <t>1984-85 published prices. For example, a value of 3.25 indicates that the tuition and fee price in</t>
  </si>
  <si>
    <t>the public four-year sector in 2014-15 is 3.25 times as high as it was in 1984-85, after adjusting for</t>
  </si>
  <si>
    <t>increases in the Consumer Price Index. Average tuition and fee prices reflect in-district charges for</t>
  </si>
  <si>
    <t>public two-year institutions and in-state charges for public four-year institutions.</t>
  </si>
  <si>
    <t>SOURCES: The College Board, Annual Survey of Colleges; NCES, IPEDS.</t>
  </si>
  <si>
    <t>Tuition and Fees in 2014 Dollars</t>
  </si>
  <si>
    <t>Tuition and Fees and Room and Board in 2014 Dollars</t>
  </si>
  <si>
    <t>Five-Year % Change</t>
  </si>
  <si>
    <t>1974-75</t>
  </si>
  <si>
    <t>1979-80</t>
  </si>
  <si>
    <t>NOTE: Average tuition and fee prices reflect in-district charges for public two-year institutions and in-state charges for public four-year institutions.</t>
  </si>
  <si>
    <t>SOURCES: The College Board, Annual Survey of Colleges; NCES, IPEDS data.</t>
  </si>
  <si>
    <t>Name of Institution</t>
  </si>
  <si>
    <t>In-State Tuition and Fees</t>
  </si>
  <si>
    <t>5-Year % Change in In-State TF</t>
  </si>
  <si>
    <t>University of Wyoming</t>
  </si>
  <si>
    <t>WY (50%)</t>
  </si>
  <si>
    <t>Univ. of WY</t>
  </si>
  <si>
    <t>University of Montana</t>
  </si>
  <si>
    <t>MT (74%)</t>
  </si>
  <si>
    <t>Univ. of MT</t>
  </si>
  <si>
    <t>University of Alaska Fairbanks</t>
  </si>
  <si>
    <t>AK (89%)</t>
  </si>
  <si>
    <t>Univ. of AK Fairbanks</t>
  </si>
  <si>
    <t>University of Florida</t>
  </si>
  <si>
    <t>FL (88%)</t>
  </si>
  <si>
    <t>Univ. of FL</t>
  </si>
  <si>
    <t>University of New Mexico</t>
  </si>
  <si>
    <t>NM (88%)</t>
  </si>
  <si>
    <t>Univ. of NM</t>
  </si>
  <si>
    <t>University of Nevada: Reno</t>
  </si>
  <si>
    <t>NV (75%)</t>
  </si>
  <si>
    <t>Univ. of NV–Reno</t>
  </si>
  <si>
    <t>University of Idaho</t>
  </si>
  <si>
    <t>ID (70%)</t>
  </si>
  <si>
    <t>Univ. of ID</t>
  </si>
  <si>
    <t>West Virginia University</t>
  </si>
  <si>
    <t>WV (42%)</t>
  </si>
  <si>
    <t>West VA Univ.</t>
  </si>
  <si>
    <t>University of Mississippi</t>
  </si>
  <si>
    <t>MS (48%)</t>
  </si>
  <si>
    <t>Univ. of MS</t>
  </si>
  <si>
    <t>University of North Dakota</t>
  </si>
  <si>
    <t>ND (32%)</t>
  </si>
  <si>
    <t>Univ. of ND</t>
  </si>
  <si>
    <t>University of Utah</t>
  </si>
  <si>
    <t>UT (70%)</t>
  </si>
  <si>
    <t>Univ. of UT</t>
  </si>
  <si>
    <t>University of South Dakota</t>
  </si>
  <si>
    <t>SD (61%)</t>
  </si>
  <si>
    <t>Univ. of SD</t>
  </si>
  <si>
    <t>University of Iowa</t>
  </si>
  <si>
    <t>IA (47%)</t>
  </si>
  <si>
    <t>Univ. of IA</t>
  </si>
  <si>
    <t>University of Nebraska - Lincoln</t>
  </si>
  <si>
    <t>NE (77%)</t>
  </si>
  <si>
    <t>Univ. of NE−Lincoln</t>
  </si>
  <si>
    <t>University of Arkansas</t>
  </si>
  <si>
    <t>AR (53%)</t>
  </si>
  <si>
    <t>Univ. of AR</t>
  </si>
  <si>
    <t>University of North Carolina at Chapel Hill</t>
  </si>
  <si>
    <t>NC (83%)</t>
  </si>
  <si>
    <t>Univ. of NC−Chapel Hill</t>
  </si>
  <si>
    <t>Louisiana State University and Agricultural and Mechanical College</t>
  </si>
  <si>
    <t>LA (79%)</t>
  </si>
  <si>
    <t>LA State Univ. &amp; A&amp;M College</t>
  </si>
  <si>
    <t>University of Oklahoma</t>
  </si>
  <si>
    <t>OK (60%)</t>
  </si>
  <si>
    <t>Univ. of OK</t>
  </si>
  <si>
    <t>SUNY University at Buffalo</t>
  </si>
  <si>
    <t>NY (82%)</t>
  </si>
  <si>
    <t>SUNY−Buffalo</t>
  </si>
  <si>
    <t>University of Maryland: College Park</t>
  </si>
  <si>
    <t>MD (69%)</t>
  </si>
  <si>
    <t>Univ. of MD−College Park</t>
  </si>
  <si>
    <t>University of Kansas</t>
  </si>
  <si>
    <t>KS (68%)</t>
  </si>
  <si>
    <t>Univ. of KS</t>
  </si>
  <si>
    <t>University of Texas at Austin</t>
  </si>
  <si>
    <t>TX (89%)</t>
  </si>
  <si>
    <t>Univ. of TX−Austin</t>
  </si>
  <si>
    <t>University of Alabama</t>
  </si>
  <si>
    <t>AL (45%)</t>
  </si>
  <si>
    <t>Univ. of AL</t>
  </si>
  <si>
    <t>University of Oregon</t>
  </si>
  <si>
    <t>OR (48%)</t>
  </si>
  <si>
    <t>Univ. of OR</t>
  </si>
  <si>
    <t>Ohio State University: Columbus Campus</t>
  </si>
  <si>
    <t>OH (75%)</t>
  </si>
  <si>
    <t>OH State Univ.−Columbus</t>
  </si>
  <si>
    <t>University of Tennessee: Knoxville</t>
  </si>
  <si>
    <t>TN (90%)</t>
  </si>
  <si>
    <t>Univ. of TN−Knoxville</t>
  </si>
  <si>
    <t>University of Missouri: Columbia</t>
  </si>
  <si>
    <t>MO (63%)</t>
  </si>
  <si>
    <t>Univ. of MO−Columbia</t>
  </si>
  <si>
    <t>Indiana University Bloomington</t>
  </si>
  <si>
    <t>IN (61%)</t>
  </si>
  <si>
    <t>IN Univ.−Bloomington</t>
  </si>
  <si>
    <t>University of Wisconsin-Madison</t>
  </si>
  <si>
    <t>WI (56%)</t>
  </si>
  <si>
    <t>Univ. of WI−Madison</t>
  </si>
  <si>
    <t>University of Kentucky</t>
  </si>
  <si>
    <t>KY (67%)</t>
  </si>
  <si>
    <t>Univ. of KY</t>
  </si>
  <si>
    <t>University of Maine</t>
  </si>
  <si>
    <t>ME (73%)</t>
  </si>
  <si>
    <t>Univ. of ME</t>
  </si>
  <si>
    <t>University of Hawaii at Manoa</t>
  </si>
  <si>
    <t>HI (68%)</t>
  </si>
  <si>
    <t>Univ. of HI−Manoa</t>
  </si>
  <si>
    <t>University of Georgia</t>
  </si>
  <si>
    <t>GA (88%)</t>
  </si>
  <si>
    <t>Univ. of GA</t>
  </si>
  <si>
    <t>University of Arizona</t>
  </si>
  <si>
    <t>AZ (60%)</t>
  </si>
  <si>
    <t>Univ. of AZ</t>
  </si>
  <si>
    <t>University of South Carolina: Columbia</t>
  </si>
  <si>
    <t>SC (54%)</t>
  </si>
  <si>
    <t>Univ. of SC−Columbia</t>
  </si>
  <si>
    <t>University of Colorado Boulder</t>
  </si>
  <si>
    <t>CO (57%)</t>
  </si>
  <si>
    <t>Univ. of CO−Boulder</t>
  </si>
  <si>
    <t>University of Delaware</t>
  </si>
  <si>
    <t>DE (40%)</t>
  </si>
  <si>
    <t>Univ. of DE</t>
  </si>
  <si>
    <t>University of Washington</t>
  </si>
  <si>
    <t>WA (67%)</t>
  </si>
  <si>
    <t>Univ. of WA</t>
  </si>
  <si>
    <t>University of Rhode Island</t>
  </si>
  <si>
    <t>RI (48%)</t>
  </si>
  <si>
    <t>Univ. of RI</t>
  </si>
  <si>
    <t>University of Connecticut</t>
  </si>
  <si>
    <t>CT (71%)</t>
  </si>
  <si>
    <t>Univ. of CT</t>
  </si>
  <si>
    <t>University of California: Berkeley</t>
  </si>
  <si>
    <t>CA (71%)</t>
  </si>
  <si>
    <t>Univ. of CA−Berkeley</t>
  </si>
  <si>
    <t>University of Virginia</t>
  </si>
  <si>
    <t>VA (65%)</t>
  </si>
  <si>
    <t>Univ. of VA</t>
  </si>
  <si>
    <t>University of Massachusetts Amherst</t>
  </si>
  <si>
    <t>MA (73%)</t>
  </si>
  <si>
    <t>Univ. of MA−Amherst</t>
  </si>
  <si>
    <t>University of Minnesota: Twin Cities</t>
  </si>
  <si>
    <t>MN (63%)</t>
  </si>
  <si>
    <t>Univ. of MN−Twin Cities</t>
  </si>
  <si>
    <t>Rutgers, The State University of New Jersey: New Brunswick/Piscataway Campus</t>
  </si>
  <si>
    <t>NJ (87%)</t>
  </si>
  <si>
    <t>Rutgers, State Univ. of NJ</t>
  </si>
  <si>
    <t>University of Illinois at Urbana-Champaign</t>
  </si>
  <si>
    <t>IL (75%)</t>
  </si>
  <si>
    <t>Univ. of IL−Urbana-Champaign</t>
  </si>
  <si>
    <t>University of Michigan</t>
  </si>
  <si>
    <t>MI (58%)</t>
  </si>
  <si>
    <t>Univ. of MI−Ann Arbor</t>
  </si>
  <si>
    <t>University of Vermont</t>
  </si>
  <si>
    <t>VT (23%)</t>
  </si>
  <si>
    <t>Univ. of VT</t>
  </si>
  <si>
    <t>University of New Hampshire</t>
  </si>
  <si>
    <t>NH (45%)</t>
  </si>
  <si>
    <t>Univ. of NH</t>
  </si>
  <si>
    <t>Penn State University Park</t>
  </si>
  <si>
    <t>PA (57%)</t>
  </si>
  <si>
    <t>Penn State Univ.−University Park</t>
  </si>
  <si>
    <t>State (and Percentage of First-Time Freshman Students Who Are State Residents)</t>
  </si>
  <si>
    <t>NOTE: The percentages on the x-axis in the top graph represent the proportion of fall 2012 first-time freshman students in each institution who were state residents.</t>
  </si>
  <si>
    <t>Percentage Change in Inflation-Adjusted Mean Family Income by Quintile, 1983–1993, 1993–2003, and 2003–2013</t>
  </si>
  <si>
    <t>Years</t>
  </si>
  <si>
    <t>Lowest 20%</t>
  </si>
  <si>
    <t>Second 20%</t>
  </si>
  <si>
    <t>Third 20%</t>
  </si>
  <si>
    <t>Fourth 20%</t>
  </si>
  <si>
    <t>Highest 20%</t>
  </si>
  <si>
    <t>Top 5%</t>
  </si>
  <si>
    <t>1983–1993</t>
  </si>
  <si>
    <t>1993–2003</t>
  </si>
  <si>
    <t>2003–2013</t>
  </si>
  <si>
    <t>$ Change 1983–2013</t>
  </si>
  <si>
    <t>% Change 1983–2013</t>
  </si>
  <si>
    <t>2013 Income Bracket</t>
  </si>
  <si>
    <t>$28,894 or Less</t>
  </si>
  <si>
    <t>$28,895 to $50,520</t>
  </si>
  <si>
    <t>$50,521 to 78,000</t>
  </si>
  <si>
    <t>$78,001 to $121,059</t>
  </si>
  <si>
    <t>$121,060 or Higher</t>
  </si>
  <si>
    <t>$217,032 or Higher</t>
  </si>
  <si>
    <t>2013 Mean Income</t>
  </si>
  <si>
    <t>SOURCES: U.S. Census Bureau, Current Population Survey, 2014 Annual Social and Economic</t>
  </si>
  <si>
    <t>Supplement, Table F-1, Table F-3, Table F-5, and FINC-01; calculations by the authors.</t>
  </si>
  <si>
    <t>Average Tuition and Fees and Room and Board by Sector and College Board Region, 2014-15 (Enrollment-Weighted)</t>
  </si>
  <si>
    <t>College Board Region</t>
  </si>
  <si>
    <t>Middle States</t>
  </si>
  <si>
    <t>Midwest</t>
  </si>
  <si>
    <t>New England</t>
  </si>
  <si>
    <t>South</t>
  </si>
  <si>
    <t>Southwest</t>
  </si>
  <si>
    <t>West</t>
  </si>
  <si>
    <t>Distribution of Full-Time Undergraduates at Four-Year Institutions by Published Tuition and Fees, 2014-15</t>
  </si>
  <si>
    <t>Public Four-Year (Median=$9,390)</t>
  </si>
  <si>
    <t>Private Nonprofit Four-Year (Median=$32,340)</t>
  </si>
  <si>
    <t>Under $6,000</t>
  </si>
  <si>
    <t>$6,000 to $8,999</t>
  </si>
  <si>
    <t>$9,000 to $11,999</t>
  </si>
  <si>
    <t>$12,000 to $14,999</t>
  </si>
  <si>
    <t>$15,000 to $17,999</t>
  </si>
  <si>
    <t>$18,000 to $20,999</t>
  </si>
  <si>
    <t>$21,000 to $23,999</t>
  </si>
  <si>
    <t>$24,000 to $26,999</t>
  </si>
  <si>
    <t>$27,000 to $29,999</t>
  </si>
  <si>
    <t>$30,000 to $32,999</t>
  </si>
  <si>
    <t>$33,000 to $35,999</t>
  </si>
  <si>
    <t>$36,000 to $38,999</t>
  </si>
  <si>
    <t>$39,000 to $41,999</t>
  </si>
  <si>
    <t>$42,000 to $44,999</t>
  </si>
  <si>
    <t>$45,000 and over</t>
  </si>
  <si>
    <t>NOTES: For out-of-state students enrolled in public four-year institutions, the nonresident premium has been added to in-state tuition and fees. Some out-of-state</t>
  </si>
  <si>
    <t>students benefit from reciprocity agreements, which allow students from neighboring states to pay less than the full out-of-state price. The distribution of students</t>
  </si>
  <si>
    <t>across institutions is based on the latest available enrollment data, which are for fall 2013. Percentages may not sum to 100 because of rounding.</t>
  </si>
  <si>
    <t>Distribution of Full-Time Undergraduates at Four-Year Institutions by Percentage Increase and Dollar Increase in Published Tuition and Fees, 2014-15</t>
  </si>
  <si>
    <t>Percentage Increase</t>
  </si>
  <si>
    <t>Dollar Increase</t>
  </si>
  <si>
    <t>0.1 to 2.9%</t>
  </si>
  <si>
    <t>3 to 5.9%</t>
  </si>
  <si>
    <t>6 to 8.9%</t>
  </si>
  <si>
    <t>9% or more</t>
  </si>
  <si>
    <t>$1,000 to $1,199</t>
  </si>
  <si>
    <t>$1,200 to $1,399</t>
  </si>
  <si>
    <t>$1,400 to $1,599</t>
  </si>
  <si>
    <t>$1,600 to $1,799</t>
  </si>
  <si>
    <t>$1,800 to $1,999</t>
  </si>
  <si>
    <t>$2,000 or more</t>
  </si>
  <si>
    <t>Figure 7</t>
  </si>
  <si>
    <t>State Abbreviation</t>
  </si>
  <si>
    <t>2014-15 In-District Tuition and Fees</t>
  </si>
  <si>
    <t>CA</t>
  </si>
  <si>
    <t>NM</t>
  </si>
  <si>
    <t>TX</t>
  </si>
  <si>
    <t>NC</t>
  </si>
  <si>
    <t>AZ</t>
  </si>
  <si>
    <t>MS</t>
  </si>
  <si>
    <t>KS</t>
  </si>
  <si>
    <t>NV</t>
  </si>
  <si>
    <t>WY</t>
  </si>
  <si>
    <t>NE</t>
  </si>
  <si>
    <t>MO</t>
  </si>
  <si>
    <t>AR</t>
  </si>
  <si>
    <t>FL</t>
  </si>
  <si>
    <t>MT</t>
  </si>
  <si>
    <t>US</t>
  </si>
  <si>
    <t>MI</t>
  </si>
  <si>
    <t>UT</t>
  </si>
  <si>
    <t>WV</t>
  </si>
  <si>
    <t>DE</t>
  </si>
  <si>
    <t>ME</t>
  </si>
  <si>
    <t>HI</t>
  </si>
  <si>
    <t>OK</t>
  </si>
  <si>
    <t>IL</t>
  </si>
  <si>
    <t>GA</t>
  </si>
  <si>
    <t>LA</t>
  </si>
  <si>
    <t>ID</t>
  </si>
  <si>
    <t>CT</t>
  </si>
  <si>
    <t>CO</t>
  </si>
  <si>
    <t>TN</t>
  </si>
  <si>
    <t>RI</t>
  </si>
  <si>
    <t>AK</t>
  </si>
  <si>
    <t>MD</t>
  </si>
  <si>
    <t>IN</t>
  </si>
  <si>
    <t>ND</t>
  </si>
  <si>
    <t>AL</t>
  </si>
  <si>
    <t>WA</t>
  </si>
  <si>
    <t>WI</t>
  </si>
  <si>
    <t>NJ</t>
  </si>
  <si>
    <t>KY</t>
  </si>
  <si>
    <t>OH</t>
  </si>
  <si>
    <t>IA</t>
  </si>
  <si>
    <t>VA</t>
  </si>
  <si>
    <t>OR</t>
  </si>
  <si>
    <t>SC</t>
  </si>
  <si>
    <t>PA</t>
  </si>
  <si>
    <t>NY</t>
  </si>
  <si>
    <t>MA</t>
  </si>
  <si>
    <t>MN</t>
  </si>
  <si>
    <t>SD</t>
  </si>
  <si>
    <t>NH</t>
  </si>
  <si>
    <t>VT</t>
  </si>
  <si>
    <t>Figure 8</t>
  </si>
  <si>
    <t>2014-15 In-State Tuition and Fees</t>
  </si>
  <si>
    <t>Figure 9. Average 2014-15 Out-of-State Tuition and Fees at Public Four-Year Institutions by State and Five-Year Percentage Change in Inflation-Adjusted Tuition and Fees</t>
  </si>
  <si>
    <t>State (and Percentage of First-Time Freshman Students Who are State Residents)</t>
  </si>
  <si>
    <t>2014-15 Out-of-State Tuition and Fees</t>
  </si>
  <si>
    <t>5-Year % Change</t>
  </si>
  <si>
    <t>SD (65%)</t>
  </si>
  <si>
    <t>WY (62%)</t>
  </si>
  <si>
    <t>AR (80%)</t>
  </si>
  <si>
    <t>MN (79%)</t>
  </si>
  <si>
    <t>OK (76%)</t>
  </si>
  <si>
    <t>MS (82%)</t>
  </si>
  <si>
    <t>NY (80%)</t>
  </si>
  <si>
    <t>ND (49%)</t>
  </si>
  <si>
    <t>NM (84%)</t>
  </si>
  <si>
    <t>WV (49%)</t>
  </si>
  <si>
    <t>NE (79%)</t>
  </si>
  <si>
    <t>UT (69%)</t>
  </si>
  <si>
    <t>MO (77%)</t>
  </si>
  <si>
    <t>AK (80%)</t>
  </si>
  <si>
    <t>ID (69%)</t>
  </si>
  <si>
    <t>WI (79%)</t>
  </si>
  <si>
    <t>KS (77%)</t>
  </si>
  <si>
    <t>NV (89%)</t>
  </si>
  <si>
    <t>FL (84%)</t>
  </si>
  <si>
    <t>MT (72%)</t>
  </si>
  <si>
    <t>LA (86%)</t>
  </si>
  <si>
    <t>KY (80%)</t>
  </si>
  <si>
    <t>MD (80%)</t>
  </si>
  <si>
    <t>OH (82%)</t>
  </si>
  <si>
    <t>TX (92%)</t>
  </si>
  <si>
    <t>ME (67%)</t>
  </si>
  <si>
    <t>AL (71%)</t>
  </si>
  <si>
    <t>US (80%)</t>
  </si>
  <si>
    <t>IA (61%)</t>
  </si>
  <si>
    <t>PA (73%)</t>
  </si>
  <si>
    <t>MA (62%)</t>
  </si>
  <si>
    <t>GA (85%)</t>
  </si>
  <si>
    <t>TN (82%)</t>
  </si>
  <si>
    <t>NJ (91%)</t>
  </si>
  <si>
    <t>CA (90%)</t>
  </si>
  <si>
    <t>IL (84%)</t>
  </si>
  <si>
    <t>NH (51%)</t>
  </si>
  <si>
    <t>AZ (63%)</t>
  </si>
  <si>
    <t>RI (44%)</t>
  </si>
  <si>
    <t>HI (80%)</t>
  </si>
  <si>
    <t>WA (83%)</t>
  </si>
  <si>
    <t>OR (73%)</t>
  </si>
  <si>
    <t>CO (78%)</t>
  </si>
  <si>
    <t>CT (69%)</t>
  </si>
  <si>
    <t>IN (77%)</t>
  </si>
  <si>
    <t>SC (78%)</t>
  </si>
  <si>
    <t>DE (60%)</t>
  </si>
  <si>
    <t>VA (75%)</t>
  </si>
  <si>
    <t>MI (88%)</t>
  </si>
  <si>
    <t>VT (34%)</t>
  </si>
  <si>
    <t>Average Published and Net Prices in 2014 Dollars, Full-Time In-District Undergraduate Students at Public Two-Year Institutions, 1994-95 to 2014-15</t>
  </si>
  <si>
    <t>Published Tuition and Fees and Room and Board (TFRB)</t>
  </si>
  <si>
    <t>Net TFRB</t>
  </si>
  <si>
    <t>Published Tuition and Fees</t>
  </si>
  <si>
    <t>Net Tuition and Fees</t>
  </si>
  <si>
    <t>Average Published and Net Prices in 2014 Dollars, Full-Time In-State Undergraduate Students at Public Four-Year Institutions, 1994-95 to 2014-15</t>
  </si>
  <si>
    <t>Average Published and Net Prices in 2014 Dollars, Full-Time Undergraduate Students at Private Nonprofit Four-Year Institutions, 1994-95 to 2014-15</t>
  </si>
  <si>
    <t>NOTES: Because information on grant aid for 2014-15 is not yet available, the net price for</t>
  </si>
  <si>
    <t>2014-15 is estimated based on 2013-14 financial aid. Prices and grant aid are rounded to the</t>
  </si>
  <si>
    <t>nearest $10.</t>
  </si>
  <si>
    <t>NOTE: The percentages on the x-axis in the top graph represent the proportion of fall 2012 first-time freshman students in each state who were state residents.</t>
  </si>
  <si>
    <t>SOURCES: The College Board, Annual Survey of Colleges; NCES, Digest of Education Statistics 2013, Table 309.10.</t>
  </si>
  <si>
    <t>Median Family Income by Selected Characteristics, 2013</t>
  </si>
  <si>
    <t>Characteristics</t>
  </si>
  <si>
    <t>2013 Median Family Income</t>
  </si>
  <si>
    <t>Region</t>
  </si>
  <si>
    <t>Northeast</t>
  </si>
  <si>
    <t>Race/Ethnicity</t>
  </si>
  <si>
    <t>Asian Alone, Non-Hispanic</t>
  </si>
  <si>
    <t>White Alone, Non-Hispanic</t>
  </si>
  <si>
    <t>Hispanic</t>
  </si>
  <si>
    <t>Black Alone, Non-Hispanic</t>
  </si>
  <si>
    <t>Age</t>
  </si>
  <si>
    <t>25–34</t>
  </si>
  <si>
    <t>35–44</t>
  </si>
  <si>
    <t>45–54</t>
  </si>
  <si>
    <t>55–64</t>
  </si>
  <si>
    <t>65 and Over</t>
  </si>
  <si>
    <t>Education</t>
  </si>
  <si>
    <t>Less Than High School</t>
  </si>
  <si>
    <t>High School</t>
  </si>
  <si>
    <t>Some College</t>
  </si>
  <si>
    <t>Bachelor's or Higher</t>
  </si>
  <si>
    <t>15–24</t>
  </si>
  <si>
    <t>Figure 14A</t>
  </si>
  <si>
    <t>Published and Net Prices of Full-Time Students at Public Four-Year Institutions, by State Residency, Dependency Status, and Family Income, 2011-12</t>
  </si>
  <si>
    <t>Nontuition Expenses</t>
  </si>
  <si>
    <t>In-State</t>
  </si>
  <si>
    <t>Dependent Students' Family Income Quartile</t>
  </si>
  <si>
    <t>Lowest</t>
  </si>
  <si>
    <t>Second</t>
  </si>
  <si>
    <t>Third</t>
  </si>
  <si>
    <t>Highest</t>
  </si>
  <si>
    <t>Independent Students</t>
  </si>
  <si>
    <t>Out-of-State</t>
  </si>
  <si>
    <t>NOTES: Family income quartiles are based on all dependent undergraduate students across all</t>
  </si>
  <si>
    <t>sectors. Lowest: less than $30,000; second: $30,000 to $64,999; third: $65,000 to $105,999; highest:</t>
  </si>
  <si>
    <t>$106,000 or higher. Total grant aid includes veterans’ benefits. Includes full-time undergraduate</t>
  </si>
  <si>
    <t>students who were U.S. citizens or permanent residents.</t>
  </si>
  <si>
    <t>SOURCE: NCES, National Postsecondary Student Aid Study, 2012.</t>
  </si>
  <si>
    <t>Lowest Tuition and Fees</t>
  </si>
  <si>
    <t>Second Tuition and Fees</t>
  </si>
  <si>
    <t>Third Tuition and Fees</t>
  </si>
  <si>
    <t>Highest Tuition and Fees</t>
  </si>
  <si>
    <t>NOTES: Family income quartiles are based on all dependent undergraduate students</t>
  </si>
  <si>
    <t>across all sectors. Lowest: less than $30,000; second: $30,000 to $64,999; third: $65,000 to</t>
  </si>
  <si>
    <t>$105,999; highest: $106,000 or higher. Total grant aid includes veterans’ benefits. Includes</t>
  </si>
  <si>
    <t>full-time undergraduate students who were U.S. citizens or permanent residents.</t>
  </si>
  <si>
    <t>Published and Net Prices of Full-Time Students at For-Profit Institutions, by Dependency Status and Family Income, 2011-12</t>
  </si>
  <si>
    <t>NOTES: Percentages on the y-axis represent the enrollment in each sector as a percentage</t>
  </si>
  <si>
    <t>of total enrollment. Non-degree-granting institutions do not award associate, baccalaureate,</t>
  </si>
  <si>
    <t>or graduate degrees. Percentages may not sum to 100 because of rounding.</t>
  </si>
  <si>
    <t>SOURCE: NCES, IPEDS enrollment data.</t>
  </si>
  <si>
    <t>Table 1A</t>
  </si>
  <si>
    <t>Table 1B</t>
  </si>
  <si>
    <t>Figure 1</t>
  </si>
  <si>
    <t>Average Estimated Full-Time Undergraduate Budgets by Sector, 2014-15 (Enrollment-Weighted)</t>
  </si>
  <si>
    <t>Figure 2</t>
  </si>
  <si>
    <t xml:space="preserve">Table 4 </t>
  </si>
  <si>
    <t>Average Tuition and Fees and Room and Board by Sector and College Board Region, 1986-87 to 2014-15 (Enrollment-Weighted)</t>
  </si>
  <si>
    <t>Figure 3</t>
  </si>
  <si>
    <t>Figure 4</t>
  </si>
  <si>
    <t>Figure 5</t>
  </si>
  <si>
    <t>Average Annual Percentage Increase in Inflation-Adjusted Published Prices by Decade, 1984-85 to 2014-15</t>
  </si>
  <si>
    <t>Figure 6</t>
  </si>
  <si>
    <t>Inflation-Adjusted Published Tuition and Fees Relative to 1984-85, 1984-85 to 2014-15 (1984-85 = 1.0)</t>
  </si>
  <si>
    <t>Table 2A</t>
  </si>
  <si>
    <t>Average Tuition and Fees and Room and Board in 2014 Dollars, 1974-75 to 2014-15, Selected Years</t>
  </si>
  <si>
    <t>Table 2B</t>
  </si>
  <si>
    <t>Average Tuition and Fees and Room and Board in 2014 Dollars, 2004-05 to 2014-15</t>
  </si>
  <si>
    <t>Table 2</t>
  </si>
  <si>
    <t>Average Tuition and Fees and Room and Board in Current Dollars and in 2014 Dollars, 1971-72 to 2014-15 (Enrollment-Weighted)</t>
  </si>
  <si>
    <t>Table 3</t>
  </si>
  <si>
    <t>Average Tuition and Fees and Room and Board in Current Dollars and in 2014 Dollars, 1986-87 to 2014-15 (Unweighted)</t>
  </si>
  <si>
    <t>Average 2014-15 In-District Tuition and Fees at Public Two-Year Institutions by State and Five-Year Percentage Change in Inflation-Adjusted Tuition and Fees</t>
  </si>
  <si>
    <t>Table 5</t>
  </si>
  <si>
    <t>Average Published Tuition and Fees by State in Current Dollars and in 2014 Dollars, 2004-05 to 2014-15</t>
  </si>
  <si>
    <t>Average 2014-15 In-State Tuition and Fees at Public Four-Year Institutions by State and Five-Year Percentage Change in Inflation-Adjusted Tuition and Fees</t>
  </si>
  <si>
    <t>Figure 9</t>
  </si>
  <si>
    <t>Average 2014-15 Out-of-State Tuition and Fees at Public Four-Year Institutions by State and Five-Year Percentage Change in Inflation-Adjusted Tuition and Fees</t>
  </si>
  <si>
    <t>Figure 10</t>
  </si>
  <si>
    <t>Table 6</t>
  </si>
  <si>
    <t>Published Tuition and Fees in Current Dollars and in 2014 Dollars, 2007-08 to 2014-15 and Full-Time Fall Enrollment, Fall 2007 to Fall 2013 at Flagship Universities</t>
  </si>
  <si>
    <t>Table 7</t>
  </si>
  <si>
    <t>Published and Net Prices in 2014 Dollars by Sector, Full-Time Undergraduate Students, 1990-91 to 2014-15</t>
  </si>
  <si>
    <t>Figure 11</t>
  </si>
  <si>
    <t>Figure 12</t>
  </si>
  <si>
    <t>Figure 13</t>
  </si>
  <si>
    <t>Figure 14B</t>
  </si>
  <si>
    <t>Figure 2013_12</t>
  </si>
  <si>
    <t>Net Tuition and Fees, Net Room and Board and Other Costs, and Total Grant Aid in 2011 Dollars by Family Income, Full-Time Dependent Students at Public Institutions, 1999-2000, 2003-04, 2007-08, and 2011-12</t>
  </si>
  <si>
    <t>Figure 15A</t>
  </si>
  <si>
    <t>Published and Net Prices of Full-Time Dependent Students at Private Nonprofit Four-Year Institutions, by Tuition and Fees and Family Income, 2011-12</t>
  </si>
  <si>
    <t>Figure 15B</t>
  </si>
  <si>
    <t>Figure 2013_13</t>
  </si>
  <si>
    <t>Net Tuition and Fees, Net Room and Board and Other Costs, and Total Grant Aid in 2011 Dollars by Family Income, Full-Time Dependent Students at Private Institutions, 1999-2000, 2003-04, 2007-08, and 2011-12</t>
  </si>
  <si>
    <t>Figure 16A</t>
  </si>
  <si>
    <t>Annual Percentage Change in Inflation-Adjusted Per-Student State Funding for Higher Education and in Tuition and Fees at Public Institutions, 1983-84 to 2013-14</t>
  </si>
  <si>
    <t>Figure 16B</t>
  </si>
  <si>
    <t>Total and Per-Student State Funding for Higher Education in 2013 Dollars, and Public FTE Enrollment, 1983-84 to 2013-14</t>
  </si>
  <si>
    <t>Figure 17A</t>
  </si>
  <si>
    <t>Figure 17B</t>
  </si>
  <si>
    <t>State Funding for Higher Education per Student and per $1,000 in Personal Income, by State, 2013-14</t>
  </si>
  <si>
    <t>Figure 18A</t>
  </si>
  <si>
    <t>Institutional Revenues per Full-Time Equivalent (FTE) Student in 2011 Dollars at Public Institutions, 2001-02, 2006-07, and 2011-12</t>
  </si>
  <si>
    <t>Figure 18B</t>
  </si>
  <si>
    <t>Institutional Revenues per Full-Time Equivalent (FTE) Student in 2011 Dollars at Private Nonprofit Institutions, 2001-02, 2006-07, and 2011-12</t>
  </si>
  <si>
    <t>Figure 20</t>
  </si>
  <si>
    <t>Endowment Assets per Full-Time Equivalent (FTE) Student at Four-Year Colleges and Universities by Decile, 2011-12</t>
  </si>
  <si>
    <t>Private Nonprofit Four-Year College and University Endowment Assets per Full-Time Equivalent (FTE) Student Relative to 2002-03</t>
  </si>
  <si>
    <t>Figure 21B</t>
  </si>
  <si>
    <t>Average Reported Spending Rates for College and University Endowments by Endowment Size, 2000-01 to 2012-13</t>
  </si>
  <si>
    <t>Figure 22A</t>
  </si>
  <si>
    <t>Figure 22B</t>
  </si>
  <si>
    <t>Figure 24</t>
  </si>
  <si>
    <t>Degrees Granted by Type of Degree and Sector, 2002-03, 2007-08, and 2012-13</t>
  </si>
  <si>
    <t>Figure 25</t>
  </si>
  <si>
    <t>Undergraduate Enrollment by Sector, Fall 2012</t>
  </si>
  <si>
    <t>Figure 26A</t>
  </si>
  <si>
    <t>Full-Time Equivalent (FTE) Enrollment in Public Degree-Granting Institutions, by State, Fall 2012</t>
  </si>
  <si>
    <t>Figure 26B</t>
  </si>
  <si>
    <t>Percentage of All Public Full-Time Equivalent (FTE) Enrollment in Two-Year Colleges, by State, Fall 2012</t>
  </si>
  <si>
    <t>Figure 27</t>
  </si>
  <si>
    <t>Percentage Increase in Full-Time Equivalent (FTE) Enrollment in Public Institutions, by State, Fall 2002 to Fall 2012</t>
  </si>
  <si>
    <t>Figure 28</t>
  </si>
  <si>
    <t>Percentage of First-Time Students Staying in State and Percentage of First-Time Students Who Were State Residents, 2012</t>
  </si>
  <si>
    <t>Figure 29A</t>
  </si>
  <si>
    <t>Figure 29B</t>
  </si>
  <si>
    <t>Overall Six-Year Bachelor’s Degree Completion Rate of 2006 Cohort at Four-Year Institutions by Acceptance Rate of Institution</t>
  </si>
  <si>
    <t>Figure 30A</t>
  </si>
  <si>
    <t>Figure 30B</t>
  </si>
  <si>
    <t>Percentage of Full-Time Faculty with Tenure at Institutions with a Tenure System, 1993-94, 1999-2000, 2009-10, and 2011-12</t>
  </si>
  <si>
    <t>Table A1A</t>
  </si>
  <si>
    <t>Number of Institutions Included in Table 1A Analysis</t>
  </si>
  <si>
    <t>Table A1B</t>
  </si>
  <si>
    <t>Number of Institutions Included in Table 1B Analysis</t>
  </si>
  <si>
    <t>Table A2</t>
  </si>
  <si>
    <t>List of Figures and Tables</t>
  </si>
  <si>
    <t>Trends in College Pricing 2014</t>
  </si>
  <si>
    <t>71-72</t>
  </si>
  <si>
    <t>72-73</t>
  </si>
  <si>
    <t>73-74</t>
  </si>
  <si>
    <t>74-75</t>
  </si>
  <si>
    <t>75-76</t>
  </si>
  <si>
    <t>76-77</t>
  </si>
  <si>
    <t>77-78</t>
  </si>
  <si>
    <t>78-79</t>
  </si>
  <si>
    <t>79-80</t>
  </si>
  <si>
    <t>80-81</t>
  </si>
  <si>
    <t>81-82</t>
  </si>
  <si>
    <t>82-83</t>
  </si>
  <si>
    <t>83-84</t>
  </si>
  <si>
    <t>Tuition and Fees in Current Dollars</t>
  </si>
  <si>
    <t>NOTE: Average tuition and fees for the public two-year and four-year sectors reflect in-state charges.</t>
  </si>
  <si>
    <t>SOURCES: 1987-88 to 2008-09: data from Annual Survey of Colleges, The College Board, New York, NY, weighted by full-time undergraduate enrollment; 1986-87 and prior: data from Integrated Postsecondary Education Data System (IPEDS), U.S. Department of Education, National Center for Education Statistics, weighted by full-time equivalent enrollment.</t>
  </si>
  <si>
    <t>This table was prepared in October 2013.</t>
  </si>
  <si>
    <t>TABLE 2. Average Tuition and Fees and Room and Board in Current Dollars and in 2014 Dollars, 1971-72 to 2014-15 (Enrollment-Weighted)</t>
  </si>
  <si>
    <t>Tuition and Fees and Room and Board in Current Dollars</t>
  </si>
  <si>
    <t>SOURCES: 1987-88 and after: data fromn Annual Survey of Colleges, the College Board, weighted by full-time undergraduate enrollment; 1986-87 and prior: data from Integrated Postsecondary Education Data System (IPEDS), U.S. Department of Education, National Center for Education Statistics, weighted by full-time equivalent enrollment.</t>
  </si>
  <si>
    <t>1-Year % Change</t>
  </si>
  <si>
    <t>TABLE 2A. Average Tuition and Fees and Room and Board in 2014 Dollars, 1974-75 to 2014-15, Selected Years</t>
  </si>
  <si>
    <t>TABLE 2B. Average Tuition and Fees and Room and Board in 2014 Dollars, 2004-05 to 2014-15</t>
  </si>
  <si>
    <r>
      <rPr>
        <sz val="10"/>
        <rFont val="Calibri"/>
        <family val="2"/>
      </rPr>
      <t>—</t>
    </r>
  </si>
  <si>
    <t>10-Year $ Change</t>
  </si>
  <si>
    <t>10-Year % Change</t>
  </si>
  <si>
    <t>In Current Dollars</t>
  </si>
  <si>
    <t>National</t>
  </si>
  <si>
    <t>Source: The College Board, Annual Survey of Colleges.</t>
  </si>
  <si>
    <t>In 2014 Dollars</t>
  </si>
  <si>
    <t>NOTES: Average tuition and fee prices reflect in-district charges for public two-year institutions and in-state charges for public four-year institutions. Components may not sum to totals because of rounding.</t>
  </si>
  <si>
    <t>Table A1A: Institutions Included in Tuition and Fees (T&amp; F) Analysis in Table 1A</t>
  </si>
  <si>
    <t>Institutions Included in T&amp;F Analysis</t>
  </si>
  <si>
    <t>Table A1B: Institutions Included in Tuition and Fees (T&amp; F) Analysis in Table 1B</t>
  </si>
  <si>
    <t>Carnegie Classification</t>
  </si>
  <si>
    <t>Public Doctoral In-State</t>
  </si>
  <si>
    <t>Public Master's In-State</t>
  </si>
  <si>
    <t>Public Bachelor's  In-State</t>
  </si>
  <si>
    <t>Institutions in Analysis with Imputed T&amp;F for Either Year</t>
  </si>
  <si>
    <t>Academic Year as of July</t>
  </si>
  <si>
    <t>CPI</t>
  </si>
  <si>
    <t>SOURCE: Bureau of Labor Statistics.</t>
  </si>
  <si>
    <r>
      <t>Table A2: Consumer Price Index</t>
    </r>
    <r>
      <rPr>
        <b/>
        <sz val="10"/>
        <rFont val="Calibri"/>
        <family val="2"/>
      </rPr>
      <t>—</t>
    </r>
    <r>
      <rPr>
        <b/>
        <sz val="10"/>
        <rFont val="Arial"/>
        <family val="2"/>
      </rPr>
      <t>All Urban Consumers, Not Seasonally Adjusted, All Items, U.S. city average, 1982-84=100</t>
    </r>
  </si>
  <si>
    <t>Number of Institutions Surveyed in Both Fall 2012 and 2013</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</si>
  <si>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10"/>
        <rFont val="Arial"/>
        <family val="2"/>
      </rPr>
      <t>Trends in Student Aid</t>
    </r>
    <r>
      <rPr>
        <sz val="10"/>
        <rFont val="Arial"/>
        <family val="2"/>
      </rPr>
      <t xml:space="preserve"> are in 2013 dollars, while most values in </t>
    </r>
    <r>
      <rPr>
        <i/>
        <sz val="10"/>
        <rFont val="Arial"/>
        <family val="2"/>
      </rPr>
      <t>Trends in College Pricing</t>
    </r>
    <r>
      <rPr>
        <sz val="10"/>
        <rFont val="Arial"/>
        <family val="2"/>
      </rPr>
      <t xml:space="preserve"> have been converted to 2014 dollars. </t>
    </r>
  </si>
  <si>
    <t>Factor Used to Convert to 2014 Dollars</t>
  </si>
  <si>
    <t>Factor Used in to Convert to 2013 Dollars</t>
  </si>
  <si>
    <t xml:space="preserve">Total Grant Aid and Tax Benefits </t>
  </si>
  <si>
    <t>Prviate Nonprofit Four-Year</t>
  </si>
  <si>
    <t>TABLE 7. Published and Net Prices in 2014 Dollars by Sector, Full-Time Undergraduate Students, 1990-91 to 2014-15</t>
  </si>
  <si>
    <t>NOTES: Because information on grant aid for 2014-15 is not yet available, the net price for 2014-15
is estimated based on 2013-14 financial aid. Prices and grant aid are rounded to the nearest $10.</t>
  </si>
  <si>
    <r>
      <t xml:space="preserve">SOURCES: The College Board, Annual Survey of Colleges; </t>
    </r>
    <r>
      <rPr>
        <i/>
        <sz val="10"/>
        <rFont val="Arial"/>
        <family val="2"/>
      </rPr>
      <t>Trends in Student Aid 2014</t>
    </r>
    <r>
      <rPr>
        <sz val="10"/>
        <rFont val="Arial"/>
        <family val="2"/>
      </rPr>
      <t>; calculations by the authors.</t>
    </r>
  </si>
  <si>
    <t>TABLE 3. Average Tuition and Fees and Room and Board in Current Dollars and in 2014 Dollars, 1986-87 to 2014-15 (Unweighted)</t>
  </si>
  <si>
    <t>TABLE 4. Average Tuition and Fees and Room and Board by College Board Region, 1990-91 to 2014-15 (Enrollment-Weighted)</t>
  </si>
  <si>
    <t>Public Two-Year In-State Tuition and Fees</t>
  </si>
  <si>
    <t>Public Four-Year In-State Tuition and Fees</t>
  </si>
  <si>
    <t>Private Nonprofit Four-Year Tuition and Fees</t>
  </si>
  <si>
    <t xml:space="preserve">  2007-08 </t>
  </si>
  <si>
    <t>N/A</t>
  </si>
  <si>
    <t>Puerto Rico</t>
  </si>
  <si>
    <t xml:space="preserve">Note: Average tuition and fee prices are weighted by full-time enrollment. </t>
  </si>
  <si>
    <t>Data on individual states should be interpreted with caution because of the possible impact of reporting errors and missing data on states with small numbers of institutions.</t>
  </si>
  <si>
    <t>TABLE 5. Average Published Tuition and Fees in Current Dollars and in 2014 Dollars, by State, 2004-05 to 2014-15</t>
  </si>
  <si>
    <t>Public Two-Year In-District Tuition and Fees</t>
  </si>
  <si>
    <t>Percentage Change</t>
  </si>
  <si>
    <t>Out-of-State Tuition and Fees</t>
  </si>
  <si>
    <t>STATE</t>
  </si>
  <si>
    <t>1-Year</t>
  </si>
  <si>
    <t>5-Year</t>
  </si>
  <si>
    <t>State University of New York at Buffalo</t>
  </si>
  <si>
    <t>University of Colorado at Boulder</t>
  </si>
  <si>
    <t>University of South Carolina</t>
  </si>
  <si>
    <t>Full-Time Fall Enrollment</t>
  </si>
  <si>
    <t>TABLE 6. Published Tuition and Fees in Current Dollars and in 2014 Dollars, 2007-08 to 2014-15 and Full-Time Fall Undergraduate Enrollment, 2007 to 2013 at Flagship Universities</t>
  </si>
  <si>
    <t>1999-2000</t>
  </si>
  <si>
    <t>Net Room and Board and Other Costs</t>
  </si>
  <si>
    <t>Total Grants</t>
  </si>
  <si>
    <t>Net Cost of Attendance</t>
  </si>
  <si>
    <t>Published COA</t>
  </si>
  <si>
    <t>Figure 2013_12: Net Tuition and Fees, Net Room and Board and Other Costs, and Total Grant Aid in 2011 Dollars by Family Income, Full-Time Dependent Students at Public Institutions, 1999-2000, 2003-04, 2007-08, and 2011-12</t>
  </si>
  <si>
    <t xml:space="preserve">NOTE: The 2011-12 numbers were revised in December 2013. Grant aid includes grants from all sources and veterans' benefits, but not federal tax credits and deductions. </t>
  </si>
  <si>
    <t>Income categories for each year: lowest: less than $30,000; second: $30,000 to $64,999; third: $65,000 to $105,999; highest: $106,000 or higher (all in 2011 dollars).</t>
  </si>
  <si>
    <r>
      <t>SOURCE: NCES, National Postsecondary Student Aid Study, 1996, 2000, 2004, 2008, and 2012</t>
    </r>
    <r>
      <rPr>
        <sz val="10"/>
        <rFont val="Arial"/>
        <family val="2"/>
      </rPr>
      <t>.</t>
    </r>
  </si>
  <si>
    <r>
      <t>This table was prepared in December 2013 and was published in</t>
    </r>
    <r>
      <rPr>
        <i/>
        <sz val="10"/>
        <rFont val="Arial"/>
        <family val="2"/>
      </rPr>
      <t xml:space="preserve"> Trends in College Pricing 2013</t>
    </r>
    <r>
      <rPr>
        <sz val="10"/>
        <rFont val="Arial"/>
        <family val="2"/>
      </rPr>
      <t>.</t>
    </r>
  </si>
  <si>
    <t>Highest*</t>
  </si>
  <si>
    <t>*Because of the small sample size, grant aid estimates for the highest-income group in the for-profit sector are unstable and should be interpreted with caution.</t>
  </si>
  <si>
    <t>Figure 2013_13: Net Tuition and Fees, Net Room and Board and Other Costs, and Total Grant Aid in 2011 Dollars by Family Income, Full-Time Dependent Students at Private Institutions, 1999-2000, 2003-04, 2007-08, and 2011-12</t>
  </si>
  <si>
    <t>Table 1A. Average Published Charges for Full-Time Undergraduates by Type and Control of Institution, 2014-15 (Enrollment-Weighted)</t>
  </si>
  <si>
    <t>Table 1B. Average Published Charges for Full-Time Undergraduates by Carnegie Classification, 2014-15 (Enrollment-Weighted)</t>
  </si>
  <si>
    <r>
      <t xml:space="preserve">revised and may differ from those reported in </t>
    </r>
    <r>
      <rPr>
        <i/>
        <sz val="10"/>
        <color indexed="8"/>
        <rFont val="Arial"/>
        <family val="2"/>
      </rPr>
      <t>Trends in College Pricing 2013</t>
    </r>
    <r>
      <rPr>
        <sz val="10"/>
        <color indexed="8"/>
        <rFont val="Arial"/>
        <family val="2"/>
      </rPr>
      <t>. Public two-year</t>
    </r>
  </si>
  <si>
    <t>Public Bachelor's In-State</t>
  </si>
  <si>
    <t>Percentage Distribution of Full-Time Undergraduates</t>
  </si>
  <si>
    <t>Fall 2013</t>
  </si>
  <si>
    <r>
      <t xml:space="preserve">been revised and may differ from those reported in </t>
    </r>
    <r>
      <rPr>
        <i/>
        <sz val="10"/>
        <color indexed="8"/>
        <rFont val="Arial"/>
        <family val="2"/>
      </rPr>
      <t>Trends in College Pricing 2013</t>
    </r>
    <r>
      <rPr>
        <sz val="10"/>
        <color indexed="8"/>
        <rFont val="Arial"/>
        <family val="2"/>
      </rPr>
      <t>.</t>
    </r>
  </si>
  <si>
    <t>and Sources page (http://trends.collegeboard.org/college-pricing/notes-sources) for definitions of the institutional categories in Table 1B.</t>
  </si>
  <si>
    <t>One-Year % Change</t>
  </si>
  <si>
    <t>NOTES: Expense categories are based on institutional budgets for students as reported by colleges and universities in the Annual Survey of Colleges. Figures for tuition and fees and room and board mirror those reported in Table 1A. Other expense categories are the average amounts allotted in determining total cost of attendance and do not necessarily reflect actual student expenditures.</t>
  </si>
  <si>
    <t>Figure 2. Average Tuition and Fees and Room and Board by Sector and College Board Region, 2014-15 (Enrollment-Weighted)</t>
  </si>
  <si>
    <t>NOTE: Public two-year room and board charges are based on commuter housing and food costs. States included in the regions are as follows: Middle States: DC, DE, MD, NJ, NY, PA, and PR; Midwest: IA, IL, IN, KS, MI, MN, MO, NE, ND, OH, SD, WI, and WV; New England: CT, MA, ME, NH, RI, and VT; South: AL, FL, GA, KY, LA, MS, NC, SC, TN, and VA; Southwest: AR, NM, OK, and TX; West: AK, AZ, CA, CO, HI, ID, MT, NV, OR, UT, WA, and WY.</t>
  </si>
  <si>
    <t>Figure 3. Distribution of Full-Time Undergraduates at Four-Year Institutions by Published Tuition and Fees, 2014-15</t>
  </si>
  <si>
    <t>Public and Private Nonprofit Four-Year Combined (Median=$11,550)</t>
  </si>
  <si>
    <t>Figure 4. Distribution of Full-Time Undergraduates at Four-Year Institutions by Percentage Increase and Dollar Increase in Published Tuition and Fees, 2014-15</t>
  </si>
  <si>
    <t>Under $200</t>
  </si>
  <si>
    <t>$200 to $399</t>
  </si>
  <si>
    <t>$400 to $599</t>
  </si>
  <si>
    <t>$600 to $799</t>
  </si>
  <si>
    <t>$800 to $999</t>
  </si>
  <si>
    <t>NOTES: Each number shows the average annual rate of growth of published prices in</t>
  </si>
  <si>
    <t>Figure 7. Average 2014-15 In-District Tuition and Fees at Public Two-Year Institutions by State and Five-Year Percentage Change in Inflation-Adjusted Tuition and Fees</t>
  </si>
  <si>
    <t>Figure 8. Average 2014-15 In-State Tuition and Fees at Public Four-Year Institutions by State and Five-Year Percentage Change in Inflation-Adjusted Tuition and Fees</t>
  </si>
  <si>
    <t>Figure 10. 2014-15 Tuition and Fees at Flagship Universities and Five-Year Percentage Change in Inflation-Adjusted In-State Tuition and Fees</t>
  </si>
  <si>
    <t>2014-15 Tuition and Fees at Flagship Universities and Five-Year Percentage Change in Inflation-Adjusted Tuition and Fees</t>
  </si>
  <si>
    <t>2014-15 Out-of-State Premium</t>
  </si>
  <si>
    <t>Figure 11. Average Published and Net Prices in 2014 Dollars, Full-Time In-District Undergraduate Students at Public Two-Year Institutions, 1994-95 to 2014-15</t>
  </si>
  <si>
    <r>
      <t>SOURCES: The College Board, Annual Survey of Colleges;</t>
    </r>
    <r>
      <rPr>
        <i/>
        <sz val="10"/>
        <color indexed="8"/>
        <rFont val="Arial"/>
        <family val="2"/>
      </rPr>
      <t xml:space="preserve"> Trends in Student Aid 2014</t>
    </r>
    <r>
      <rPr>
        <sz val="10"/>
        <color indexed="8"/>
        <rFont val="Arial"/>
        <family val="2"/>
      </rPr>
      <t>.</t>
    </r>
  </si>
  <si>
    <t>Figure 12. Average Published and Net Prices in 2014 Dollars, Full-Time In-State Undergraduate Students at Public Four-Year Institutions, 1994-95 to 2014-15</t>
  </si>
  <si>
    <t>The estimate of average grant aid does not account for differences between the aid received by in-state and out-of-state students. Prices and grant aid are rounded to the nearest $10.</t>
  </si>
  <si>
    <t xml:space="preserve">NOTES: Because information on grant aid for 2014-15 is not yet available, the net price for 2014-15 is estimated based on 2013-14 financial aid. </t>
  </si>
  <si>
    <t>Figure 13. Average Published and Net Prices in 2014 Dollars, Full-Time Undergraduate Students at Private Nonprofit Four-Year Institutions, 1994-95 to 2014-15</t>
  </si>
  <si>
    <t>Figure 14A. Published and Net Prices of Full-Time Students at Public Four-Year Institutions, by State Residency, Dependency Status, and Family Income, 2011-12</t>
  </si>
  <si>
    <t>Figure 14B. Published and Net Prices of Full-Time Students at Public Two-Year Institutions, by Dependency Status and Family Income, 2011-12</t>
  </si>
  <si>
    <t>Figure 15A. Published and Net Prices of Full-Time Students at Private Nonprofit Four-Year Institutions, by Tuition Level, Dependency Status, and Family Income, 2011-12</t>
  </si>
  <si>
    <t>Figure 15B. Published and Net Prices of Full-Time Students at For-Profit Institutions, by Dependency Status and Family Income, 2011-12</t>
  </si>
  <si>
    <r>
      <t xml:space="preserve">reports; NCES, </t>
    </r>
    <r>
      <rPr>
        <i/>
        <sz val="10"/>
        <color indexed="8"/>
        <rFont val="Arial"/>
        <family val="2"/>
      </rPr>
      <t>Digest of Education Statistics 2013</t>
    </r>
    <r>
      <rPr>
        <sz val="10"/>
        <color indexed="8"/>
        <rFont val="Arial"/>
        <family val="2"/>
      </rPr>
      <t>, Table 307.10; NCES, IPEDS Fall 2013</t>
    </r>
  </si>
  <si>
    <t>Figure 16A. Annual Percentage Change in Inflation-Adjusted Per-Student State Funding for Higher Education and in Tuition and Fees at Public Institutions, 1983-84 to 2013-14</t>
  </si>
  <si>
    <t>Figure 16B. Total and Per-Student State Funding for Higher Education in 2013 Dollars, and Public FTE Enrollment, 1983-84 to 2013-14</t>
  </si>
  <si>
    <t>Figure 17A. Average State Funding for Higher Education per $1,000 in 
Personal Income, 1989-90 to 2013-14</t>
  </si>
  <si>
    <t>FIGURE 17B. State Funding for Higher Education per Student and per $1,000 in Personal Income, by State, 2013-14</t>
  </si>
  <si>
    <t>Figure 30B. Percentage of Full-Time Faculty with Tenure at Institutions with a Tenure System, 1993-94, 1999-2000, 2009-10, and 2011-12</t>
  </si>
  <si>
    <r>
      <t xml:space="preserve">SOURCE: NCES, </t>
    </r>
    <r>
      <rPr>
        <i/>
        <sz val="10"/>
        <color indexed="8"/>
        <rFont val="Arial"/>
        <family val="2"/>
      </rPr>
      <t>Digest of Education Statistics 2013</t>
    </r>
    <r>
      <rPr>
        <sz val="10"/>
        <color indexed="8"/>
        <rFont val="Arial"/>
        <family val="2"/>
      </rPr>
      <t>, Table 316.80.</t>
    </r>
  </si>
  <si>
    <t>Figure 30A. Composition of Staff in Degree-Granting Postsecondary Institutions, 1991-92, 2001-02, and 2011-12</t>
  </si>
  <si>
    <r>
      <t xml:space="preserve">SOURCE: NCES, </t>
    </r>
    <r>
      <rPr>
        <i/>
        <sz val="10"/>
        <color indexed="8"/>
        <rFont val="Arial"/>
        <family val="2"/>
      </rPr>
      <t>Digest of Education Statistics 2012</t>
    </r>
    <r>
      <rPr>
        <sz val="10"/>
        <color indexed="8"/>
        <rFont val="Arial"/>
        <family val="2"/>
      </rPr>
      <t>, Table 285.</t>
    </r>
  </si>
  <si>
    <r>
      <t xml:space="preserve">Source: NCES, </t>
    </r>
    <r>
      <rPr>
        <i/>
        <sz val="10"/>
        <color indexed="8"/>
        <rFont val="Arial"/>
        <family val="2"/>
      </rPr>
      <t>Digest of Education Statistics 2013</t>
    </r>
    <r>
      <rPr>
        <sz val="10"/>
        <color indexed="8"/>
        <rFont val="Arial"/>
        <family val="2"/>
      </rPr>
      <t>, Table 326.10.</t>
    </r>
  </si>
  <si>
    <t>Figure 29B. Overall Six-Year Bachelor's Degree Completion Rate of 2006 Cohort at Four-Year Institutions by Acceptance Rate of Institution</t>
  </si>
  <si>
    <t>Figure 29A. Percentage Distribution of Four-Year Degree-Granting Institutions and Distribution of Fall Full-Time Equivalent (FTE) Undergraduate Enrollment, by Acceptance Rate, 2012-13</t>
  </si>
  <si>
    <t>FTE Undergraduate Enrollment</t>
  </si>
  <si>
    <t>Figure 28. Percentage of First-Time Students Staying in State and Percentage of First-Time Students Who Were State Residents, 2012</t>
  </si>
  <si>
    <t>NOTE: Based on headcount enrollment.</t>
  </si>
  <si>
    <r>
      <t xml:space="preserve">SOURCE: NCES, </t>
    </r>
    <r>
      <rPr>
        <i/>
        <sz val="10"/>
        <color indexed="8"/>
        <rFont val="Arial"/>
        <family val="2"/>
      </rPr>
      <t>Digest of Education Statistics 2013</t>
    </r>
    <r>
      <rPr>
        <sz val="10"/>
        <color indexed="8"/>
        <rFont val="Arial"/>
        <family val="2"/>
      </rPr>
      <t>, Table 309.10.</t>
    </r>
  </si>
  <si>
    <t>Figure 27. Percentage Increases in Public Full-Time Equivalent Enrollment, Fall 2002 to Fall 2012</t>
  </si>
  <si>
    <r>
      <t xml:space="preserve">SOURCES: NCES, </t>
    </r>
    <r>
      <rPr>
        <i/>
        <sz val="10"/>
        <color indexed="8"/>
        <rFont val="Arial"/>
        <family val="2"/>
      </rPr>
      <t>Digest of Education Statistics 2013</t>
    </r>
    <r>
      <rPr>
        <sz val="10"/>
        <color indexed="8"/>
        <rFont val="Arial"/>
        <family val="2"/>
      </rPr>
      <t xml:space="preserve">, Table 307.20; </t>
    </r>
    <r>
      <rPr>
        <i/>
        <sz val="10"/>
        <color indexed="8"/>
        <rFont val="Arial"/>
        <family val="2"/>
      </rPr>
      <t>Digest of Education Statistics 2004</t>
    </r>
    <r>
      <rPr>
        <sz val="10"/>
        <color indexed="8"/>
        <rFont val="Arial"/>
        <family val="2"/>
      </rPr>
      <t>, Table 201.</t>
    </r>
  </si>
  <si>
    <t>Figure 26B. Percentage of All Public Full-Time Equivalent Enrollments in Two-Year Colleges, Fall 2012</t>
  </si>
  <si>
    <r>
      <t xml:space="preserve">SOURCE: NCES, </t>
    </r>
    <r>
      <rPr>
        <i/>
        <sz val="10"/>
        <color indexed="8"/>
        <rFont val="Arial"/>
        <family val="2"/>
      </rPr>
      <t>Digest of Education Statistics 2013</t>
    </r>
    <r>
      <rPr>
        <sz val="10"/>
        <color indexed="8"/>
        <rFont val="Arial"/>
        <family val="2"/>
      </rPr>
      <t>, Table 307.20.</t>
    </r>
  </si>
  <si>
    <t>Figure 26A. Public Full-Time Equivalent Enrollment in Degree-Granting Institutions, by State, Fall 2012</t>
  </si>
  <si>
    <t>Figure 25. Undergraduate Enrollment by Sector, Fall 2012</t>
  </si>
  <si>
    <r>
      <t xml:space="preserve">SOURCES: NCES, </t>
    </r>
    <r>
      <rPr>
        <i/>
        <sz val="10"/>
        <color indexed="8"/>
        <rFont val="Arial"/>
        <family val="2"/>
      </rPr>
      <t>Digest of Education Statistics 2013</t>
    </r>
    <r>
      <rPr>
        <sz val="10"/>
        <color indexed="8"/>
        <rFont val="Arial"/>
        <family val="2"/>
      </rPr>
      <t>, Table 303.60.</t>
    </r>
  </si>
  <si>
    <r>
      <t xml:space="preserve">SOURCES: NCES, </t>
    </r>
    <r>
      <rPr>
        <i/>
        <sz val="10"/>
        <color indexed="8"/>
        <rFont val="Arial"/>
        <family val="2"/>
      </rPr>
      <t>Digest of Education Statistics 2013</t>
    </r>
    <r>
      <rPr>
        <sz val="10"/>
        <color indexed="8"/>
        <rFont val="Arial"/>
        <family val="2"/>
      </rPr>
      <t xml:space="preserve">, Table 318.40; </t>
    </r>
    <r>
      <rPr>
        <i/>
        <sz val="10"/>
        <color indexed="8"/>
        <rFont val="Arial"/>
        <family val="2"/>
      </rPr>
      <t>Postsecondary Institutions</t>
    </r>
  </si>
  <si>
    <r>
      <rPr>
        <i/>
        <sz val="10"/>
        <color indexed="8"/>
        <rFont val="Arial"/>
        <family val="2"/>
      </rPr>
      <t>Enrollment, 2012-13: First Look (Provisional Data)</t>
    </r>
    <r>
      <rPr>
        <sz val="10"/>
        <color indexed="8"/>
        <rFont val="Arial"/>
        <family val="2"/>
      </rPr>
      <t xml:space="preserve"> (NCES 2014-066rev).</t>
    </r>
  </si>
  <si>
    <t>Figure 24. Degrees Granted by Type of Degree and Sector, 2002-03, 2007-08, and 2012-13</t>
  </si>
  <si>
    <t>Percengage Distribution</t>
  </si>
  <si>
    <t>Figure 23. Postsecondary Fall Enrollment by Attendance Status and Level of Enrollment (with Percentage of All Students Enrolled in Each Sector), 1995 to 2012, Selected Years</t>
  </si>
  <si>
    <t>Figure 22B. Median Family Income by Selected Characteristics, 2013</t>
  </si>
  <si>
    <t>Figure 22A. Percentage Change in Inflation-Adjusted Mean Family Income by Quintile, 1983–1993, 1993–2003, and 2003–2013</t>
  </si>
  <si>
    <t>Figure 21B. Average Reported Spending Rates for College and University Endowments, 2000-01 to 2012-13</t>
  </si>
  <si>
    <t>Figure 21A. Private Nonprofit Four-Year College and University Endowment Assets per Full-Time Equivalent Student Relative to 2002-03</t>
  </si>
  <si>
    <t>Figure 19B. Net Tuition Revenues, Subsidies, and Education and Related Expenditures per Full-Time Equivalent (FTE) Student in 2011 Dollars at Private Nonprofit Institutions, 2001-02, 2006-07, and 2011-12</t>
  </si>
  <si>
    <t>Figure 19A. Net Tuition Revenues, Subsidies, and Education and Related Expenditures per Full-Time Equivalent (FTE) Student in 2011 Dollars at Public Institutions, 2001-02, 2006-07, and 2011-12</t>
  </si>
  <si>
    <t>Figure 18B.  Institutional Revenues per Full-Time Equivalent (FTE) Student in 2011 Dollars at Private Nonprofit Institutions by Revenue Source, 2001-02, 2006-07, and 2011-12</t>
  </si>
  <si>
    <t>Figure 18A. Institutional Revenues per Full-Time Equivalent (FTE) Student in 2011 Dollars at Public Institutions by Revenue Source, 2001-02, 2006-07, and 2011-12</t>
  </si>
  <si>
    <t>Composition of Staff in Degree-Granting Postsecondary Institutions, 1991-92, 2001-02, and 2011-12</t>
  </si>
  <si>
    <t>Postsecondary Fall Enrollment by Attendance Status and Level of Enrollment (with Percentage of All Students Enrolled in Each Sector), 1995 to 2012, 
Selected Years</t>
  </si>
  <si>
    <t>Consumer Price Index: All Urban Consumers, Not Seasonally Adjusted, All Items, U.S. City Average, 1982-84=100</t>
  </si>
  <si>
    <t>Published and Net Prices of Full-Time Students at Public Two-Year Institutions, by Dependency Status and Family Income, 2011-12</t>
  </si>
  <si>
    <t>Average State Funding for Higher Education per $1,000 in Personal Income, 1989-90 to 2013-14</t>
  </si>
  <si>
    <t>Percentage Distribution of Four-Year Degree-Granting Institutions and Distribution of Fall Full-Time Equivalent (FTE) Undergraduate Enrollment, by Acceptance Rate, 2012-13</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</si>
</sst>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5" formatCode="&quot;$&quot;#,##0_);\(&quot;$&quot;#,##0\)"/>
    <numFmt numFmtId="6" formatCode="&quot;$&quot;#,##0_);[Red]\(&quot;$&quot;#,##0\)"/>
    <numFmt numFmtId="44" formatCode="_(&quot;$&quot;* #,##0.00_);_(&quot;$&quot;* \(#,##0.00\);_(&quot;$&quot;* &quot;-&quot;??_);_(@_)"/>
    <numFmt numFmtId="43" formatCode="_(* #,##0.00_);_(* \(#,##0.00\);_(* &quot;-&quot;??_);_(@_)"/>
    <numFmt numFmtId="164" formatCode="&quot;$&quot;#,##0"/>
    <numFmt numFmtId="165" formatCode="0.0%"/>
    <numFmt numFmtId="166" formatCode="&quot;$&quot;#,##0.0"/>
    <numFmt numFmtId="167" formatCode="#,##0.0"/>
    <numFmt numFmtId="168" formatCode="&quot;$&quot;#,##0.000"/>
    <numFmt numFmtId="169" formatCode="&quot;$&quot;#,##0.00"/>
    <numFmt numFmtId="170" formatCode="_(&quot;$&quot;* #,##0_);_(&quot;$&quot;* \(#,##0\);_(&quot;$&quot;* &quot;-&quot;??_);_(@_)"/>
    <numFmt numFmtId="171" formatCode="0.0000"/>
    <numFmt numFmtId="172" formatCode="0.0"/>
    <numFmt numFmtId="173" formatCode="0.000"/>
  </numFmts>
  <fonts count="47">
    <font>
      <sz val="11"/>
      <color theme="1"/>
      <name val="Calibri"/>
      <family val="2"/>
      <scheme val="minor"/>
    </font>
    <font>
      <b/>
      <sz val="10"/>
      <name val="Arial"/>
      <family val="2"/>
    </font>
    <font>
      <sz val="10"/>
      <name val="Arial"/>
      <family val="2"/>
    </font>
    <font>
      <sz val="10"/>
      <color indexed="8"/>
      <name val="Arial"/>
      <family val="2"/>
    </font>
    <font>
      <sz val="8"/>
      <name val="Arial"/>
      <family val="2"/>
    </font>
    <font>
      <sz val="10"/>
      <name val="Courier"/>
      <family val="3"/>
    </font>
    <font>
      <sz val="10"/>
      <name val="Courier New"/>
      <family val="3"/>
    </font>
    <font>
      <sz val="10"/>
      <name val="Calibri"/>
      <family val="2"/>
    </font>
    <font>
      <sz val="9"/>
      <color indexed="8"/>
      <name val="Arial"/>
      <family val="2"/>
    </font>
    <font>
      <sz val="10"/>
      <name val="MS Sans Serif"/>
      <family val="2"/>
    </font>
    <font>
      <b/>
      <sz val="10"/>
      <name val="Calibri"/>
      <family val="2"/>
    </font>
    <font>
      <i/>
      <sz val="10"/>
      <name val="Arial"/>
      <family val="2"/>
    </font>
    <font>
      <i/>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sz val="10"/>
      <color theme="1"/>
      <name val="Arial"/>
      <family val="2"/>
    </font>
    <font>
      <sz val="12"/>
      <color theme="1"/>
      <name val="Calibri"/>
      <family val="2"/>
      <charset val="129"/>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10"/>
      <color theme="1"/>
      <name val="Arial"/>
      <family val="2"/>
    </font>
    <font>
      <u/>
      <sz val="10"/>
      <color theme="1"/>
      <name val="Arial"/>
      <family val="2"/>
    </font>
    <font>
      <sz val="10"/>
      <color theme="8"/>
      <name val="Arial"/>
      <family val="2"/>
    </font>
    <font>
      <sz val="9"/>
      <color theme="1"/>
      <name val="Arial"/>
      <family val="2"/>
    </font>
    <font>
      <i/>
      <sz val="10"/>
      <color theme="1"/>
      <name val="Arial"/>
      <family val="2"/>
    </font>
    <font>
      <b/>
      <sz val="10"/>
      <color theme="4"/>
      <name val="Arial"/>
      <family val="2"/>
    </font>
    <font>
      <sz val="10"/>
      <color theme="4"/>
      <name val="Arial"/>
      <family val="2"/>
    </font>
    <font>
      <b/>
      <sz val="10"/>
      <color theme="3"/>
      <name val="Arial"/>
      <family val="2"/>
    </font>
    <font>
      <b/>
      <sz val="10"/>
      <color rgb="FFC00000"/>
      <name val="Arial"/>
      <family val="2"/>
    </font>
    <font>
      <sz val="10"/>
      <color rgb="FF211D1E"/>
      <name val="Arial"/>
      <family val="2"/>
    </font>
    <font>
      <b/>
      <sz val="10"/>
      <color rgb="FF003363"/>
      <name val="Arial"/>
      <family val="2"/>
    </font>
    <font>
      <b/>
      <sz val="10"/>
      <color rgb="FF211D1E"/>
      <name val="Arial"/>
      <family val="2"/>
    </font>
  </fonts>
  <fills count="40">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8" tint="0.59999389629810485"/>
        <bgColor indexed="64"/>
      </patternFill>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7">
    <xf numFmtId="0" fontId="0" fillId="0" borderId="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5" fillId="27" borderId="0" applyNumberFormat="0" applyBorder="0" applyAlignment="0" applyProtection="0"/>
    <xf numFmtId="0" fontId="16" fillId="28" borderId="16" applyNumberFormat="0" applyAlignment="0" applyProtection="0"/>
    <xf numFmtId="0" fontId="17" fillId="29" borderId="17"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4" fontId="13" fillId="0" borderId="0" applyFont="0" applyFill="0" applyBorder="0" applyAlignment="0" applyProtection="0"/>
    <xf numFmtId="5" fontId="2" fillId="0" borderId="0" applyFont="0" applyFill="0" applyBorder="0" applyAlignment="0" applyProtection="0"/>
    <xf numFmtId="0" fontId="18" fillId="0" borderId="0" applyNumberFormat="0" applyFill="0" applyBorder="0" applyAlignment="0" applyProtection="0"/>
    <xf numFmtId="0" fontId="19" fillId="30" borderId="0" applyNumberFormat="0" applyBorder="0" applyAlignment="0" applyProtection="0"/>
    <xf numFmtId="0" fontId="20" fillId="0" borderId="18" applyNumberFormat="0" applyFill="0" applyAlignment="0" applyProtection="0"/>
    <xf numFmtId="0" fontId="21" fillId="0" borderId="19" applyNumberFormat="0" applyFill="0" applyAlignment="0" applyProtection="0"/>
    <xf numFmtId="0" fontId="22" fillId="0" borderId="20"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31" borderId="16" applyNumberFormat="0" applyAlignment="0" applyProtection="0"/>
    <xf numFmtId="0" fontId="25" fillId="0" borderId="21" applyNumberFormat="0" applyFill="0" applyAlignment="0" applyProtection="0"/>
    <xf numFmtId="0" fontId="26" fillId="32" borderId="0" applyNumberFormat="0" applyBorder="0" applyAlignment="0" applyProtection="0"/>
    <xf numFmtId="0" fontId="5" fillId="0" borderId="0"/>
    <xf numFmtId="0" fontId="13" fillId="0" borderId="0"/>
    <xf numFmtId="0" fontId="2" fillId="0" borderId="0"/>
    <xf numFmtId="0" fontId="2" fillId="0" borderId="0"/>
    <xf numFmtId="0" fontId="4" fillId="0" borderId="0"/>
    <xf numFmtId="0" fontId="13" fillId="0" borderId="0"/>
    <xf numFmtId="0" fontId="13" fillId="0" borderId="0"/>
    <xf numFmtId="0" fontId="13" fillId="0" borderId="0"/>
    <xf numFmtId="0" fontId="27" fillId="0" borderId="0"/>
    <xf numFmtId="0" fontId="6" fillId="0" borderId="0"/>
    <xf numFmtId="0" fontId="13" fillId="0" borderId="0"/>
    <xf numFmtId="0" fontId="13" fillId="0" borderId="0"/>
    <xf numFmtId="0" fontId="2" fillId="0" borderId="0"/>
    <xf numFmtId="0" fontId="2" fillId="0" borderId="0"/>
    <xf numFmtId="0" fontId="28" fillId="0" borderId="0"/>
    <xf numFmtId="0" fontId="9" fillId="0" borderId="0"/>
    <xf numFmtId="0" fontId="6" fillId="0" borderId="0"/>
    <xf numFmtId="0" fontId="9" fillId="0" borderId="0"/>
    <xf numFmtId="0" fontId="6" fillId="0" borderId="0"/>
    <xf numFmtId="0" fontId="9" fillId="0" borderId="0"/>
    <xf numFmtId="0" fontId="4" fillId="0" borderId="0"/>
    <xf numFmtId="0" fontId="29" fillId="0" borderId="0"/>
    <xf numFmtId="0" fontId="13" fillId="0" borderId="0"/>
    <xf numFmtId="0" fontId="13" fillId="0" borderId="0"/>
    <xf numFmtId="37" fontId="5" fillId="0" borderId="0"/>
    <xf numFmtId="0" fontId="5" fillId="0" borderId="0"/>
    <xf numFmtId="0" fontId="3" fillId="0" borderId="0"/>
    <xf numFmtId="0" fontId="2" fillId="0" borderId="0"/>
    <xf numFmtId="0" fontId="2" fillId="0" borderId="0"/>
    <xf numFmtId="0" fontId="2" fillId="0" borderId="0"/>
    <xf numFmtId="0" fontId="13" fillId="33" borderId="22" applyNumberFormat="0" applyFont="0" applyAlignment="0" applyProtection="0"/>
    <xf numFmtId="0" fontId="30" fillId="28" borderId="23" applyNumberFormat="0" applyAlignment="0" applyProtection="0"/>
    <xf numFmtId="9" fontId="13"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 fillId="0" borderId="0" applyFont="0" applyFill="0" applyBorder="0" applyAlignment="0" applyProtection="0"/>
    <xf numFmtId="0" fontId="31" fillId="0" borderId="0" applyNumberFormat="0" applyFill="0" applyBorder="0" applyAlignment="0" applyProtection="0"/>
    <xf numFmtId="0" fontId="32" fillId="0" borderId="24" applyNumberFormat="0" applyFill="0" applyAlignment="0" applyProtection="0"/>
    <xf numFmtId="0" fontId="33" fillId="0" borderId="0" applyNumberFormat="0" applyFill="0" applyBorder="0" applyAlignment="0" applyProtection="0"/>
  </cellStyleXfs>
  <cellXfs count="690">
    <xf numFmtId="0" fontId="0" fillId="0" borderId="0" xfId="0"/>
    <xf numFmtId="0" fontId="28" fillId="34" borderId="0" xfId="0" applyFont="1" applyFill="1" applyBorder="1" applyAlignment="1">
      <alignment horizontal="center" vertical="center"/>
    </xf>
    <xf numFmtId="0" fontId="28" fillId="34" borderId="0" xfId="0" quotePrefix="1" applyFont="1" applyFill="1" applyBorder="1" applyAlignment="1">
      <alignment horizontal="center" vertical="center"/>
    </xf>
    <xf numFmtId="168" fontId="28" fillId="34" borderId="0" xfId="81" applyNumberFormat="1" applyFont="1" applyFill="1" applyBorder="1" applyAlignment="1">
      <alignment horizontal="right" wrapText="1"/>
    </xf>
    <xf numFmtId="0" fontId="28" fillId="34" borderId="0" xfId="0" applyFont="1" applyFill="1" applyBorder="1"/>
    <xf numFmtId="0" fontId="28" fillId="34" borderId="0" xfId="0" quotePrefix="1" applyFont="1" applyFill="1" applyBorder="1"/>
    <xf numFmtId="0" fontId="28" fillId="2" borderId="0" xfId="0" applyFont="1" applyFill="1" applyBorder="1"/>
    <xf numFmtId="0" fontId="0" fillId="0" borderId="0" xfId="0" applyAlignment="1">
      <alignment horizontal="left"/>
    </xf>
    <xf numFmtId="0" fontId="0" fillId="0" borderId="0" xfId="0" applyFont="1"/>
    <xf numFmtId="0" fontId="0" fillId="34" borderId="0" xfId="0" applyFill="1"/>
    <xf numFmtId="0" fontId="0" fillId="0" borderId="0" xfId="0"/>
    <xf numFmtId="0" fontId="2" fillId="35" borderId="1" xfId="0" applyFont="1" applyFill="1" applyBorder="1"/>
    <xf numFmtId="0" fontId="2" fillId="35" borderId="1" xfId="0" applyFont="1" applyFill="1" applyBorder="1" applyAlignment="1">
      <alignment horizontal="center" vertical="center" wrapText="1"/>
    </xf>
    <xf numFmtId="0" fontId="2" fillId="35" borderId="0" xfId="0" applyFont="1" applyFill="1"/>
    <xf numFmtId="164" fontId="2" fillId="2" borderId="1" xfId="0" applyNumberFormat="1" applyFont="1" applyFill="1" applyBorder="1"/>
    <xf numFmtId="164" fontId="2" fillId="2" borderId="0" xfId="0" applyNumberFormat="1" applyFont="1" applyFill="1" applyBorder="1"/>
    <xf numFmtId="0" fontId="3" fillId="34" borderId="0" xfId="0" applyFont="1" applyFill="1" applyBorder="1" applyAlignment="1" applyProtection="1">
      <alignment horizontal="left" vertical="center"/>
    </xf>
    <xf numFmtId="0" fontId="3" fillId="34" borderId="1" xfId="0" applyFont="1" applyFill="1" applyBorder="1" applyAlignment="1" applyProtection="1">
      <alignment horizontal="left" vertical="center"/>
    </xf>
    <xf numFmtId="0" fontId="8" fillId="34" borderId="0" xfId="84" applyFont="1" applyFill="1" applyBorder="1" applyAlignment="1">
      <alignment vertical="center" wrapText="1"/>
    </xf>
    <xf numFmtId="0" fontId="8" fillId="34" borderId="0" xfId="84" applyFont="1" applyFill="1" applyBorder="1" applyAlignment="1">
      <alignment horizontal="center" vertical="center" wrapText="1"/>
    </xf>
    <xf numFmtId="164" fontId="8" fillId="34" borderId="0" xfId="84" applyNumberFormat="1" applyFont="1" applyFill="1" applyBorder="1" applyAlignment="1">
      <alignment horizontal="center" vertical="center"/>
    </xf>
    <xf numFmtId="164" fontId="0" fillId="34" borderId="0" xfId="0" applyNumberFormat="1" applyFill="1" applyBorder="1"/>
    <xf numFmtId="0" fontId="0" fillId="0" borderId="0" xfId="0"/>
    <xf numFmtId="0" fontId="2" fillId="36" borderId="2" xfId="0" applyFont="1" applyFill="1" applyBorder="1" applyAlignment="1">
      <alignment horizontal="left"/>
    </xf>
    <xf numFmtId="0" fontId="2" fillId="34" borderId="3" xfId="0" applyFont="1" applyFill="1" applyBorder="1" applyAlignment="1">
      <alignment horizontal="center" wrapText="1"/>
    </xf>
    <xf numFmtId="3" fontId="2" fillId="34" borderId="1" xfId="89" applyNumberFormat="1" applyFont="1" applyFill="1" applyBorder="1" applyAlignment="1">
      <alignment horizontal="right" wrapText="1"/>
    </xf>
    <xf numFmtId="165" fontId="2" fillId="34" borderId="3" xfId="89" applyNumberFormat="1" applyFont="1" applyFill="1" applyBorder="1" applyAlignment="1">
      <alignment horizontal="right" wrapText="1"/>
    </xf>
    <xf numFmtId="165" fontId="2" fillId="34" borderId="4" xfId="89" applyNumberFormat="1" applyFont="1" applyFill="1" applyBorder="1" applyAlignment="1">
      <alignment horizontal="right" wrapText="1"/>
    </xf>
    <xf numFmtId="3" fontId="2" fillId="34" borderId="5" xfId="89" applyNumberFormat="1" applyFont="1" applyFill="1" applyBorder="1" applyAlignment="1">
      <alignment horizontal="right" wrapText="1"/>
    </xf>
    <xf numFmtId="0" fontId="2" fillId="34" borderId="6" xfId="0" applyFont="1" applyFill="1" applyBorder="1" applyAlignment="1">
      <alignment horizontal="center"/>
    </xf>
    <xf numFmtId="164" fontId="2" fillId="34" borderId="0" xfId="89" applyNumberFormat="1" applyFont="1" applyFill="1" applyBorder="1" applyAlignment="1">
      <alignment horizontal="right"/>
    </xf>
    <xf numFmtId="165" fontId="2" fillId="34" borderId="7" xfId="89" applyNumberFormat="1" applyFont="1" applyFill="1" applyBorder="1" applyAlignment="1">
      <alignment horizontal="right"/>
    </xf>
    <xf numFmtId="0" fontId="2" fillId="34" borderId="8" xfId="0" applyFont="1" applyFill="1" applyBorder="1" applyAlignment="1">
      <alignment horizontal="center"/>
    </xf>
    <xf numFmtId="0" fontId="2" fillId="34" borderId="8" xfId="0" quotePrefix="1" applyFont="1" applyFill="1" applyBorder="1" applyAlignment="1">
      <alignment horizontal="center"/>
    </xf>
    <xf numFmtId="164" fontId="2" fillId="0" borderId="0" xfId="89" applyNumberFormat="1" applyFont="1" applyFill="1" applyBorder="1" applyAlignment="1">
      <alignment horizontal="right"/>
    </xf>
    <xf numFmtId="0" fontId="2" fillId="34" borderId="7" xfId="0" quotePrefix="1" applyFont="1" applyFill="1" applyBorder="1" applyAlignment="1">
      <alignment horizontal="center"/>
    </xf>
    <xf numFmtId="0" fontId="2" fillId="34" borderId="3" xfId="0" quotePrefix="1" applyFont="1" applyFill="1" applyBorder="1" applyAlignment="1">
      <alignment horizontal="center"/>
    </xf>
    <xf numFmtId="164" fontId="2" fillId="34" borderId="1" xfId="89" applyNumberFormat="1" applyFont="1" applyFill="1" applyBorder="1" applyAlignment="1">
      <alignment horizontal="right"/>
    </xf>
    <xf numFmtId="164" fontId="2" fillId="34" borderId="9" xfId="89" applyNumberFormat="1" applyFont="1" applyFill="1" applyBorder="1" applyAlignment="1">
      <alignment horizontal="right"/>
    </xf>
    <xf numFmtId="164" fontId="2" fillId="34" borderId="0" xfId="0" applyNumberFormat="1" applyFont="1" applyFill="1" applyBorder="1" applyAlignment="1">
      <alignment horizontal="right"/>
    </xf>
    <xf numFmtId="16" fontId="2" fillId="34" borderId="8" xfId="0" quotePrefix="1" applyNumberFormat="1" applyFont="1" applyFill="1" applyBorder="1" applyAlignment="1">
      <alignment horizontal="center"/>
    </xf>
    <xf numFmtId="164" fontId="2" fillId="34" borderId="0" xfId="0" quotePrefix="1" applyNumberFormat="1" applyFont="1" applyFill="1"/>
    <xf numFmtId="16" fontId="2" fillId="34" borderId="7" xfId="0" quotePrefix="1" applyNumberFormat="1" applyFont="1" applyFill="1" applyBorder="1" applyAlignment="1">
      <alignment horizontal="center"/>
    </xf>
    <xf numFmtId="0" fontId="2" fillId="34" borderId="0" xfId="0" applyFont="1" applyFill="1"/>
    <xf numFmtId="16" fontId="2" fillId="34" borderId="3" xfId="0" quotePrefix="1" applyNumberFormat="1" applyFont="1" applyFill="1" applyBorder="1" applyAlignment="1">
      <alignment horizontal="center"/>
    </xf>
    <xf numFmtId="164" fontId="2" fillId="34" borderId="10" xfId="0" applyNumberFormat="1" applyFont="1" applyFill="1" applyBorder="1" applyAlignment="1">
      <alignment horizontal="right"/>
    </xf>
    <xf numFmtId="164" fontId="2" fillId="34" borderId="1" xfId="0" applyNumberFormat="1" applyFont="1" applyFill="1" applyBorder="1" applyAlignment="1">
      <alignment horizontal="right"/>
    </xf>
    <xf numFmtId="164" fontId="2" fillId="34" borderId="10" xfId="89" applyNumberFormat="1" applyFont="1" applyFill="1" applyBorder="1" applyAlignment="1">
      <alignment horizontal="right"/>
    </xf>
    <xf numFmtId="165" fontId="2" fillId="34" borderId="0" xfId="89" applyNumberFormat="1" applyFont="1" applyFill="1" applyBorder="1" applyAlignment="1">
      <alignment horizontal="right"/>
    </xf>
    <xf numFmtId="165" fontId="2" fillId="34" borderId="0" xfId="0" applyNumberFormat="1" applyFont="1" applyFill="1" applyBorder="1" applyAlignment="1">
      <alignment horizontal="right" wrapText="1"/>
    </xf>
    <xf numFmtId="0" fontId="2" fillId="0" borderId="0" xfId="0" applyFont="1" applyFill="1"/>
    <xf numFmtId="0" fontId="2" fillId="0" borderId="0" xfId="0" applyFont="1" applyFill="1" applyBorder="1" applyAlignment="1">
      <alignment horizontal="right"/>
    </xf>
    <xf numFmtId="165" fontId="2" fillId="0" borderId="0" xfId="0" applyNumberFormat="1" applyFont="1" applyFill="1" applyBorder="1" applyAlignment="1">
      <alignment horizontal="right"/>
    </xf>
    <xf numFmtId="0" fontId="2" fillId="0" borderId="0" xfId="0" applyFont="1" applyFill="1" applyAlignment="1">
      <alignment horizontal="right"/>
    </xf>
    <xf numFmtId="165" fontId="2" fillId="0" borderId="0" xfId="0" applyNumberFormat="1" applyFont="1" applyFill="1" applyAlignment="1">
      <alignment horizontal="right"/>
    </xf>
    <xf numFmtId="0" fontId="2" fillId="36" borderId="2" xfId="0" applyFont="1" applyFill="1" applyBorder="1" applyAlignment="1">
      <alignment horizontal="left" wrapText="1"/>
    </xf>
    <xf numFmtId="0" fontId="0" fillId="0" borderId="0" xfId="0" applyAlignment="1">
      <alignment wrapText="1"/>
    </xf>
    <xf numFmtId="0" fontId="2" fillId="34" borderId="4" xfId="0" applyFont="1" applyFill="1" applyBorder="1" applyAlignment="1">
      <alignment horizontal="center" wrapText="1"/>
    </xf>
    <xf numFmtId="0" fontId="2" fillId="34" borderId="11" xfId="0" applyFont="1" applyFill="1" applyBorder="1" applyAlignment="1">
      <alignment horizontal="center" vertical="center" wrapText="1"/>
    </xf>
    <xf numFmtId="6" fontId="2" fillId="34" borderId="0" xfId="0" applyNumberFormat="1" applyFont="1" applyFill="1" applyBorder="1" applyAlignment="1">
      <alignment horizontal="right" vertical="center" wrapText="1"/>
    </xf>
    <xf numFmtId="0" fontId="2" fillId="34" borderId="7" xfId="0" applyFont="1" applyFill="1" applyBorder="1" applyAlignment="1">
      <alignment horizontal="center" vertical="center" wrapText="1"/>
    </xf>
    <xf numFmtId="9" fontId="2" fillId="34" borderId="7" xfId="0" applyNumberFormat="1" applyFont="1" applyFill="1" applyBorder="1" applyAlignment="1">
      <alignment horizontal="right" vertical="center" wrapText="1"/>
    </xf>
    <xf numFmtId="16" fontId="2" fillId="34" borderId="7" xfId="0" quotePrefix="1" applyNumberFormat="1" applyFont="1" applyFill="1" applyBorder="1" applyAlignment="1">
      <alignment horizontal="center" vertical="center" wrapText="1"/>
    </xf>
    <xf numFmtId="0" fontId="2" fillId="34" borderId="3" xfId="0" quotePrefix="1" applyFont="1" applyFill="1" applyBorder="1" applyAlignment="1">
      <alignment horizontal="center" vertical="center" wrapText="1"/>
    </xf>
    <xf numFmtId="6" fontId="2" fillId="34" borderId="1" xfId="0" applyNumberFormat="1" applyFont="1" applyFill="1" applyBorder="1" applyAlignment="1">
      <alignment horizontal="right" vertical="center" wrapText="1"/>
    </xf>
    <xf numFmtId="9" fontId="2" fillId="34" borderId="3" xfId="0" applyNumberFormat="1" applyFont="1" applyFill="1" applyBorder="1" applyAlignment="1">
      <alignment horizontal="right" vertical="center" wrapText="1"/>
    </xf>
    <xf numFmtId="16" fontId="2" fillId="34" borderId="11" xfId="0" quotePrefix="1" applyNumberFormat="1" applyFont="1" applyFill="1" applyBorder="1" applyAlignment="1">
      <alignment horizontal="center" vertical="center" wrapText="1"/>
    </xf>
    <xf numFmtId="165" fontId="2" fillId="34" borderId="7" xfId="0" applyNumberFormat="1" applyFont="1" applyFill="1" applyBorder="1" applyAlignment="1">
      <alignment horizontal="right" vertical="center" wrapText="1"/>
    </xf>
    <xf numFmtId="0" fontId="2" fillId="34" borderId="7" xfId="0" quotePrefix="1" applyFont="1" applyFill="1" applyBorder="1" applyAlignment="1">
      <alignment horizontal="center" vertical="center" wrapText="1"/>
    </xf>
    <xf numFmtId="0" fontId="2" fillId="34" borderId="3" xfId="0" applyFont="1" applyFill="1" applyBorder="1" applyAlignment="1">
      <alignment horizontal="center" vertical="center" wrapText="1"/>
    </xf>
    <xf numFmtId="165" fontId="2" fillId="34" borderId="3" xfId="0" applyNumberFormat="1" applyFont="1" applyFill="1" applyBorder="1" applyAlignment="1">
      <alignment horizontal="right" vertical="center" wrapText="1"/>
    </xf>
    <xf numFmtId="0" fontId="28" fillId="0" borderId="0" xfId="0" applyFont="1"/>
    <xf numFmtId="6" fontId="2" fillId="34" borderId="10" xfId="0" applyNumberFormat="1" applyFont="1" applyFill="1" applyBorder="1" applyAlignment="1">
      <alignment horizontal="right" vertical="center" wrapText="1"/>
    </xf>
    <xf numFmtId="0" fontId="2" fillId="34" borderId="11" xfId="0" quotePrefix="1" applyFont="1" applyFill="1" applyBorder="1" applyAlignment="1">
      <alignment horizontal="right" vertical="center" wrapText="1"/>
    </xf>
    <xf numFmtId="0" fontId="1" fillId="36" borderId="3" xfId="0" applyFont="1" applyFill="1" applyBorder="1"/>
    <xf numFmtId="0" fontId="2" fillId="36" borderId="3" xfId="0" quotePrefix="1" applyFont="1" applyFill="1" applyBorder="1" applyAlignment="1">
      <alignment horizontal="right"/>
    </xf>
    <xf numFmtId="0" fontId="2" fillId="36" borderId="12" xfId="0" applyFont="1" applyFill="1" applyBorder="1" applyAlignment="1">
      <alignment horizontal="right" wrapText="1"/>
    </xf>
    <xf numFmtId="9" fontId="2" fillId="36" borderId="3" xfId="0" applyNumberFormat="1" applyFont="1" applyFill="1" applyBorder="1" applyAlignment="1">
      <alignment horizontal="right" wrapText="1"/>
    </xf>
    <xf numFmtId="0" fontId="1" fillId="34" borderId="7" xfId="0" applyFont="1" applyFill="1" applyBorder="1"/>
    <xf numFmtId="0" fontId="2" fillId="34" borderId="7" xfId="0" applyFont="1" applyFill="1" applyBorder="1" applyAlignment="1">
      <alignment horizontal="left" indent="1"/>
    </xf>
    <xf numFmtId="0" fontId="2" fillId="34" borderId="3" xfId="0" applyFont="1" applyFill="1" applyBorder="1" applyAlignment="1">
      <alignment horizontal="left" indent="1"/>
    </xf>
    <xf numFmtId="0" fontId="1" fillId="36" borderId="4" xfId="0" applyFont="1" applyFill="1" applyBorder="1"/>
    <xf numFmtId="0" fontId="1" fillId="34" borderId="11" xfId="0" applyFont="1" applyFill="1" applyBorder="1"/>
    <xf numFmtId="5" fontId="2" fillId="36" borderId="1" xfId="28" applyNumberFormat="1" applyFont="1" applyFill="1" applyBorder="1" applyAlignment="1">
      <alignment horizontal="right"/>
    </xf>
    <xf numFmtId="5" fontId="2" fillId="36" borderId="1" xfId="28" quotePrefix="1" applyNumberFormat="1" applyFont="1" applyFill="1" applyBorder="1" applyAlignment="1">
      <alignment horizontal="right"/>
    </xf>
    <xf numFmtId="5" fontId="2" fillId="36" borderId="4" xfId="28" quotePrefix="1" applyNumberFormat="1" applyFont="1" applyFill="1" applyBorder="1" applyAlignment="1">
      <alignment horizontal="right"/>
    </xf>
    <xf numFmtId="0" fontId="2" fillId="36" borderId="3" xfId="0" applyFont="1" applyFill="1" applyBorder="1" applyAlignment="1">
      <alignment horizontal="right" wrapText="1"/>
    </xf>
    <xf numFmtId="0" fontId="2" fillId="34" borderId="7" xfId="28" applyNumberFormat="1" applyFont="1" applyFill="1" applyBorder="1" applyAlignment="1"/>
    <xf numFmtId="5" fontId="2" fillId="34" borderId="0" xfId="28" applyNumberFormat="1" applyFont="1" applyFill="1" applyAlignment="1">
      <alignment horizontal="right"/>
    </xf>
    <xf numFmtId="5" fontId="2" fillId="34" borderId="7" xfId="28" applyNumberFormat="1" applyFont="1" applyFill="1" applyBorder="1" applyAlignment="1">
      <alignment horizontal="right"/>
    </xf>
    <xf numFmtId="9" fontId="2" fillId="34" borderId="7" xfId="28" applyNumberFormat="1" applyFont="1" applyFill="1" applyBorder="1"/>
    <xf numFmtId="0" fontId="2" fillId="34" borderId="7" xfId="0" applyNumberFormat="1" applyFont="1" applyFill="1" applyBorder="1" applyAlignment="1">
      <alignment horizontal="left" indent="1"/>
    </xf>
    <xf numFmtId="0" fontId="2" fillId="34" borderId="3" xfId="0" applyNumberFormat="1" applyFont="1" applyFill="1" applyBorder="1" applyAlignment="1">
      <alignment horizontal="left" indent="1"/>
    </xf>
    <xf numFmtId="5" fontId="2" fillId="34" borderId="1" xfId="28" applyNumberFormat="1" applyFont="1" applyFill="1" applyBorder="1" applyAlignment="1">
      <alignment horizontal="right"/>
    </xf>
    <xf numFmtId="5" fontId="2" fillId="34" borderId="3" xfId="28" applyNumberFormat="1" applyFont="1" applyFill="1" applyBorder="1" applyAlignment="1">
      <alignment horizontal="right"/>
    </xf>
    <xf numFmtId="9" fontId="2" fillId="34" borderId="3" xfId="28" applyNumberFormat="1" applyFont="1" applyFill="1" applyBorder="1"/>
    <xf numFmtId="5" fontId="2" fillId="36" borderId="3" xfId="28" quotePrefix="1" applyNumberFormat="1" applyFont="1" applyFill="1" applyBorder="1" applyAlignment="1">
      <alignment horizontal="right"/>
    </xf>
    <xf numFmtId="0" fontId="2" fillId="34" borderId="0" xfId="0" quotePrefix="1" applyNumberFormat="1" applyFont="1" applyFill="1" applyBorder="1" applyAlignment="1">
      <alignment horizontal="left"/>
    </xf>
    <xf numFmtId="9" fontId="2" fillId="34" borderId="0" xfId="28" applyNumberFormat="1" applyFont="1" applyFill="1"/>
    <xf numFmtId="0" fontId="2" fillId="34" borderId="0" xfId="28" applyNumberFormat="1" applyFont="1" applyFill="1" applyAlignment="1"/>
    <xf numFmtId="164" fontId="2" fillId="34" borderId="0" xfId="0" applyNumberFormat="1" applyFont="1" applyFill="1" applyAlignment="1">
      <alignment horizontal="right"/>
    </xf>
    <xf numFmtId="164" fontId="2" fillId="34" borderId="7" xfId="0" applyNumberFormat="1" applyFont="1" applyFill="1" applyBorder="1" applyAlignment="1">
      <alignment horizontal="right"/>
    </xf>
    <xf numFmtId="164" fontId="2" fillId="34" borderId="8" xfId="0" applyNumberFormat="1" applyFont="1" applyFill="1" applyBorder="1" applyAlignment="1">
      <alignment horizontal="right"/>
    </xf>
    <xf numFmtId="0" fontId="28" fillId="36" borderId="1" xfId="0" applyFont="1" applyFill="1" applyBorder="1" applyAlignment="1">
      <alignment horizontal="right"/>
    </xf>
    <xf numFmtId="9" fontId="28" fillId="34" borderId="7" xfId="0" applyNumberFormat="1" applyFont="1" applyFill="1" applyBorder="1" applyAlignment="1">
      <alignment horizontal="right"/>
    </xf>
    <xf numFmtId="164" fontId="28" fillId="34" borderId="0" xfId="0" applyNumberFormat="1" applyFont="1" applyFill="1" applyAlignment="1">
      <alignment horizontal="right"/>
    </xf>
    <xf numFmtId="164" fontId="28" fillId="34" borderId="0" xfId="0" applyNumberFormat="1" applyFont="1" applyFill="1" applyBorder="1" applyAlignment="1">
      <alignment horizontal="right"/>
    </xf>
    <xf numFmtId="164" fontId="28" fillId="34" borderId="7" xfId="0" applyNumberFormat="1" applyFont="1" applyFill="1" applyBorder="1" applyAlignment="1">
      <alignment horizontal="right"/>
    </xf>
    <xf numFmtId="164" fontId="28" fillId="34" borderId="8" xfId="0" applyNumberFormat="1" applyFont="1" applyFill="1" applyBorder="1" applyAlignment="1">
      <alignment horizontal="right"/>
    </xf>
    <xf numFmtId="164" fontId="28" fillId="34" borderId="1" xfId="0" applyNumberFormat="1" applyFont="1" applyFill="1" applyBorder="1" applyAlignment="1">
      <alignment horizontal="right"/>
    </xf>
    <xf numFmtId="164" fontId="28" fillId="34" borderId="3" xfId="0" applyNumberFormat="1" applyFont="1" applyFill="1" applyBorder="1" applyAlignment="1">
      <alignment horizontal="right"/>
    </xf>
    <xf numFmtId="164" fontId="28" fillId="34" borderId="12" xfId="0" applyNumberFormat="1" applyFont="1" applyFill="1" applyBorder="1" applyAlignment="1">
      <alignment horizontal="right"/>
    </xf>
    <xf numFmtId="9" fontId="28" fillId="34" borderId="3" xfId="0" applyNumberFormat="1" applyFont="1" applyFill="1" applyBorder="1" applyAlignment="1">
      <alignment horizontal="right"/>
    </xf>
    <xf numFmtId="164" fontId="2" fillId="34" borderId="11" xfId="0" applyNumberFormat="1" applyFont="1" applyFill="1" applyBorder="1" applyAlignment="1">
      <alignment horizontal="right"/>
    </xf>
    <xf numFmtId="0" fontId="1" fillId="36" borderId="2" xfId="0" applyFont="1" applyFill="1" applyBorder="1" applyAlignment="1">
      <alignment horizontal="left" vertical="center" wrapText="1"/>
    </xf>
    <xf numFmtId="0" fontId="1" fillId="36" borderId="2" xfId="0" applyFont="1" applyFill="1" applyBorder="1" applyAlignment="1">
      <alignment horizontal="center" vertical="center" wrapText="1"/>
    </xf>
    <xf numFmtId="0" fontId="2" fillId="34" borderId="7" xfId="0" applyFont="1" applyFill="1" applyBorder="1" applyAlignment="1">
      <alignment horizontal="left" vertical="center" wrapText="1"/>
    </xf>
    <xf numFmtId="0" fontId="34" fillId="34" borderId="0" xfId="0" applyFont="1" applyFill="1" applyBorder="1" applyAlignment="1">
      <alignment horizontal="right" vertical="center" wrapText="1" indent="2"/>
    </xf>
    <xf numFmtId="9" fontId="34" fillId="34" borderId="7" xfId="0" applyNumberFormat="1" applyFont="1" applyFill="1" applyBorder="1" applyAlignment="1">
      <alignment horizontal="right" vertical="center" wrapText="1" indent="2"/>
    </xf>
    <xf numFmtId="9" fontId="34" fillId="34" borderId="0" xfId="0" applyNumberFormat="1" applyFont="1" applyFill="1" applyBorder="1" applyAlignment="1">
      <alignment horizontal="right" vertical="center" wrapText="1" indent="2"/>
    </xf>
    <xf numFmtId="3" fontId="34" fillId="34" borderId="0" xfId="0" applyNumberFormat="1" applyFont="1" applyFill="1" applyBorder="1" applyAlignment="1">
      <alignment horizontal="right" vertical="center" wrapText="1" indent="2"/>
    </xf>
    <xf numFmtId="0" fontId="1" fillId="36" borderId="4" xfId="0" applyFont="1" applyFill="1" applyBorder="1" applyAlignment="1">
      <alignment vertical="center"/>
    </xf>
    <xf numFmtId="0" fontId="2" fillId="34" borderId="7" xfId="0" applyFont="1" applyFill="1" applyBorder="1"/>
    <xf numFmtId="0" fontId="34" fillId="34" borderId="9" xfId="0" applyFont="1" applyFill="1" applyBorder="1" applyAlignment="1">
      <alignment horizontal="right" vertical="center" wrapText="1" indent="2"/>
    </xf>
    <xf numFmtId="0" fontId="2" fillId="34" borderId="3" xfId="0" applyFont="1" applyFill="1" applyBorder="1"/>
    <xf numFmtId="0" fontId="34" fillId="34" borderId="10" xfId="0" applyFont="1" applyFill="1" applyBorder="1" applyAlignment="1">
      <alignment horizontal="right" vertical="center" wrapText="1" indent="2"/>
    </xf>
    <xf numFmtId="9" fontId="34" fillId="34" borderId="3" xfId="0" applyNumberFormat="1" applyFont="1" applyFill="1" applyBorder="1" applyAlignment="1">
      <alignment horizontal="right" vertical="center" wrapText="1" indent="2"/>
    </xf>
    <xf numFmtId="9" fontId="34" fillId="34" borderId="1" xfId="0" applyNumberFormat="1" applyFont="1" applyFill="1" applyBorder="1" applyAlignment="1">
      <alignment horizontal="right" vertical="center" wrapText="1" indent="2"/>
    </xf>
    <xf numFmtId="171" fontId="2" fillId="34" borderId="0" xfId="0" applyNumberFormat="1" applyFont="1" applyFill="1"/>
    <xf numFmtId="171" fontId="1" fillId="36" borderId="2" xfId="0" applyNumberFormat="1" applyFont="1" applyFill="1" applyBorder="1" applyAlignment="1">
      <alignment horizontal="center" vertical="center" wrapText="1"/>
    </xf>
    <xf numFmtId="0" fontId="2" fillId="34" borderId="0" xfId="0" applyFont="1" applyFill="1" applyAlignment="1">
      <alignment horizontal="center"/>
    </xf>
    <xf numFmtId="0" fontId="2" fillId="34" borderId="1" xfId="0" applyFont="1" applyFill="1" applyBorder="1" applyAlignment="1">
      <alignment horizontal="center"/>
    </xf>
    <xf numFmtId="0" fontId="2" fillId="34" borderId="0" xfId="0" applyFont="1" applyFill="1" applyAlignment="1">
      <alignment horizontal="left"/>
    </xf>
    <xf numFmtId="0" fontId="2" fillId="0" borderId="0" xfId="0" applyFont="1"/>
    <xf numFmtId="0" fontId="2" fillId="34" borderId="3" xfId="0" applyFont="1" applyFill="1" applyBorder="1" applyAlignment="1">
      <alignment horizontal="left" vertical="center" wrapText="1"/>
    </xf>
    <xf numFmtId="3" fontId="34" fillId="34" borderId="1" xfId="0" applyNumberFormat="1" applyFont="1" applyFill="1" applyBorder="1" applyAlignment="1">
      <alignment horizontal="right" vertical="center" wrapText="1" indent="2"/>
    </xf>
    <xf numFmtId="0" fontId="34" fillId="34" borderId="1" xfId="0" applyFont="1" applyFill="1" applyBorder="1" applyAlignment="1">
      <alignment horizontal="right" vertical="center" wrapText="1" indent="2"/>
    </xf>
    <xf numFmtId="0" fontId="34" fillId="34" borderId="7" xfId="0" applyFont="1" applyFill="1" applyBorder="1" applyAlignment="1">
      <alignment horizontal="center" vertical="center" wrapText="1"/>
    </xf>
    <xf numFmtId="0" fontId="34" fillId="34" borderId="3" xfId="0" applyFont="1" applyFill="1" applyBorder="1" applyAlignment="1">
      <alignment horizontal="center" vertical="center" wrapText="1"/>
    </xf>
    <xf numFmtId="3" fontId="34" fillId="34" borderId="8" xfId="0" applyNumberFormat="1" applyFont="1" applyFill="1" applyBorder="1" applyAlignment="1">
      <alignment horizontal="right" vertical="center" wrapText="1" indent="4"/>
    </xf>
    <xf numFmtId="0" fontId="34" fillId="34" borderId="8" xfId="0" applyFont="1" applyFill="1" applyBorder="1" applyAlignment="1">
      <alignment horizontal="right" vertical="center" wrapText="1" indent="4"/>
    </xf>
    <xf numFmtId="3" fontId="34" fillId="34" borderId="12" xfId="0" applyNumberFormat="1" applyFont="1" applyFill="1" applyBorder="1" applyAlignment="1">
      <alignment horizontal="right" vertical="center" wrapText="1" indent="4"/>
    </xf>
    <xf numFmtId="0" fontId="1" fillId="36" borderId="4" xfId="0" applyFont="1" applyFill="1" applyBorder="1" applyAlignment="1">
      <alignment vertical="center" wrapText="1"/>
    </xf>
    <xf numFmtId="0" fontId="2" fillId="34" borderId="7" xfId="0" applyFont="1" applyFill="1" applyBorder="1" applyAlignment="1">
      <alignment wrapText="1"/>
    </xf>
    <xf numFmtId="0" fontId="2" fillId="34" borderId="3" xfId="0" applyFont="1" applyFill="1" applyBorder="1" applyAlignment="1">
      <alignment wrapText="1"/>
    </xf>
    <xf numFmtId="0" fontId="1" fillId="36" borderId="3" xfId="0" applyFont="1" applyFill="1" applyBorder="1" applyAlignment="1">
      <alignment vertical="center" wrapText="1"/>
    </xf>
    <xf numFmtId="164" fontId="2" fillId="36" borderId="1" xfId="0" quotePrefix="1" applyNumberFormat="1" applyFont="1" applyFill="1" applyBorder="1" applyAlignment="1">
      <alignment horizontal="right" vertical="center"/>
    </xf>
    <xf numFmtId="0" fontId="2" fillId="34" borderId="0" xfId="0" applyFont="1" applyFill="1" applyAlignment="1"/>
    <xf numFmtId="0" fontId="2" fillId="34" borderId="0" xfId="0" applyFont="1" applyFill="1" applyBorder="1" applyAlignment="1">
      <alignment horizontal="left" vertical="center" wrapText="1"/>
    </xf>
    <xf numFmtId="164" fontId="28" fillId="36" borderId="5" xfId="0" applyNumberFormat="1" applyFont="1" applyFill="1" applyBorder="1" applyAlignment="1">
      <alignment horizontal="right" vertical="center"/>
    </xf>
    <xf numFmtId="164" fontId="28" fillId="36" borderId="5" xfId="0" quotePrefix="1" applyNumberFormat="1" applyFont="1" applyFill="1" applyBorder="1" applyAlignment="1">
      <alignment horizontal="right" vertical="center"/>
    </xf>
    <xf numFmtId="164" fontId="28" fillId="34" borderId="0" xfId="0" applyNumberFormat="1" applyFont="1" applyFill="1"/>
    <xf numFmtId="164" fontId="28" fillId="34" borderId="1" xfId="0" applyNumberFormat="1" applyFont="1" applyFill="1" applyBorder="1"/>
    <xf numFmtId="164" fontId="28" fillId="36" borderId="1" xfId="0" applyNumberFormat="1" applyFont="1" applyFill="1" applyBorder="1" applyAlignment="1">
      <alignment horizontal="right" vertical="center"/>
    </xf>
    <xf numFmtId="0" fontId="28" fillId="0" borderId="0" xfId="0" applyFont="1" applyAlignment="1">
      <alignment wrapText="1"/>
    </xf>
    <xf numFmtId="164" fontId="28" fillId="0" borderId="0" xfId="0" applyNumberFormat="1" applyFont="1" applyAlignment="1">
      <alignment horizontal="right"/>
    </xf>
    <xf numFmtId="164" fontId="28" fillId="0" borderId="0" xfId="0" applyNumberFormat="1" applyFont="1"/>
    <xf numFmtId="5" fontId="2" fillId="34" borderId="12" xfId="28" applyNumberFormat="1" applyFont="1" applyFill="1" applyBorder="1" applyAlignment="1">
      <alignment horizontal="right"/>
    </xf>
    <xf numFmtId="0" fontId="1" fillId="36" borderId="3" xfId="28" applyNumberFormat="1" applyFont="1" applyFill="1" applyBorder="1" applyAlignment="1"/>
    <xf numFmtId="0" fontId="28" fillId="34" borderId="0" xfId="0" applyFont="1" applyFill="1"/>
    <xf numFmtId="0" fontId="35" fillId="36" borderId="2" xfId="0" applyFont="1" applyFill="1" applyBorder="1"/>
    <xf numFmtId="0" fontId="2" fillId="34" borderId="11" xfId="28" applyNumberFormat="1" applyFont="1" applyFill="1" applyBorder="1" applyAlignment="1"/>
    <xf numFmtId="0" fontId="28" fillId="34" borderId="7" xfId="0" applyFont="1" applyFill="1" applyBorder="1"/>
    <xf numFmtId="0" fontId="28" fillId="34" borderId="3" xfId="0" applyFont="1" applyFill="1" applyBorder="1"/>
    <xf numFmtId="0" fontId="36" fillId="34" borderId="3" xfId="0" applyFont="1" applyFill="1" applyBorder="1"/>
    <xf numFmtId="5" fontId="2" fillId="34" borderId="8" xfId="28" applyNumberFormat="1" applyFont="1" applyFill="1" applyBorder="1" applyAlignment="1">
      <alignment horizontal="right"/>
    </xf>
    <xf numFmtId="0" fontId="1" fillId="37" borderId="1" xfId="57" applyFont="1" applyFill="1" applyBorder="1" applyAlignment="1">
      <alignment vertical="center"/>
    </xf>
    <xf numFmtId="164" fontId="1" fillId="37" borderId="1" xfId="57" applyNumberFormat="1" applyFont="1" applyFill="1" applyBorder="1" applyAlignment="1">
      <alignment vertical="center"/>
    </xf>
    <xf numFmtId="0" fontId="28" fillId="36" borderId="7" xfId="77" applyFont="1" applyFill="1" applyBorder="1"/>
    <xf numFmtId="0" fontId="35" fillId="36" borderId="3" xfId="77" applyFont="1" applyFill="1" applyBorder="1"/>
    <xf numFmtId="164" fontId="2" fillId="36" borderId="1" xfId="77" applyNumberFormat="1" applyFont="1" applyFill="1" applyBorder="1" applyAlignment="1">
      <alignment horizontal="right"/>
    </xf>
    <xf numFmtId="164" fontId="2" fillId="36" borderId="1" xfId="77" applyNumberFormat="1" applyFont="1" applyFill="1" applyBorder="1" applyAlignment="1">
      <alignment horizontal="right" wrapText="1"/>
    </xf>
    <xf numFmtId="164" fontId="28" fillId="36" borderId="1" xfId="77" applyNumberFormat="1" applyFont="1" applyFill="1" applyBorder="1" applyAlignment="1">
      <alignment horizontal="right" wrapText="1"/>
    </xf>
    <xf numFmtId="164" fontId="28" fillId="36" borderId="1" xfId="77" quotePrefix="1" applyNumberFormat="1" applyFont="1" applyFill="1" applyBorder="1" applyAlignment="1">
      <alignment horizontal="right" wrapText="1"/>
    </xf>
    <xf numFmtId="164" fontId="28" fillId="36" borderId="3" xfId="77" quotePrefix="1" applyNumberFormat="1" applyFont="1" applyFill="1" applyBorder="1" applyAlignment="1">
      <alignment horizontal="right" wrapText="1"/>
    </xf>
    <xf numFmtId="9" fontId="28" fillId="36" borderId="3" xfId="77" applyNumberFormat="1" applyFont="1" applyFill="1" applyBorder="1" applyAlignment="1">
      <alignment horizontal="right" wrapText="1"/>
    </xf>
    <xf numFmtId="0" fontId="28" fillId="36" borderId="12" xfId="77" applyFont="1" applyFill="1" applyBorder="1" applyAlignment="1">
      <alignment horizontal="right" wrapText="1"/>
    </xf>
    <xf numFmtId="0" fontId="28" fillId="36" borderId="1" xfId="77" applyFont="1" applyFill="1" applyBorder="1" applyAlignment="1">
      <alignment horizontal="right"/>
    </xf>
    <xf numFmtId="0" fontId="2" fillId="36" borderId="1" xfId="77" applyFont="1" applyFill="1" applyBorder="1" applyAlignment="1">
      <alignment horizontal="right"/>
    </xf>
    <xf numFmtId="0" fontId="2" fillId="36" borderId="1" xfId="77" applyFont="1" applyFill="1" applyBorder="1" applyAlignment="1">
      <alignment horizontal="right" wrapText="1"/>
    </xf>
    <xf numFmtId="0" fontId="28" fillId="36" borderId="1" xfId="77" applyFont="1" applyFill="1" applyBorder="1" applyAlignment="1">
      <alignment horizontal="right" wrapText="1"/>
    </xf>
    <xf numFmtId="0" fontId="28" fillId="36" borderId="5" xfId="77" applyFont="1" applyFill="1" applyBorder="1" applyAlignment="1">
      <alignment horizontal="right" wrapText="1"/>
    </xf>
    <xf numFmtId="0" fontId="28" fillId="36" borderId="3" xfId="77" quotePrefix="1" applyFont="1" applyFill="1" applyBorder="1" applyAlignment="1">
      <alignment horizontal="right" wrapText="1"/>
    </xf>
    <xf numFmtId="9" fontId="28" fillId="36" borderId="2" xfId="77" applyNumberFormat="1" applyFont="1" applyFill="1" applyBorder="1" applyAlignment="1">
      <alignment horizontal="right" wrapText="1"/>
    </xf>
    <xf numFmtId="9" fontId="28" fillId="36" borderId="1" xfId="77" applyNumberFormat="1" applyFont="1" applyFill="1" applyBorder="1" applyAlignment="1">
      <alignment horizontal="right" wrapText="1"/>
    </xf>
    <xf numFmtId="9" fontId="28" fillId="36" borderId="10" xfId="77" applyNumberFormat="1" applyFont="1" applyFill="1" applyBorder="1" applyAlignment="1">
      <alignment horizontal="right" wrapText="1"/>
    </xf>
    <xf numFmtId="0" fontId="28" fillId="34" borderId="7" xfId="77" applyFont="1" applyFill="1" applyBorder="1"/>
    <xf numFmtId="164" fontId="2" fillId="34" borderId="0" xfId="57" applyNumberFormat="1" applyFont="1" applyFill="1" applyBorder="1" applyAlignment="1">
      <alignment horizontal="right"/>
    </xf>
    <xf numFmtId="164" fontId="2" fillId="34" borderId="11" xfId="57" applyNumberFormat="1" applyFont="1" applyFill="1" applyBorder="1" applyAlignment="1">
      <alignment horizontal="right"/>
    </xf>
    <xf numFmtId="9" fontId="2" fillId="34" borderId="7" xfId="57" applyNumberFormat="1" applyFont="1" applyFill="1" applyBorder="1" applyAlignment="1">
      <alignment horizontal="right"/>
    </xf>
    <xf numFmtId="9" fontId="2" fillId="34" borderId="8" xfId="57" applyNumberFormat="1" applyFont="1" applyFill="1" applyBorder="1" applyAlignment="1">
      <alignment horizontal="right"/>
    </xf>
    <xf numFmtId="164" fontId="2" fillId="34" borderId="0" xfId="57" applyNumberFormat="1" applyFont="1" applyFill="1" applyAlignment="1">
      <alignment horizontal="right"/>
    </xf>
    <xf numFmtId="9" fontId="2" fillId="34" borderId="0" xfId="57" applyNumberFormat="1" applyFont="1" applyFill="1" applyBorder="1" applyAlignment="1">
      <alignment horizontal="right"/>
    </xf>
    <xf numFmtId="164" fontId="2" fillId="34" borderId="7" xfId="57" applyNumberFormat="1" applyFont="1" applyFill="1" applyBorder="1" applyAlignment="1">
      <alignment horizontal="right"/>
    </xf>
    <xf numFmtId="0" fontId="28" fillId="34" borderId="3" xfId="77" applyFont="1" applyFill="1" applyBorder="1"/>
    <xf numFmtId="164" fontId="2" fillId="34" borderId="10" xfId="57" applyNumberFormat="1" applyFont="1" applyFill="1" applyBorder="1" applyAlignment="1">
      <alignment horizontal="right"/>
    </xf>
    <xf numFmtId="164" fontId="2" fillId="34" borderId="1" xfId="57" applyNumberFormat="1" applyFont="1" applyFill="1" applyBorder="1" applyAlignment="1">
      <alignment horizontal="right"/>
    </xf>
    <xf numFmtId="164" fontId="2" fillId="34" borderId="3" xfId="57" applyNumberFormat="1" applyFont="1" applyFill="1" applyBorder="1" applyAlignment="1">
      <alignment horizontal="right"/>
    </xf>
    <xf numFmtId="9" fontId="2" fillId="34" borderId="12" xfId="57" applyNumberFormat="1" applyFont="1" applyFill="1" applyBorder="1" applyAlignment="1">
      <alignment horizontal="right"/>
    </xf>
    <xf numFmtId="9" fontId="2" fillId="34" borderId="10" xfId="57" applyNumberFormat="1" applyFont="1" applyFill="1" applyBorder="1" applyAlignment="1">
      <alignment horizontal="right"/>
    </xf>
    <xf numFmtId="0" fontId="28" fillId="36" borderId="0" xfId="77" applyFont="1" applyFill="1" applyBorder="1"/>
    <xf numFmtId="0" fontId="35" fillId="36" borderId="4" xfId="77" applyFont="1" applyFill="1" applyBorder="1"/>
    <xf numFmtId="164" fontId="28" fillId="36" borderId="5" xfId="77" applyNumberFormat="1" applyFont="1" applyFill="1" applyBorder="1" applyAlignment="1">
      <alignment horizontal="right" wrapText="1"/>
    </xf>
    <xf numFmtId="164" fontId="28" fillId="36" borderId="4" xfId="77" applyNumberFormat="1" applyFont="1" applyFill="1" applyBorder="1" applyAlignment="1">
      <alignment horizontal="right" wrapText="1"/>
    </xf>
    <xf numFmtId="9" fontId="28" fillId="36" borderId="12" xfId="77" applyNumberFormat="1" applyFont="1" applyFill="1" applyBorder="1" applyAlignment="1">
      <alignment horizontal="right" wrapText="1"/>
    </xf>
    <xf numFmtId="0" fontId="28" fillId="36" borderId="5" xfId="77" applyFont="1" applyFill="1" applyBorder="1" applyAlignment="1">
      <alignment horizontal="right"/>
    </xf>
    <xf numFmtId="164" fontId="28" fillId="34" borderId="0" xfId="77" applyNumberFormat="1" applyFont="1" applyFill="1" applyAlignment="1">
      <alignment horizontal="right"/>
    </xf>
    <xf numFmtId="164" fontId="28" fillId="34" borderId="0" xfId="77" applyNumberFormat="1" applyFont="1" applyFill="1" applyBorder="1" applyAlignment="1">
      <alignment horizontal="right"/>
    </xf>
    <xf numFmtId="9" fontId="2" fillId="34" borderId="6" xfId="57" applyNumberFormat="1" applyFill="1" applyBorder="1"/>
    <xf numFmtId="164" fontId="2" fillId="34" borderId="0" xfId="57" applyNumberFormat="1" applyFill="1"/>
    <xf numFmtId="164" fontId="2" fillId="34" borderId="11" xfId="57" applyNumberFormat="1" applyFill="1" applyBorder="1"/>
    <xf numFmtId="164" fontId="28" fillId="0" borderId="0" xfId="77" applyNumberFormat="1" applyFont="1" applyFill="1" applyAlignment="1">
      <alignment horizontal="right"/>
    </xf>
    <xf numFmtId="164" fontId="2" fillId="0" borderId="0" xfId="57" applyNumberFormat="1" applyFont="1" applyFill="1" applyAlignment="1">
      <alignment horizontal="right"/>
    </xf>
    <xf numFmtId="9" fontId="2" fillId="34" borderId="8" xfId="57" applyNumberFormat="1" applyFill="1" applyBorder="1"/>
    <xf numFmtId="164" fontId="2" fillId="34" borderId="7" xfId="57" applyNumberFormat="1" applyFill="1" applyBorder="1"/>
    <xf numFmtId="164" fontId="2" fillId="34" borderId="8" xfId="57" applyNumberFormat="1" applyFont="1" applyFill="1" applyBorder="1" applyAlignment="1">
      <alignment horizontal="right"/>
    </xf>
    <xf numFmtId="164" fontId="28" fillId="34" borderId="1" xfId="77" applyNumberFormat="1" applyFont="1" applyFill="1" applyBorder="1" applyAlignment="1">
      <alignment horizontal="right"/>
    </xf>
    <xf numFmtId="9" fontId="2" fillId="34" borderId="3" xfId="57" applyNumberFormat="1" applyFont="1" applyFill="1" applyBorder="1" applyAlignment="1">
      <alignment horizontal="right"/>
    </xf>
    <xf numFmtId="9" fontId="2" fillId="34" borderId="12" xfId="57" applyNumberFormat="1" applyFill="1" applyBorder="1"/>
    <xf numFmtId="9" fontId="2" fillId="34" borderId="1" xfId="57" applyNumberFormat="1" applyFont="1" applyFill="1" applyBorder="1" applyAlignment="1">
      <alignment horizontal="right"/>
    </xf>
    <xf numFmtId="0" fontId="2" fillId="34" borderId="0" xfId="57" applyFont="1" applyFill="1"/>
    <xf numFmtId="9" fontId="2" fillId="34" borderId="0" xfId="57" applyNumberFormat="1" applyFont="1" applyFill="1" applyAlignment="1">
      <alignment horizontal="right"/>
    </xf>
    <xf numFmtId="0" fontId="2" fillId="34" borderId="0" xfId="57" applyFont="1" applyFill="1" applyAlignment="1">
      <alignment horizontal="right"/>
    </xf>
    <xf numFmtId="9" fontId="2" fillId="0" borderId="0" xfId="57" applyNumberFormat="1"/>
    <xf numFmtId="0" fontId="2" fillId="0" borderId="0" xfId="57"/>
    <xf numFmtId="9" fontId="2" fillId="34" borderId="0" xfId="57" applyNumberFormat="1" applyFill="1"/>
    <xf numFmtId="0" fontId="2" fillId="0" borderId="0" xfId="57" applyFont="1" applyFill="1"/>
    <xf numFmtId="0" fontId="2" fillId="0" borderId="0" xfId="57" applyFont="1"/>
    <xf numFmtId="9" fontId="2" fillId="0" borderId="0" xfId="57" applyNumberFormat="1" applyFont="1" applyFill="1" applyAlignment="1">
      <alignment horizontal="right"/>
    </xf>
    <xf numFmtId="0" fontId="2" fillId="0" borderId="0" xfId="57" applyFont="1" applyFill="1" applyAlignment="1">
      <alignment horizontal="right"/>
    </xf>
    <xf numFmtId="0" fontId="2" fillId="0" borderId="0" xfId="57" applyFont="1" applyAlignment="1">
      <alignment horizontal="right"/>
    </xf>
    <xf numFmtId="164" fontId="2" fillId="0" borderId="0" xfId="57" applyNumberFormat="1" applyFont="1" applyAlignment="1">
      <alignment horizontal="right"/>
    </xf>
    <xf numFmtId="9" fontId="2" fillId="0" borderId="0" xfId="57" applyNumberFormat="1" applyFont="1" applyAlignment="1">
      <alignment horizontal="right"/>
    </xf>
    <xf numFmtId="0" fontId="1" fillId="37" borderId="0" xfId="0" applyFont="1" applyFill="1" applyBorder="1" applyAlignment="1">
      <alignment vertical="center"/>
    </xf>
    <xf numFmtId="0" fontId="1" fillId="37" borderId="7" xfId="0" applyFont="1" applyFill="1" applyBorder="1" applyAlignment="1">
      <alignment vertical="center"/>
    </xf>
    <xf numFmtId="0" fontId="28" fillId="0" borderId="0" xfId="0" applyFont="1" applyAlignment="1">
      <alignment horizontal="center"/>
    </xf>
    <xf numFmtId="0" fontId="1" fillId="34" borderId="7" xfId="0" applyFont="1" applyFill="1" applyBorder="1" applyAlignment="1">
      <alignment wrapText="1"/>
    </xf>
    <xf numFmtId="0" fontId="1" fillId="34" borderId="7" xfId="0" applyFont="1" applyFill="1" applyBorder="1" applyAlignment="1">
      <alignment horizontal="left" wrapText="1"/>
    </xf>
    <xf numFmtId="0" fontId="28" fillId="36" borderId="1" xfId="0" quotePrefix="1" applyFont="1" applyFill="1" applyBorder="1" applyAlignment="1">
      <alignment horizontal="right"/>
    </xf>
    <xf numFmtId="0" fontId="1" fillId="37" borderId="1" xfId="0" applyFont="1" applyFill="1" applyBorder="1" applyAlignment="1">
      <alignment horizontal="left" vertical="center"/>
    </xf>
    <xf numFmtId="0" fontId="1" fillId="37" borderId="1" xfId="0" applyFont="1" applyFill="1" applyBorder="1" applyAlignment="1">
      <alignment vertical="center" wrapText="1"/>
    </xf>
    <xf numFmtId="0" fontId="28" fillId="37" borderId="0" xfId="0" applyFont="1" applyFill="1" applyBorder="1"/>
    <xf numFmtId="0" fontId="28" fillId="37" borderId="1" xfId="0" applyFont="1" applyFill="1" applyBorder="1"/>
    <xf numFmtId="0" fontId="37" fillId="37" borderId="1" xfId="0" applyFont="1" applyFill="1" applyBorder="1"/>
    <xf numFmtId="0" fontId="1" fillId="36" borderId="4" xfId="0" applyFont="1" applyFill="1" applyBorder="1" applyAlignment="1">
      <alignment wrapText="1"/>
    </xf>
    <xf numFmtId="0" fontId="28" fillId="36" borderId="3" xfId="0" applyFont="1" applyFill="1" applyBorder="1"/>
    <xf numFmtId="0" fontId="28" fillId="36" borderId="5" xfId="0" applyFont="1" applyFill="1" applyBorder="1" applyAlignment="1">
      <alignment horizontal="right"/>
    </xf>
    <xf numFmtId="0" fontId="28" fillId="36" borderId="4" xfId="0" applyFont="1" applyFill="1" applyBorder="1" applyAlignment="1">
      <alignment horizontal="right"/>
    </xf>
    <xf numFmtId="3" fontId="28" fillId="36" borderId="1" xfId="0" applyNumberFormat="1" applyFont="1" applyFill="1" applyBorder="1" applyAlignment="1">
      <alignment horizontal="right"/>
    </xf>
    <xf numFmtId="3" fontId="28" fillId="36" borderId="5" xfId="0" applyNumberFormat="1" applyFont="1" applyFill="1" applyBorder="1" applyAlignment="1">
      <alignment horizontal="right"/>
    </xf>
    <xf numFmtId="0" fontId="28" fillId="34" borderId="7" xfId="0" applyFont="1" applyFill="1" applyBorder="1" applyAlignment="1">
      <alignment vertical="top" wrapText="1"/>
    </xf>
    <xf numFmtId="0" fontId="28" fillId="34" borderId="7" xfId="0" applyFont="1" applyFill="1" applyBorder="1" applyAlignment="1">
      <alignment vertical="top"/>
    </xf>
    <xf numFmtId="164" fontId="28" fillId="34" borderId="0" xfId="0" applyNumberFormat="1" applyFont="1" applyFill="1" applyAlignment="1"/>
    <xf numFmtId="164" fontId="28" fillId="34" borderId="11" xfId="0" applyNumberFormat="1" applyFont="1" applyFill="1" applyBorder="1" applyAlignment="1"/>
    <xf numFmtId="3" fontId="28" fillId="34" borderId="0" xfId="0" applyNumberFormat="1" applyFont="1" applyFill="1" applyBorder="1" applyAlignment="1"/>
    <xf numFmtId="3" fontId="28" fillId="34" borderId="0" xfId="0" applyNumberFormat="1" applyFont="1" applyFill="1" applyAlignment="1"/>
    <xf numFmtId="3" fontId="3" fillId="34" borderId="0" xfId="83" applyNumberFormat="1" applyFont="1" applyFill="1" applyBorder="1" applyAlignment="1">
      <alignment horizontal="right"/>
    </xf>
    <xf numFmtId="164" fontId="28" fillId="34" borderId="7" xfId="0" applyNumberFormat="1" applyFont="1" applyFill="1" applyBorder="1" applyAlignment="1"/>
    <xf numFmtId="0" fontId="28" fillId="34" borderId="7" xfId="0" applyFont="1" applyFill="1" applyBorder="1" applyAlignment="1"/>
    <xf numFmtId="0" fontId="28" fillId="34" borderId="3" xfId="0" applyFont="1" applyFill="1" applyBorder="1" applyAlignment="1">
      <alignment vertical="top" wrapText="1"/>
    </xf>
    <xf numFmtId="0" fontId="28" fillId="34" borderId="12" xfId="0" applyFont="1" applyFill="1" applyBorder="1" applyAlignment="1">
      <alignment vertical="top"/>
    </xf>
    <xf numFmtId="164" fontId="28" fillId="34" borderId="10" xfId="0" applyNumberFormat="1" applyFont="1" applyFill="1" applyBorder="1" applyAlignment="1"/>
    <xf numFmtId="164" fontId="28" fillId="34" borderId="1" xfId="0" applyNumberFormat="1" applyFont="1" applyFill="1" applyBorder="1" applyAlignment="1"/>
    <xf numFmtId="164" fontId="28" fillId="34" borderId="3" xfId="0" applyNumberFormat="1" applyFont="1" applyFill="1" applyBorder="1" applyAlignment="1"/>
    <xf numFmtId="3" fontId="28" fillId="34" borderId="1" xfId="0" applyNumberFormat="1" applyFont="1" applyFill="1" applyBorder="1" applyAlignment="1"/>
    <xf numFmtId="3" fontId="3" fillId="34" borderId="1" xfId="83" applyNumberFormat="1" applyFont="1" applyFill="1" applyBorder="1" applyAlignment="1">
      <alignment horizontal="right"/>
    </xf>
    <xf numFmtId="0" fontId="1" fillId="34" borderId="0" xfId="0" applyFont="1" applyFill="1" applyAlignment="1"/>
    <xf numFmtId="0" fontId="28" fillId="34" borderId="3" xfId="0" applyFont="1" applyFill="1" applyBorder="1" applyAlignment="1">
      <alignment wrapText="1"/>
    </xf>
    <xf numFmtId="0" fontId="28" fillId="34" borderId="7" xfId="0" applyFont="1" applyFill="1" applyBorder="1" applyAlignment="1">
      <alignment wrapText="1"/>
    </xf>
    <xf numFmtId="164" fontId="28" fillId="34" borderId="7" xfId="0" applyNumberFormat="1" applyFont="1" applyFill="1" applyBorder="1"/>
    <xf numFmtId="164" fontId="28" fillId="34" borderId="13" xfId="0" applyNumberFormat="1" applyFont="1" applyFill="1" applyBorder="1"/>
    <xf numFmtId="164" fontId="28" fillId="34" borderId="0" xfId="0" applyNumberFormat="1" applyFont="1" applyFill="1" applyBorder="1"/>
    <xf numFmtId="164" fontId="28" fillId="34" borderId="3" xfId="0" applyNumberFormat="1" applyFont="1" applyFill="1" applyBorder="1"/>
    <xf numFmtId="0" fontId="28" fillId="34" borderId="0" xfId="0" applyFont="1" applyFill="1" applyAlignment="1"/>
    <xf numFmtId="0" fontId="2" fillId="34" borderId="0" xfId="0" applyFont="1" applyFill="1" applyAlignment="1">
      <alignment wrapText="1"/>
    </xf>
    <xf numFmtId="164" fontId="28" fillId="34" borderId="0" xfId="0" applyNumberFormat="1" applyFont="1" applyFill="1" applyBorder="1" applyAlignment="1"/>
    <xf numFmtId="9" fontId="1" fillId="37" borderId="1" xfId="0" applyNumberFormat="1" applyFont="1" applyFill="1" applyBorder="1" applyAlignment="1">
      <alignment vertical="center" wrapText="1"/>
    </xf>
    <xf numFmtId="9" fontId="1" fillId="36" borderId="14" xfId="0" applyNumberFormat="1" applyFont="1" applyFill="1" applyBorder="1" applyAlignment="1"/>
    <xf numFmtId="9" fontId="1" fillId="36" borderId="4" xfId="0" applyNumberFormat="1" applyFont="1" applyFill="1" applyBorder="1" applyAlignment="1"/>
    <xf numFmtId="9" fontId="28" fillId="36" borderId="1" xfId="0" applyNumberFormat="1" applyFont="1" applyFill="1" applyBorder="1" applyAlignment="1">
      <alignment horizontal="right"/>
    </xf>
    <xf numFmtId="9" fontId="28" fillId="36" borderId="3" xfId="0" applyNumberFormat="1" applyFont="1" applyFill="1" applyBorder="1" applyAlignment="1">
      <alignment horizontal="right"/>
    </xf>
    <xf numFmtId="9" fontId="28" fillId="34" borderId="0" xfId="0" applyNumberFormat="1" applyFont="1" applyFill="1" applyAlignment="1"/>
    <xf numFmtId="9" fontId="28" fillId="34" borderId="7" xfId="0" applyNumberFormat="1" applyFont="1" applyFill="1" applyBorder="1" applyAlignment="1"/>
    <xf numFmtId="9" fontId="28" fillId="34" borderId="0" xfId="0" applyNumberFormat="1" applyFont="1" applyFill="1"/>
    <xf numFmtId="9" fontId="28" fillId="0" borderId="0" xfId="0" applyNumberFormat="1" applyFont="1"/>
    <xf numFmtId="0" fontId="28" fillId="0" borderId="0" xfId="0" applyFont="1" applyAlignment="1"/>
    <xf numFmtId="0" fontId="1" fillId="38" borderId="0" xfId="0" applyFont="1" applyFill="1"/>
    <xf numFmtId="0" fontId="2" fillId="38" borderId="0" xfId="0" applyFont="1" applyFill="1"/>
    <xf numFmtId="0" fontId="2" fillId="38" borderId="1" xfId="0" applyFont="1" applyFill="1" applyBorder="1"/>
    <xf numFmtId="0" fontId="2" fillId="38" borderId="1" xfId="0" quotePrefix="1" applyFont="1" applyFill="1" applyBorder="1" applyAlignment="1">
      <alignment horizontal="right"/>
    </xf>
    <xf numFmtId="0" fontId="2" fillId="38" borderId="1" xfId="0" applyFont="1" applyFill="1" applyBorder="1" applyAlignment="1">
      <alignment horizontal="right"/>
    </xf>
    <xf numFmtId="164" fontId="0" fillId="34" borderId="0" xfId="0" applyNumberFormat="1" applyFill="1"/>
    <xf numFmtId="0" fontId="1" fillId="38" borderId="0" xfId="0" applyFont="1" applyFill="1" applyBorder="1"/>
    <xf numFmtId="0" fontId="2" fillId="34" borderId="1" xfId="0" applyFont="1" applyFill="1" applyBorder="1"/>
    <xf numFmtId="164" fontId="0" fillId="34" borderId="1" xfId="0" applyNumberFormat="1" applyFill="1" applyBorder="1"/>
    <xf numFmtId="164" fontId="0" fillId="0" borderId="0" xfId="0" applyNumberFormat="1"/>
    <xf numFmtId="164" fontId="2" fillId="34" borderId="0" xfId="0" applyNumberFormat="1" applyFont="1" applyFill="1"/>
    <xf numFmtId="164" fontId="0" fillId="34" borderId="13" xfId="0" applyNumberFormat="1" applyFill="1" applyBorder="1"/>
    <xf numFmtId="0" fontId="2" fillId="34" borderId="0" xfId="0" applyFont="1" applyFill="1" applyBorder="1"/>
    <xf numFmtId="0" fontId="35" fillId="34" borderId="0" xfId="0" applyFont="1" applyFill="1" applyBorder="1" applyAlignment="1">
      <alignment horizontal="left" vertical="center"/>
    </xf>
    <xf numFmtId="0" fontId="28" fillId="34" borderId="0" xfId="0" applyFont="1" applyFill="1" applyBorder="1" applyAlignment="1">
      <alignment horizontal="center" wrapText="1"/>
    </xf>
    <xf numFmtId="0" fontId="28" fillId="34" borderId="0" xfId="0" applyFont="1" applyFill="1" applyBorder="1" applyAlignment="1">
      <alignment horizontal="center"/>
    </xf>
    <xf numFmtId="0" fontId="28" fillId="34" borderId="0" xfId="0" applyFont="1" applyFill="1" applyBorder="1" applyAlignment="1">
      <alignment horizontal="left" vertical="center" indent="2"/>
    </xf>
    <xf numFmtId="0" fontId="28" fillId="34" borderId="0" xfId="0" applyFont="1" applyFill="1" applyBorder="1" applyAlignment="1">
      <alignment horizontal="left" vertical="center" wrapText="1" indent="2"/>
    </xf>
    <xf numFmtId="0" fontId="28" fillId="34" borderId="1" xfId="0" applyFont="1" applyFill="1" applyBorder="1" applyAlignment="1">
      <alignment horizontal="left" vertical="center" wrapText="1" indent="2"/>
    </xf>
    <xf numFmtId="0" fontId="28" fillId="34" borderId="1" xfId="0" applyFont="1" applyFill="1" applyBorder="1" applyAlignment="1">
      <alignment horizontal="center" vertical="center"/>
    </xf>
    <xf numFmtId="0" fontId="28" fillId="0" borderId="0" xfId="0" applyFont="1" applyAlignment="1">
      <alignment horizontal="left"/>
    </xf>
    <xf numFmtId="0" fontId="35" fillId="34" borderId="0" xfId="0" applyFont="1" applyFill="1" applyBorder="1" applyAlignment="1">
      <alignment horizontal="left" vertical="center" wrapText="1"/>
    </xf>
    <xf numFmtId="6" fontId="28" fillId="34" borderId="0" xfId="0" applyNumberFormat="1" applyFont="1" applyFill="1" applyBorder="1" applyAlignment="1">
      <alignment horizontal="right" vertical="center" indent="2"/>
    </xf>
    <xf numFmtId="165" fontId="28" fillId="34" borderId="0" xfId="0" applyNumberFormat="1" applyFont="1" applyFill="1" applyBorder="1" applyAlignment="1">
      <alignment horizontal="right" vertical="center" indent="2"/>
    </xf>
    <xf numFmtId="0" fontId="28" fillId="34" borderId="0" xfId="0" applyFont="1" applyFill="1" applyBorder="1" applyAlignment="1">
      <alignment horizontal="right" indent="2"/>
    </xf>
    <xf numFmtId="0" fontId="28" fillId="34" borderId="0" xfId="0" applyFont="1" applyFill="1" applyBorder="1" applyAlignment="1">
      <alignment horizontal="right" vertical="center" indent="2"/>
    </xf>
    <xf numFmtId="0" fontId="35" fillId="34" borderId="0" xfId="0" applyFont="1" applyFill="1" applyBorder="1" applyAlignment="1">
      <alignment horizontal="right" vertical="center" indent="2"/>
    </xf>
    <xf numFmtId="6" fontId="34" fillId="34" borderId="0" xfId="0" applyNumberFormat="1" applyFont="1" applyFill="1" applyBorder="1" applyAlignment="1">
      <alignment horizontal="right" vertical="center" indent="2"/>
    </xf>
    <xf numFmtId="165" fontId="28" fillId="34" borderId="1" xfId="0" applyNumberFormat="1" applyFont="1" applyFill="1" applyBorder="1" applyAlignment="1">
      <alignment horizontal="right" vertical="center" indent="2"/>
    </xf>
    <xf numFmtId="0" fontId="28" fillId="34" borderId="1" xfId="0" applyFont="1" applyFill="1" applyBorder="1" applyAlignment="1">
      <alignment horizontal="right" vertical="center" indent="2"/>
    </xf>
    <xf numFmtId="6" fontId="28" fillId="34" borderId="0" xfId="0" applyNumberFormat="1" applyFont="1" applyFill="1" applyBorder="1" applyAlignment="1">
      <alignment horizontal="right" vertical="center" indent="1"/>
    </xf>
    <xf numFmtId="165" fontId="28" fillId="34" borderId="0" xfId="0" applyNumberFormat="1" applyFont="1" applyFill="1" applyBorder="1" applyAlignment="1">
      <alignment horizontal="right" vertical="center" indent="1"/>
    </xf>
    <xf numFmtId="0" fontId="28" fillId="34" borderId="0" xfId="0" applyFont="1" applyFill="1" applyBorder="1" applyAlignment="1">
      <alignment horizontal="right" indent="1"/>
    </xf>
    <xf numFmtId="0" fontId="35" fillId="34" borderId="0" xfId="0" applyFont="1" applyFill="1" applyBorder="1" applyAlignment="1">
      <alignment horizontal="right" vertical="center" indent="1"/>
    </xf>
    <xf numFmtId="6" fontId="34" fillId="34" borderId="0" xfId="0" applyNumberFormat="1" applyFont="1" applyFill="1" applyBorder="1" applyAlignment="1">
      <alignment horizontal="right" vertical="center" indent="1"/>
    </xf>
    <xf numFmtId="165" fontId="28" fillId="34" borderId="1" xfId="0" applyNumberFormat="1" applyFont="1" applyFill="1" applyBorder="1" applyAlignment="1">
      <alignment horizontal="right" vertical="center" indent="1"/>
    </xf>
    <xf numFmtId="164" fontId="28" fillId="34" borderId="0" xfId="0" applyNumberFormat="1" applyFont="1" applyFill="1" applyBorder="1" applyAlignment="1">
      <alignment horizontal="right" vertical="center" indent="1"/>
    </xf>
    <xf numFmtId="9" fontId="28" fillId="34" borderId="1" xfId="0" applyNumberFormat="1" applyFont="1" applyFill="1" applyBorder="1" applyAlignment="1">
      <alignment horizontal="right" vertical="center" indent="1"/>
    </xf>
    <xf numFmtId="0" fontId="28" fillId="34" borderId="7" xfId="0" applyFont="1" applyFill="1" applyBorder="1" applyAlignment="1">
      <alignment horizontal="center" wrapText="1"/>
    </xf>
    <xf numFmtId="6" fontId="28" fillId="34" borderId="7" xfId="0" applyNumberFormat="1" applyFont="1" applyFill="1" applyBorder="1" applyAlignment="1">
      <alignment horizontal="right" vertical="center" indent="1"/>
    </xf>
    <xf numFmtId="165" fontId="28" fillId="34" borderId="7" xfId="0" applyNumberFormat="1" applyFont="1" applyFill="1" applyBorder="1" applyAlignment="1">
      <alignment horizontal="right" vertical="center" indent="1"/>
    </xf>
    <xf numFmtId="0" fontId="28" fillId="34" borderId="7" xfId="0" applyFont="1" applyFill="1" applyBorder="1" applyAlignment="1">
      <alignment horizontal="right" indent="1"/>
    </xf>
    <xf numFmtId="6" fontId="34" fillId="34" borderId="7" xfId="0" applyNumberFormat="1" applyFont="1" applyFill="1" applyBorder="1" applyAlignment="1">
      <alignment horizontal="right" vertical="center" indent="1"/>
    </xf>
    <xf numFmtId="9" fontId="28" fillId="34" borderId="3" xfId="0" applyNumberFormat="1" applyFont="1" applyFill="1" applyBorder="1" applyAlignment="1">
      <alignment horizontal="right" vertical="center" indent="1"/>
    </xf>
    <xf numFmtId="0" fontId="35" fillId="36" borderId="1" xfId="0" applyFont="1" applyFill="1" applyBorder="1" applyAlignment="1">
      <alignment horizontal="left" vertical="center"/>
    </xf>
    <xf numFmtId="0" fontId="28" fillId="36" borderId="1" xfId="0" applyFont="1" applyFill="1" applyBorder="1" applyAlignment="1">
      <alignment horizontal="center" vertical="center" wrapText="1"/>
    </xf>
    <xf numFmtId="0" fontId="28" fillId="36" borderId="3" xfId="0" applyFont="1" applyFill="1" applyBorder="1" applyAlignment="1">
      <alignment horizontal="center" vertical="center" wrapText="1"/>
    </xf>
    <xf numFmtId="0" fontId="28" fillId="36" borderId="1" xfId="0" applyFont="1" applyFill="1" applyBorder="1" applyAlignment="1">
      <alignment horizontal="center" vertical="center"/>
    </xf>
    <xf numFmtId="0" fontId="7" fillId="34" borderId="11" xfId="0" applyFont="1" applyFill="1" applyBorder="1" applyAlignment="1">
      <alignment horizontal="right" vertical="center" wrapText="1"/>
    </xf>
    <xf numFmtId="0" fontId="28" fillId="34" borderId="15" xfId="0" applyFont="1" applyFill="1" applyBorder="1" applyAlignment="1"/>
    <xf numFmtId="0" fontId="28" fillId="34" borderId="13" xfId="0" applyFont="1" applyFill="1" applyBorder="1" applyAlignment="1"/>
    <xf numFmtId="0" fontId="28" fillId="34" borderId="11" xfId="0" applyFont="1" applyFill="1" applyBorder="1" applyAlignment="1"/>
    <xf numFmtId="0" fontId="28" fillId="0" borderId="7" xfId="0" applyFont="1" applyBorder="1" applyAlignment="1"/>
    <xf numFmtId="0" fontId="2" fillId="34" borderId="15" xfId="0" applyFont="1" applyFill="1" applyBorder="1" applyAlignment="1"/>
    <xf numFmtId="0" fontId="2" fillId="34" borderId="13" xfId="0" applyFont="1" applyFill="1" applyBorder="1" applyAlignment="1"/>
    <xf numFmtId="0" fontId="2" fillId="34" borderId="11" xfId="0" applyFont="1" applyFill="1" applyBorder="1" applyAlignment="1"/>
    <xf numFmtId="0" fontId="2" fillId="34" borderId="9" xfId="0" applyFont="1" applyFill="1" applyBorder="1" applyAlignment="1"/>
    <xf numFmtId="0" fontId="2" fillId="34" borderId="7" xfId="0" applyFont="1" applyFill="1" applyBorder="1" applyAlignment="1"/>
    <xf numFmtId="0" fontId="28" fillId="34" borderId="6" xfId="0" applyFont="1" applyFill="1" applyBorder="1" applyAlignment="1"/>
    <xf numFmtId="0" fontId="2" fillId="34" borderId="8" xfId="0" applyFont="1" applyFill="1" applyBorder="1" applyAlignment="1"/>
    <xf numFmtId="0" fontId="28" fillId="34" borderId="9" xfId="0" applyFont="1" applyFill="1" applyBorder="1" applyAlignment="1"/>
    <xf numFmtId="0" fontId="28" fillId="0" borderId="8" xfId="0" applyFont="1" applyBorder="1" applyAlignment="1"/>
    <xf numFmtId="0" fontId="28" fillId="34" borderId="8" xfId="0" applyFont="1" applyFill="1" applyBorder="1" applyAlignment="1"/>
    <xf numFmtId="172" fontId="2" fillId="34" borderId="0" xfId="0" applyNumberFormat="1" applyFont="1" applyFill="1" applyAlignment="1">
      <alignment horizontal="center"/>
    </xf>
    <xf numFmtId="173" fontId="2" fillId="34" borderId="0" xfId="0" applyNumberFormat="1" applyFont="1" applyFill="1" applyAlignment="1">
      <alignment horizontal="center"/>
    </xf>
    <xf numFmtId="172" fontId="2" fillId="34" borderId="1" xfId="0" applyNumberFormat="1" applyFont="1" applyFill="1" applyBorder="1" applyAlignment="1">
      <alignment horizontal="center"/>
    </xf>
    <xf numFmtId="173" fontId="2" fillId="34" borderId="1" xfId="0" applyNumberFormat="1" applyFont="1" applyFill="1" applyBorder="1" applyAlignment="1">
      <alignment horizontal="center"/>
    </xf>
    <xf numFmtId="0" fontId="28" fillId="36" borderId="1" xfId="0" applyFont="1" applyFill="1" applyBorder="1" applyAlignment="1">
      <alignment wrapText="1"/>
    </xf>
    <xf numFmtId="0" fontId="28" fillId="36" borderId="1" xfId="0" applyFont="1" applyFill="1" applyBorder="1" applyAlignment="1">
      <alignment horizontal="center" wrapText="1"/>
    </xf>
    <xf numFmtId="0" fontId="28" fillId="34" borderId="0" xfId="0" applyFont="1" applyFill="1" applyBorder="1" applyAlignment="1">
      <alignment vertical="center"/>
    </xf>
    <xf numFmtId="164" fontId="28" fillId="34" borderId="0" xfId="0" applyNumberFormat="1" applyFont="1" applyFill="1" applyBorder="1" applyAlignment="1">
      <alignment vertical="center"/>
    </xf>
    <xf numFmtId="0" fontId="2" fillId="34" borderId="0" xfId="0" applyFont="1" applyFill="1" applyBorder="1" applyAlignment="1">
      <alignment vertical="center"/>
    </xf>
    <xf numFmtId="0" fontId="28" fillId="34" borderId="1" xfId="0" applyFont="1" applyFill="1" applyBorder="1" applyAlignment="1">
      <alignment vertical="center"/>
    </xf>
    <xf numFmtId="164" fontId="28" fillId="34" borderId="1" xfId="0" applyNumberFormat="1" applyFont="1" applyFill="1" applyBorder="1" applyAlignment="1">
      <alignment vertical="center"/>
    </xf>
    <xf numFmtId="0" fontId="28" fillId="36" borderId="5" xfId="0" applyFont="1" applyFill="1" applyBorder="1" applyAlignment="1">
      <alignment horizontal="center" vertical="center"/>
    </xf>
    <xf numFmtId="0" fontId="2" fillId="36" borderId="5" xfId="0" applyFont="1" applyFill="1" applyBorder="1" applyAlignment="1">
      <alignment horizontal="center" vertical="center" wrapText="1"/>
    </xf>
    <xf numFmtId="0" fontId="28" fillId="36" borderId="5" xfId="0" applyFont="1" applyFill="1" applyBorder="1" applyAlignment="1">
      <alignment horizontal="center" vertical="center" wrapText="1"/>
    </xf>
    <xf numFmtId="0" fontId="28" fillId="36" borderId="5" xfId="0" applyFont="1" applyFill="1" applyBorder="1" applyAlignment="1">
      <alignment horizontal="left" vertical="center"/>
    </xf>
    <xf numFmtId="0" fontId="28" fillId="34" borderId="0" xfId="0" applyFont="1" applyFill="1" applyAlignment="1">
      <alignment horizontal="left"/>
    </xf>
    <xf numFmtId="0" fontId="28" fillId="34" borderId="1" xfId="0" applyFont="1" applyFill="1" applyBorder="1" applyAlignment="1">
      <alignment horizontal="left"/>
    </xf>
    <xf numFmtId="0" fontId="2" fillId="34" borderId="1" xfId="0" applyFont="1" applyFill="1" applyBorder="1" applyAlignment="1">
      <alignment horizontal="left"/>
    </xf>
    <xf numFmtId="0" fontId="0" fillId="34" borderId="0" xfId="0" applyFill="1" applyAlignment="1"/>
    <xf numFmtId="0" fontId="2" fillId="36" borderId="4" xfId="0" applyFont="1" applyFill="1" applyBorder="1" applyAlignment="1">
      <alignment horizontal="left" vertical="center" wrapText="1"/>
    </xf>
    <xf numFmtId="0" fontId="2" fillId="34" borderId="7" xfId="0" applyFont="1" applyFill="1" applyBorder="1" applyAlignment="1">
      <alignment horizontal="left"/>
    </xf>
    <xf numFmtId="0" fontId="2" fillId="34" borderId="3" xfId="0" applyFont="1" applyFill="1" applyBorder="1" applyAlignment="1">
      <alignment horizontal="left"/>
    </xf>
    <xf numFmtId="165" fontId="2" fillId="34" borderId="0" xfId="0" applyNumberFormat="1" applyFont="1" applyFill="1" applyBorder="1" applyAlignment="1">
      <alignment horizontal="center"/>
    </xf>
    <xf numFmtId="0" fontId="2" fillId="34" borderId="0" xfId="0" applyFont="1" applyFill="1" applyBorder="1" applyAlignment="1">
      <alignment horizontal="left"/>
    </xf>
    <xf numFmtId="0" fontId="28" fillId="36" borderId="5" xfId="0" applyFont="1" applyFill="1" applyBorder="1" applyAlignment="1">
      <alignment horizontal="left" vertical="center" wrapText="1"/>
    </xf>
    <xf numFmtId="0" fontId="28" fillId="36" borderId="4" xfId="0" applyFont="1" applyFill="1" applyBorder="1" applyAlignment="1">
      <alignment horizontal="left" vertical="center" wrapText="1"/>
    </xf>
    <xf numFmtId="165" fontId="2" fillId="34" borderId="0" xfId="0" applyNumberFormat="1" applyFont="1" applyFill="1" applyBorder="1" applyAlignment="1">
      <alignment horizontal="right" indent="3"/>
    </xf>
    <xf numFmtId="165" fontId="2" fillId="34" borderId="0" xfId="0" applyNumberFormat="1" applyFont="1" applyFill="1" applyAlignment="1">
      <alignment horizontal="right" indent="3"/>
    </xf>
    <xf numFmtId="165" fontId="2" fillId="34" borderId="1" xfId="0" applyNumberFormat="1" applyFont="1" applyFill="1" applyBorder="1" applyAlignment="1">
      <alignment horizontal="right" indent="3"/>
    </xf>
    <xf numFmtId="9" fontId="28" fillId="34" borderId="0" xfId="0" applyNumberFormat="1" applyFont="1" applyFill="1" applyBorder="1"/>
    <xf numFmtId="9" fontId="2" fillId="34" borderId="0" xfId="0" applyNumberFormat="1" applyFont="1" applyFill="1" applyBorder="1" applyAlignment="1">
      <alignment horizontal="center" vertical="center"/>
    </xf>
    <xf numFmtId="0" fontId="2" fillId="34" borderId="0" xfId="0" applyFont="1" applyFill="1" applyBorder="1" applyAlignment="1">
      <alignment horizontal="right"/>
    </xf>
    <xf numFmtId="165" fontId="28" fillId="34" borderId="0" xfId="0" applyNumberFormat="1" applyFont="1" applyFill="1" applyBorder="1"/>
    <xf numFmtId="43" fontId="2" fillId="34" borderId="0" xfId="28" applyFont="1" applyFill="1" applyBorder="1" applyAlignment="1">
      <alignment horizontal="left" vertical="center"/>
    </xf>
    <xf numFmtId="165" fontId="2" fillId="36" borderId="5" xfId="0" applyNumberFormat="1" applyFont="1" applyFill="1" applyBorder="1" applyAlignment="1">
      <alignment horizontal="center" vertical="center" wrapText="1"/>
    </xf>
    <xf numFmtId="0" fontId="1" fillId="36" borderId="5" xfId="0" applyFont="1" applyFill="1" applyBorder="1" applyAlignment="1">
      <alignment horizontal="left" vertical="center" wrapText="1"/>
    </xf>
    <xf numFmtId="9" fontId="28" fillId="34" borderId="0" xfId="0" applyNumberFormat="1" applyFont="1" applyFill="1" applyBorder="1" applyAlignment="1">
      <alignment horizontal="left"/>
    </xf>
    <xf numFmtId="9" fontId="28" fillId="34" borderId="1" xfId="0" applyNumberFormat="1" applyFont="1" applyFill="1" applyBorder="1"/>
    <xf numFmtId="43" fontId="2" fillId="34" borderId="1" xfId="28" applyFont="1" applyFill="1" applyBorder="1" applyAlignment="1">
      <alignment horizontal="left" vertical="center"/>
    </xf>
    <xf numFmtId="9" fontId="2" fillId="34" borderId="1" xfId="0" applyNumberFormat="1" applyFont="1" applyFill="1" applyBorder="1" applyAlignment="1">
      <alignment horizontal="center" vertical="center"/>
    </xf>
    <xf numFmtId="165" fontId="2" fillId="34" borderId="0" xfId="0" applyNumberFormat="1" applyFont="1" applyFill="1" applyBorder="1" applyAlignment="1">
      <alignment horizontal="center" vertical="center"/>
    </xf>
    <xf numFmtId="0" fontId="2" fillId="36" borderId="1" xfId="0" applyFont="1" applyFill="1" applyBorder="1" applyAlignment="1">
      <alignment horizontal="right" wrapText="1"/>
    </xf>
    <xf numFmtId="0" fontId="28" fillId="36" borderId="0" xfId="0" applyFont="1" applyFill="1" applyBorder="1"/>
    <xf numFmtId="0" fontId="28" fillId="36" borderId="1" xfId="0" applyFont="1" applyFill="1" applyBorder="1"/>
    <xf numFmtId="0" fontId="28" fillId="36" borderId="1" xfId="0" applyFont="1" applyFill="1" applyBorder="1" applyAlignment="1">
      <alignment horizontal="right" wrapText="1"/>
    </xf>
    <xf numFmtId="0" fontId="28" fillId="36" borderId="3" xfId="0" applyFont="1" applyFill="1" applyBorder="1" applyAlignment="1">
      <alignment horizontal="right" wrapText="1"/>
    </xf>
    <xf numFmtId="0" fontId="28" fillId="34" borderId="1" xfId="0" applyFont="1" applyFill="1" applyBorder="1"/>
    <xf numFmtId="165" fontId="28" fillId="34" borderId="3" xfId="0" applyNumberFormat="1" applyFont="1" applyFill="1" applyBorder="1" applyAlignment="1">
      <alignment horizontal="right" vertical="center" indent="1"/>
    </xf>
    <xf numFmtId="0" fontId="2" fillId="36" borderId="5" xfId="0" applyFont="1" applyFill="1" applyBorder="1" applyAlignment="1">
      <alignment vertical="center" wrapText="1"/>
    </xf>
    <xf numFmtId="0" fontId="28" fillId="36" borderId="5" xfId="0" applyFont="1" applyFill="1" applyBorder="1" applyAlignment="1">
      <alignment horizontal="right" vertical="center" wrapText="1"/>
    </xf>
    <xf numFmtId="2" fontId="28" fillId="34" borderId="0" xfId="0" applyNumberFormat="1" applyFont="1" applyFill="1" applyBorder="1" applyAlignment="1">
      <alignment horizontal="right"/>
    </xf>
    <xf numFmtId="2" fontId="28" fillId="34" borderId="1" xfId="0" applyNumberFormat="1" applyFont="1" applyFill="1" applyBorder="1" applyAlignment="1">
      <alignment horizontal="right"/>
    </xf>
    <xf numFmtId="0" fontId="28" fillId="0" borderId="0" xfId="0" applyFont="1" applyAlignment="1">
      <alignment horizontal="right"/>
    </xf>
    <xf numFmtId="0" fontId="2" fillId="34" borderId="0" xfId="0" quotePrefix="1" applyFont="1" applyFill="1" applyBorder="1" applyAlignment="1">
      <alignment horizontal="center"/>
    </xf>
    <xf numFmtId="16" fontId="2" fillId="34" borderId="0" xfId="0" quotePrefix="1" applyNumberFormat="1" applyFont="1" applyFill="1" applyBorder="1" applyAlignment="1">
      <alignment horizontal="center"/>
    </xf>
    <xf numFmtId="0" fontId="2" fillId="34" borderId="1" xfId="0" quotePrefix="1" applyFont="1" applyFill="1" applyBorder="1" applyAlignment="1">
      <alignment horizontal="center"/>
    </xf>
    <xf numFmtId="0" fontId="28" fillId="34" borderId="0" xfId="82" applyFont="1" applyFill="1" applyBorder="1" applyAlignment="1">
      <alignment horizontal="center" vertical="center" wrapText="1"/>
    </xf>
    <xf numFmtId="164" fontId="28" fillId="34" borderId="0" xfId="0" applyNumberFormat="1" applyFont="1" applyFill="1" applyBorder="1" applyAlignment="1">
      <alignment horizontal="center" vertical="center"/>
    </xf>
    <xf numFmtId="9" fontId="28" fillId="34" borderId="0" xfId="0" applyNumberFormat="1" applyFont="1" applyFill="1" applyBorder="1" applyAlignment="1">
      <alignment horizontal="center" vertical="center"/>
    </xf>
    <xf numFmtId="0" fontId="28" fillId="34" borderId="0" xfId="82" applyFont="1" applyFill="1" applyBorder="1" applyAlignment="1">
      <alignment horizontal="left"/>
    </xf>
    <xf numFmtId="164" fontId="28" fillId="36" borderId="5" xfId="0" applyNumberFormat="1" applyFont="1" applyFill="1" applyBorder="1" applyAlignment="1">
      <alignment horizontal="center" vertical="center" wrapText="1"/>
    </xf>
    <xf numFmtId="164" fontId="28" fillId="36" borderId="5" xfId="0" applyNumberFormat="1" applyFont="1" applyFill="1" applyBorder="1" applyAlignment="1">
      <alignment horizontal="left" vertical="center" wrapText="1"/>
    </xf>
    <xf numFmtId="0" fontId="28" fillId="34" borderId="0" xfId="0" applyFont="1" applyFill="1" applyBorder="1" applyAlignment="1">
      <alignment horizontal="left" vertical="center"/>
    </xf>
    <xf numFmtId="0" fontId="28" fillId="34" borderId="1" xfId="82" applyFont="1" applyFill="1" applyBorder="1" applyAlignment="1">
      <alignment horizontal="center" vertical="center" wrapText="1"/>
    </xf>
    <xf numFmtId="164" fontId="28" fillId="34" borderId="1" xfId="0" applyNumberFormat="1" applyFont="1" applyFill="1" applyBorder="1" applyAlignment="1">
      <alignment horizontal="center" vertical="center"/>
    </xf>
    <xf numFmtId="0" fontId="28" fillId="34" borderId="1" xfId="0" applyFont="1" applyFill="1" applyBorder="1" applyAlignment="1">
      <alignment horizontal="left" vertical="center"/>
    </xf>
    <xf numFmtId="9" fontId="28" fillId="34" borderId="1" xfId="0" applyNumberFormat="1" applyFont="1" applyFill="1" applyBorder="1" applyAlignment="1">
      <alignment horizontal="center" vertical="center"/>
    </xf>
    <xf numFmtId="0" fontId="3" fillId="34" borderId="0" xfId="82" applyFont="1" applyFill="1" applyBorder="1" applyAlignment="1">
      <alignment horizontal="center" vertical="center" wrapText="1"/>
    </xf>
    <xf numFmtId="0" fontId="3" fillId="34" borderId="0" xfId="82" applyFont="1" applyFill="1" applyBorder="1" applyAlignment="1">
      <alignment horizontal="left"/>
    </xf>
    <xf numFmtId="164" fontId="28" fillId="36" borderId="5" xfId="0" applyNumberFormat="1" applyFont="1" applyFill="1" applyBorder="1" applyAlignment="1">
      <alignment horizontal="left" vertical="center" wrapText="1" indent="1"/>
    </xf>
    <xf numFmtId="0" fontId="28" fillId="34" borderId="0" xfId="77" applyFont="1" applyFill="1" applyBorder="1" applyAlignment="1">
      <alignment horizontal="left" vertical="center" indent="1"/>
    </xf>
    <xf numFmtId="0" fontId="28" fillId="0" borderId="0" xfId="0" applyFont="1" applyAlignment="1">
      <alignment horizontal="left" indent="1"/>
    </xf>
    <xf numFmtId="0" fontId="3" fillId="34" borderId="1" xfId="82" applyFont="1" applyFill="1" applyBorder="1" applyAlignment="1">
      <alignment horizontal="center" vertical="center" wrapText="1"/>
    </xf>
    <xf numFmtId="0" fontId="28" fillId="34" borderId="1" xfId="77" applyFont="1" applyFill="1" applyBorder="1" applyAlignment="1">
      <alignment horizontal="left" vertical="center" indent="1"/>
    </xf>
    <xf numFmtId="164" fontId="2" fillId="36" borderId="5" xfId="0" applyNumberFormat="1" applyFont="1" applyFill="1" applyBorder="1" applyAlignment="1">
      <alignment horizontal="center" vertical="center" wrapText="1"/>
    </xf>
    <xf numFmtId="9" fontId="38" fillId="34" borderId="0" xfId="0" applyNumberFormat="1" applyFont="1" applyFill="1" applyBorder="1" applyAlignment="1">
      <alignment horizontal="center" vertical="center"/>
    </xf>
    <xf numFmtId="0" fontId="38" fillId="0" borderId="0" xfId="0" applyFont="1"/>
    <xf numFmtId="0" fontId="28" fillId="34" borderId="0" xfId="0" applyFont="1" applyFill="1" applyBorder="1" applyAlignment="1">
      <alignment horizontal="left"/>
    </xf>
    <xf numFmtId="164" fontId="28" fillId="34" borderId="0" xfId="0" applyNumberFormat="1" applyFont="1" applyFill="1" applyBorder="1" applyAlignment="1">
      <alignment horizontal="right" vertical="center"/>
    </xf>
    <xf numFmtId="0" fontId="2" fillId="36" borderId="5" xfId="0" applyFont="1" applyFill="1" applyBorder="1" applyAlignment="1">
      <alignment horizontal="left" vertical="center"/>
    </xf>
    <xf numFmtId="0" fontId="28" fillId="0" borderId="0" xfId="0" applyFont="1" applyAlignment="1">
      <alignment horizontal="right" indent="1"/>
    </xf>
    <xf numFmtId="0" fontId="2" fillId="36" borderId="5" xfId="0" applyFont="1" applyFill="1" applyBorder="1" applyAlignment="1">
      <alignment horizontal="left" vertical="center" wrapText="1" indent="1"/>
    </xf>
    <xf numFmtId="164" fontId="28" fillId="34" borderId="0" xfId="0" applyNumberFormat="1" applyFont="1" applyFill="1" applyBorder="1" applyAlignment="1">
      <alignment horizontal="right" vertical="center" indent="3"/>
    </xf>
    <xf numFmtId="0" fontId="28" fillId="34" borderId="0" xfId="0" applyFont="1" applyFill="1" applyBorder="1" applyAlignment="1">
      <alignment horizontal="left" vertical="center" indent="3"/>
    </xf>
    <xf numFmtId="0" fontId="28" fillId="34" borderId="1" xfId="0" applyFont="1" applyFill="1" applyBorder="1" applyAlignment="1">
      <alignment horizontal="left" vertical="center" indent="3"/>
    </xf>
    <xf numFmtId="164" fontId="28" fillId="34" borderId="1" xfId="0" applyNumberFormat="1" applyFont="1" applyFill="1" applyBorder="1" applyAlignment="1">
      <alignment horizontal="right" vertical="center" indent="3"/>
    </xf>
    <xf numFmtId="9" fontId="28" fillId="34" borderId="1" xfId="0" applyNumberFormat="1" applyFont="1" applyFill="1" applyBorder="1" applyAlignment="1">
      <alignment horizontal="right" vertical="center"/>
    </xf>
    <xf numFmtId="0" fontId="28" fillId="36" borderId="5" xfId="0" applyFont="1" applyFill="1" applyBorder="1" applyAlignment="1">
      <alignment horizontal="right" vertical="center" wrapText="1" indent="1"/>
    </xf>
    <xf numFmtId="9" fontId="28" fillId="34" borderId="0" xfId="0" applyNumberFormat="1" applyFont="1" applyFill="1" applyBorder="1" applyAlignment="1">
      <alignment horizontal="right" vertical="center" indent="1"/>
    </xf>
    <xf numFmtId="0" fontId="8" fillId="36" borderId="5" xfId="84" applyFont="1" applyFill="1" applyBorder="1" applyAlignment="1">
      <alignment vertical="center" wrapText="1"/>
    </xf>
    <xf numFmtId="164" fontId="8" fillId="36" borderId="5" xfId="84" applyNumberFormat="1" applyFont="1" applyFill="1" applyBorder="1" applyAlignment="1">
      <alignment vertical="center" wrapText="1"/>
    </xf>
    <xf numFmtId="165" fontId="8" fillId="36" borderId="5" xfId="84" applyNumberFormat="1" applyFont="1" applyFill="1" applyBorder="1" applyAlignment="1">
      <alignment vertical="center" wrapText="1"/>
    </xf>
    <xf numFmtId="0" fontId="8" fillId="34" borderId="0" xfId="84" applyFont="1" applyFill="1" applyBorder="1" applyAlignment="1"/>
    <xf numFmtId="0" fontId="8" fillId="36" borderId="5" xfId="84" applyFont="1" applyFill="1" applyBorder="1" applyAlignment="1">
      <alignment horizontal="left" vertical="center" wrapText="1"/>
    </xf>
    <xf numFmtId="0" fontId="8" fillId="34" borderId="0" xfId="84" applyFont="1" applyFill="1" applyBorder="1" applyAlignment="1">
      <alignment horizontal="left" vertical="center" wrapText="1"/>
    </xf>
    <xf numFmtId="0" fontId="38" fillId="0" borderId="0" xfId="0" applyFont="1" applyAlignment="1">
      <alignment horizontal="left"/>
    </xf>
    <xf numFmtId="0" fontId="8" fillId="34" borderId="1" xfId="84" applyFont="1" applyFill="1" applyBorder="1" applyAlignment="1">
      <alignment vertical="center" wrapText="1"/>
    </xf>
    <xf numFmtId="0" fontId="8" fillId="34" borderId="1" xfId="84" applyFont="1" applyFill="1" applyBorder="1" applyAlignment="1">
      <alignment horizontal="center" vertical="center" wrapText="1"/>
    </xf>
    <xf numFmtId="164" fontId="8" fillId="34" borderId="1" xfId="84" applyNumberFormat="1" applyFont="1" applyFill="1" applyBorder="1" applyAlignment="1">
      <alignment horizontal="center" vertical="center"/>
    </xf>
    <xf numFmtId="0" fontId="8" fillId="34" borderId="1" xfId="84" applyFont="1" applyFill="1" applyBorder="1" applyAlignment="1">
      <alignment horizontal="left" vertical="center" wrapText="1"/>
    </xf>
    <xf numFmtId="9" fontId="38" fillId="34" borderId="1" xfId="0" applyNumberFormat="1" applyFont="1" applyFill="1" applyBorder="1" applyAlignment="1">
      <alignment horizontal="center" vertical="center"/>
    </xf>
    <xf numFmtId="0" fontId="28" fillId="34" borderId="0" xfId="0" applyFont="1" applyFill="1" applyBorder="1" applyAlignment="1">
      <alignment horizontal="left" indent="1"/>
    </xf>
    <xf numFmtId="0" fontId="28" fillId="34" borderId="1" xfId="0" applyFont="1" applyFill="1" applyBorder="1" applyAlignment="1">
      <alignment horizontal="left" indent="1"/>
    </xf>
    <xf numFmtId="164" fontId="28" fillId="34" borderId="1" xfId="0" applyNumberFormat="1" applyFont="1" applyFill="1" applyBorder="1" applyAlignment="1">
      <alignment horizontal="right" vertical="center"/>
    </xf>
    <xf numFmtId="0" fontId="35" fillId="36" borderId="1" xfId="0" applyFont="1" applyFill="1" applyBorder="1" applyAlignment="1">
      <alignment horizontal="right"/>
    </xf>
    <xf numFmtId="0" fontId="28" fillId="34" borderId="0" xfId="0" applyFont="1" applyFill="1" applyAlignment="1">
      <alignment horizontal="center" vertical="center"/>
    </xf>
    <xf numFmtId="0" fontId="28" fillId="34" borderId="0" xfId="0" applyFont="1" applyFill="1" applyAlignment="1">
      <alignment horizontal="left" vertical="top"/>
    </xf>
    <xf numFmtId="0" fontId="28" fillId="34" borderId="0" xfId="0" applyFont="1" applyFill="1" applyAlignment="1">
      <alignment horizontal="left" vertical="top" wrapText="1"/>
    </xf>
    <xf numFmtId="0" fontId="0" fillId="0" borderId="0" xfId="0" applyAlignment="1">
      <alignment vertical="top"/>
    </xf>
    <xf numFmtId="0" fontId="28" fillId="34" borderId="1" xfId="0" applyFont="1" applyFill="1" applyBorder="1" applyAlignment="1">
      <alignment horizontal="left" vertical="top"/>
    </xf>
    <xf numFmtId="0" fontId="28" fillId="34" borderId="7" xfId="0" applyFont="1" applyFill="1" applyBorder="1" applyAlignment="1">
      <alignment horizontal="left" vertical="top" wrapText="1"/>
    </xf>
    <xf numFmtId="0" fontId="28" fillId="34" borderId="7" xfId="0" applyFont="1" applyFill="1" applyBorder="1" applyAlignment="1">
      <alignment horizontal="left" vertical="top"/>
    </xf>
    <xf numFmtId="0" fontId="28" fillId="34" borderId="3" xfId="0" applyFont="1" applyFill="1" applyBorder="1" applyAlignment="1">
      <alignment horizontal="left" vertical="top"/>
    </xf>
    <xf numFmtId="0" fontId="28" fillId="34" borderId="8" xfId="0" applyFont="1" applyFill="1" applyBorder="1" applyAlignment="1">
      <alignment horizontal="left" vertical="top"/>
    </xf>
    <xf numFmtId="0" fontId="28" fillId="34" borderId="12" xfId="0" applyFont="1" applyFill="1" applyBorder="1" applyAlignment="1">
      <alignment horizontal="left" vertical="top"/>
    </xf>
    <xf numFmtId="164" fontId="28" fillId="34" borderId="0" xfId="0" applyNumberFormat="1" applyFont="1" applyFill="1" applyAlignment="1">
      <alignment horizontal="right" vertical="top"/>
    </xf>
    <xf numFmtId="164" fontId="28" fillId="34" borderId="1" xfId="0" applyNumberFormat="1" applyFont="1" applyFill="1" applyBorder="1" applyAlignment="1">
      <alignment horizontal="right" vertical="top"/>
    </xf>
    <xf numFmtId="164" fontId="28" fillId="34" borderId="0" xfId="0" applyNumberFormat="1" applyFont="1" applyFill="1" applyAlignment="1">
      <alignment horizontal="right" vertical="top" indent="1"/>
    </xf>
    <xf numFmtId="164" fontId="28" fillId="34" borderId="1" xfId="0" applyNumberFormat="1" applyFont="1" applyFill="1" applyBorder="1" applyAlignment="1">
      <alignment horizontal="right" vertical="top" indent="1"/>
    </xf>
    <xf numFmtId="0" fontId="28" fillId="36" borderId="4" xfId="0" applyFont="1" applyFill="1" applyBorder="1" applyAlignment="1">
      <alignment horizontal="left" vertical="center"/>
    </xf>
    <xf numFmtId="0" fontId="28" fillId="36" borderId="2" xfId="0" applyFont="1" applyFill="1" applyBorder="1" applyAlignment="1">
      <alignment horizontal="left" vertical="center"/>
    </xf>
    <xf numFmtId="0" fontId="28" fillId="36" borderId="5" xfId="0" applyFont="1" applyFill="1" applyBorder="1" applyAlignment="1">
      <alignment horizontal="right" vertical="center" indent="1"/>
    </xf>
    <xf numFmtId="0" fontId="28" fillId="0" borderId="0" xfId="0" applyFont="1" applyFill="1"/>
    <xf numFmtId="0" fontId="28" fillId="36" borderId="5" xfId="0" applyFont="1" applyFill="1" applyBorder="1"/>
    <xf numFmtId="0" fontId="28" fillId="36" borderId="5" xfId="0" applyFont="1" applyFill="1" applyBorder="1" applyAlignment="1">
      <alignment horizontal="left"/>
    </xf>
    <xf numFmtId="0" fontId="28" fillId="36" borderId="5" xfId="0" applyFont="1" applyFill="1" applyBorder="1" applyAlignment="1">
      <alignment horizontal="right" wrapText="1"/>
    </xf>
    <xf numFmtId="0" fontId="28" fillId="34" borderId="1" xfId="0" applyFont="1" applyFill="1" applyBorder="1" applyAlignment="1">
      <alignment horizontal="left" vertical="top" wrapText="1"/>
    </xf>
    <xf numFmtId="0" fontId="28" fillId="0" borderId="0" xfId="0" applyFont="1" applyAlignment="1">
      <alignment horizontal="left" wrapText="1"/>
    </xf>
    <xf numFmtId="0" fontId="28" fillId="36" borderId="2" xfId="0" applyFont="1" applyFill="1" applyBorder="1" applyAlignment="1">
      <alignment horizontal="left" vertical="center" wrapText="1"/>
    </xf>
    <xf numFmtId="0" fontId="28" fillId="34" borderId="0" xfId="0" applyFont="1" applyFill="1" applyAlignment="1">
      <alignment vertical="top" wrapText="1"/>
    </xf>
    <xf numFmtId="0" fontId="28" fillId="34" borderId="0" xfId="0" applyFont="1" applyFill="1" applyAlignment="1">
      <alignment vertical="top"/>
    </xf>
    <xf numFmtId="0" fontId="28" fillId="34" borderId="1" xfId="0" applyFont="1" applyFill="1" applyBorder="1" applyAlignment="1">
      <alignment vertical="top"/>
    </xf>
    <xf numFmtId="0" fontId="28" fillId="34" borderId="1" xfId="0" quotePrefix="1" applyFont="1" applyFill="1" applyBorder="1" applyAlignment="1">
      <alignment horizontal="center" vertical="center"/>
    </xf>
    <xf numFmtId="2" fontId="28" fillId="36" borderId="5" xfId="0" applyNumberFormat="1" applyFont="1" applyFill="1" applyBorder="1" applyAlignment="1">
      <alignment horizontal="center" vertical="center" wrapText="1"/>
    </xf>
    <xf numFmtId="165" fontId="28" fillId="34" borderId="0" xfId="0" applyNumberFormat="1" applyFont="1" applyFill="1" applyBorder="1" applyAlignment="1">
      <alignment horizontal="right" vertical="center" indent="4"/>
    </xf>
    <xf numFmtId="165" fontId="28" fillId="34" borderId="1" xfId="0" applyNumberFormat="1" applyFont="1" applyFill="1" applyBorder="1" applyAlignment="1">
      <alignment horizontal="right" vertical="center" indent="4"/>
    </xf>
    <xf numFmtId="166" fontId="28" fillId="34" borderId="0" xfId="81" applyNumberFormat="1" applyFont="1" applyFill="1" applyBorder="1" applyAlignment="1">
      <alignment horizontal="right" wrapText="1"/>
    </xf>
    <xf numFmtId="167" fontId="28" fillId="34" borderId="0" xfId="0" applyNumberFormat="1" applyFont="1" applyFill="1" applyBorder="1"/>
    <xf numFmtId="0" fontId="35" fillId="36" borderId="5" xfId="0" applyFont="1" applyFill="1" applyBorder="1" applyAlignment="1">
      <alignment horizontal="left" vertical="center" wrapText="1"/>
    </xf>
    <xf numFmtId="0" fontId="28" fillId="36" borderId="5" xfId="0" quotePrefix="1" applyFont="1" applyFill="1" applyBorder="1" applyAlignment="1">
      <alignment horizontal="right" vertical="center" wrapText="1"/>
    </xf>
    <xf numFmtId="0" fontId="28" fillId="34" borderId="1" xfId="0" quotePrefix="1" applyFont="1" applyFill="1" applyBorder="1"/>
    <xf numFmtId="168" fontId="28" fillId="34" borderId="1" xfId="81" applyNumberFormat="1" applyFont="1" applyFill="1" applyBorder="1" applyAlignment="1">
      <alignment horizontal="right" wrapText="1"/>
    </xf>
    <xf numFmtId="166" fontId="28" fillId="34" borderId="1" xfId="81" applyNumberFormat="1" applyFont="1" applyFill="1" applyBorder="1" applyAlignment="1">
      <alignment horizontal="right" wrapText="1"/>
    </xf>
    <xf numFmtId="167" fontId="28" fillId="34" borderId="1" xfId="0" applyNumberFormat="1" applyFont="1" applyFill="1" applyBorder="1"/>
    <xf numFmtId="0" fontId="28" fillId="2" borderId="0" xfId="0" applyFont="1" applyFill="1"/>
    <xf numFmtId="169" fontId="28" fillId="2" borderId="0" xfId="0" applyNumberFormat="1" applyFont="1" applyFill="1" applyBorder="1" applyAlignment="1">
      <alignment horizontal="center"/>
    </xf>
    <xf numFmtId="169" fontId="28" fillId="2" borderId="0" xfId="0" applyNumberFormat="1" applyFont="1" applyFill="1" applyAlignment="1">
      <alignment horizontal="center"/>
    </xf>
    <xf numFmtId="0" fontId="28" fillId="2" borderId="1" xfId="0" applyFont="1" applyFill="1" applyBorder="1"/>
    <xf numFmtId="169" fontId="28" fillId="2" borderId="1" xfId="0" applyNumberFormat="1" applyFont="1" applyFill="1" applyBorder="1" applyAlignment="1">
      <alignment horizontal="center"/>
    </xf>
    <xf numFmtId="0" fontId="2" fillId="34" borderId="0" xfId="57" applyFont="1" applyFill="1" applyBorder="1"/>
    <xf numFmtId="0" fontId="1" fillId="34" borderId="0" xfId="57" applyFont="1" applyFill="1" applyBorder="1"/>
    <xf numFmtId="169" fontId="28" fillId="34" borderId="0" xfId="0" applyNumberFormat="1" applyFont="1" applyFill="1" applyBorder="1"/>
    <xf numFmtId="164" fontId="28" fillId="36" borderId="5" xfId="0" applyNumberFormat="1" applyFont="1" applyFill="1" applyBorder="1" applyAlignment="1">
      <alignment horizontal="right" vertical="center" wrapText="1"/>
    </xf>
    <xf numFmtId="169" fontId="28" fillId="36" borderId="5" xfId="0" applyNumberFormat="1" applyFont="1" applyFill="1" applyBorder="1" applyAlignment="1">
      <alignment horizontal="right" vertical="center" wrapText="1"/>
    </xf>
    <xf numFmtId="0" fontId="2" fillId="34" borderId="1" xfId="57" applyFont="1" applyFill="1" applyBorder="1"/>
    <xf numFmtId="169" fontId="28" fillId="34" borderId="1" xfId="0" applyNumberFormat="1" applyFont="1" applyFill="1" applyBorder="1"/>
    <xf numFmtId="16" fontId="28" fillId="34" borderId="0" xfId="0" applyNumberFormat="1" applyFont="1" applyFill="1" applyBorder="1" applyAlignment="1">
      <alignment horizontal="center" vertical="center"/>
    </xf>
    <xf numFmtId="2" fontId="28" fillId="34" borderId="0" xfId="0" applyNumberFormat="1" applyFont="1" applyFill="1" applyAlignment="1">
      <alignment horizontal="center" vertical="center"/>
    </xf>
    <xf numFmtId="165" fontId="28" fillId="34" borderId="0" xfId="0" applyNumberFormat="1" applyFont="1" applyFill="1"/>
    <xf numFmtId="0" fontId="2" fillId="34" borderId="0" xfId="55" applyFont="1" applyFill="1" applyBorder="1" applyAlignment="1" applyProtection="1">
      <alignment horizontal="left"/>
    </xf>
    <xf numFmtId="37" fontId="28" fillId="34" borderId="0" xfId="79" applyFont="1" applyFill="1"/>
    <xf numFmtId="9" fontId="28" fillId="34" borderId="0" xfId="93" applyFont="1" applyFill="1" applyAlignment="1">
      <alignment horizontal="center" vertical="center"/>
    </xf>
    <xf numFmtId="0" fontId="28" fillId="36" borderId="5" xfId="0" applyFont="1" applyFill="1" applyBorder="1" applyAlignment="1">
      <alignment vertical="center" wrapText="1"/>
    </xf>
    <xf numFmtId="37" fontId="28" fillId="36" borderId="5" xfId="79" applyFont="1" applyFill="1" applyBorder="1" applyAlignment="1">
      <alignment horizontal="center" vertical="center"/>
    </xf>
    <xf numFmtId="37" fontId="28" fillId="34" borderId="1" xfId="79" applyFont="1" applyFill="1" applyBorder="1"/>
    <xf numFmtId="9" fontId="28" fillId="34" borderId="1" xfId="93" applyFont="1" applyFill="1" applyBorder="1" applyAlignment="1">
      <alignment horizontal="center" vertical="center"/>
    </xf>
    <xf numFmtId="0" fontId="28" fillId="36" borderId="0" xfId="0" applyFont="1" applyFill="1" applyBorder="1" applyAlignment="1">
      <alignment vertical="center"/>
    </xf>
    <xf numFmtId="9" fontId="28" fillId="34" borderId="0" xfId="87" applyFont="1" applyFill="1" applyBorder="1" applyAlignment="1">
      <alignment horizontal="right" vertical="center"/>
    </xf>
    <xf numFmtId="9" fontId="28" fillId="34" borderId="7" xfId="87" applyFont="1" applyFill="1" applyBorder="1" applyAlignment="1">
      <alignment horizontal="right" vertical="center"/>
    </xf>
    <xf numFmtId="9" fontId="28" fillId="34" borderId="1" xfId="87" applyFont="1" applyFill="1" applyBorder="1" applyAlignment="1">
      <alignment horizontal="right" vertical="center"/>
    </xf>
    <xf numFmtId="9" fontId="28" fillId="34" borderId="3" xfId="87" applyFont="1" applyFill="1" applyBorder="1" applyAlignment="1">
      <alignment horizontal="right" vertical="center"/>
    </xf>
    <xf numFmtId="0" fontId="28" fillId="36" borderId="5" xfId="0" applyNumberFormat="1" applyFont="1" applyFill="1" applyBorder="1" applyAlignment="1">
      <alignment horizontal="right" vertical="center"/>
    </xf>
    <xf numFmtId="0" fontId="28" fillId="36" borderId="4" xfId="0" applyNumberFormat="1" applyFont="1" applyFill="1" applyBorder="1" applyAlignment="1">
      <alignment horizontal="right" vertical="center"/>
    </xf>
    <xf numFmtId="0" fontId="28" fillId="34" borderId="0" xfId="76" applyFont="1" applyFill="1"/>
    <xf numFmtId="9" fontId="28" fillId="34" borderId="0" xfId="76" applyNumberFormat="1" applyFont="1" applyFill="1"/>
    <xf numFmtId="0" fontId="2" fillId="34" borderId="0" xfId="59" applyFont="1" applyFill="1"/>
    <xf numFmtId="0" fontId="28" fillId="36" borderId="5" xfId="76" applyFont="1" applyFill="1" applyBorder="1" applyAlignment="1">
      <alignment horizontal="center" vertical="center" wrapText="1"/>
    </xf>
    <xf numFmtId="0" fontId="2" fillId="34" borderId="1" xfId="59" applyFont="1" applyFill="1" applyBorder="1"/>
    <xf numFmtId="9" fontId="28" fillId="34" borderId="1" xfId="76" applyNumberFormat="1" applyFont="1" applyFill="1" applyBorder="1"/>
    <xf numFmtId="9" fontId="28" fillId="34" borderId="0" xfId="76" applyNumberFormat="1" applyFont="1" applyFill="1" applyAlignment="1">
      <alignment horizontal="center" vertical="center"/>
    </xf>
    <xf numFmtId="0" fontId="2" fillId="0" borderId="0" xfId="59" applyFont="1" applyFill="1"/>
    <xf numFmtId="9" fontId="28" fillId="34" borderId="1" xfId="76" applyNumberFormat="1" applyFont="1" applyFill="1" applyBorder="1" applyAlignment="1">
      <alignment horizontal="center" vertical="center"/>
    </xf>
    <xf numFmtId="0" fontId="2" fillId="34" borderId="0" xfId="55" applyFont="1" applyFill="1" applyBorder="1" applyAlignment="1" applyProtection="1">
      <alignment horizontal="left" vertical="center"/>
    </xf>
    <xf numFmtId="0" fontId="1" fillId="34" borderId="0" xfId="55" applyFont="1" applyFill="1" applyBorder="1" applyAlignment="1" applyProtection="1">
      <alignment horizontal="left" vertical="center"/>
    </xf>
    <xf numFmtId="0" fontId="2" fillId="34" borderId="1" xfId="55" applyFont="1" applyFill="1" applyBorder="1" applyAlignment="1" applyProtection="1">
      <alignment horizontal="left" vertical="center"/>
    </xf>
    <xf numFmtId="9" fontId="28" fillId="34" borderId="0" xfId="87" applyFont="1" applyFill="1" applyBorder="1" applyAlignment="1">
      <alignment horizontal="right" indent="2"/>
    </xf>
    <xf numFmtId="9" fontId="28" fillId="34" borderId="1" xfId="87" applyFont="1" applyFill="1" applyBorder="1" applyAlignment="1">
      <alignment horizontal="right" indent="2"/>
    </xf>
    <xf numFmtId="0" fontId="35" fillId="36" borderId="5" xfId="0" applyFont="1" applyFill="1" applyBorder="1" applyAlignment="1">
      <alignment horizontal="right" vertical="center" wrapText="1"/>
    </xf>
    <xf numFmtId="37" fontId="28" fillId="34" borderId="0" xfId="0" applyNumberFormat="1" applyFont="1" applyFill="1" applyAlignment="1">
      <alignment horizontal="right"/>
    </xf>
    <xf numFmtId="0" fontId="28" fillId="34" borderId="0" xfId="0" applyFont="1" applyFill="1" applyAlignment="1">
      <alignment horizontal="right"/>
    </xf>
    <xf numFmtId="37" fontId="28" fillId="34" borderId="1" xfId="0" applyNumberFormat="1" applyFont="1" applyFill="1" applyBorder="1" applyAlignment="1">
      <alignment horizontal="right"/>
    </xf>
    <xf numFmtId="37" fontId="28" fillId="36" borderId="1" xfId="0" applyNumberFormat="1" applyFont="1" applyFill="1" applyBorder="1" applyAlignment="1">
      <alignment horizontal="right" wrapText="1"/>
    </xf>
    <xf numFmtId="0" fontId="28" fillId="36" borderId="1" xfId="75" applyFont="1" applyFill="1" applyBorder="1" applyAlignment="1">
      <alignment horizontal="left" vertical="center"/>
    </xf>
    <xf numFmtId="0" fontId="28" fillId="36" borderId="1" xfId="75" applyFont="1" applyFill="1" applyBorder="1" applyAlignment="1">
      <alignment horizontal="right" wrapText="1"/>
    </xf>
    <xf numFmtId="0" fontId="28" fillId="34" borderId="0" xfId="75" applyFont="1" applyFill="1" applyAlignment="1">
      <alignment horizontal="left" vertical="center" wrapText="1"/>
    </xf>
    <xf numFmtId="9" fontId="28" fillId="34" borderId="0" xfId="75" applyNumberFormat="1" applyFont="1" applyFill="1" applyAlignment="1">
      <alignment horizontal="right" vertical="center"/>
    </xf>
    <xf numFmtId="0" fontId="28" fillId="34" borderId="1" xfId="75" applyFont="1" applyFill="1" applyBorder="1" applyAlignment="1">
      <alignment horizontal="left" vertical="center" wrapText="1"/>
    </xf>
    <xf numFmtId="0" fontId="28" fillId="34" borderId="0" xfId="0" applyFont="1" applyFill="1" applyBorder="1" applyAlignment="1">
      <alignment vertical="center" wrapText="1"/>
    </xf>
    <xf numFmtId="0" fontId="28" fillId="34" borderId="0" xfId="0" applyFont="1" applyFill="1" applyBorder="1" applyAlignment="1">
      <alignment wrapText="1"/>
    </xf>
    <xf numFmtId="0" fontId="39" fillId="34" borderId="0" xfId="0" applyFont="1" applyFill="1"/>
    <xf numFmtId="3" fontId="28" fillId="34" borderId="0" xfId="0" applyNumberFormat="1" applyFont="1" applyFill="1" applyAlignment="1">
      <alignment horizontal="right"/>
    </xf>
    <xf numFmtId="9" fontId="28" fillId="34" borderId="0" xfId="0" applyNumberFormat="1" applyFont="1" applyFill="1" applyAlignment="1">
      <alignment horizontal="right"/>
    </xf>
    <xf numFmtId="3" fontId="28" fillId="34" borderId="0" xfId="80" applyNumberFormat="1" applyFont="1" applyFill="1" applyAlignment="1">
      <alignment horizontal="right" vertical="center"/>
    </xf>
    <xf numFmtId="0" fontId="28" fillId="36" borderId="1" xfId="80" applyFont="1" applyFill="1" applyBorder="1" applyAlignment="1" applyProtection="1">
      <alignment horizontal="right" wrapText="1"/>
    </xf>
    <xf numFmtId="0" fontId="28" fillId="36" borderId="1" xfId="80" applyFont="1" applyFill="1" applyBorder="1" applyAlignment="1" applyProtection="1">
      <alignment horizontal="right" vertical="center" wrapText="1"/>
    </xf>
    <xf numFmtId="9" fontId="28" fillId="36" borderId="1" xfId="80" applyNumberFormat="1" applyFont="1" applyFill="1" applyBorder="1" applyAlignment="1" applyProtection="1">
      <alignment horizontal="right" wrapText="1"/>
    </xf>
    <xf numFmtId="9" fontId="28" fillId="36" borderId="1" xfId="80" applyNumberFormat="1" applyFont="1" applyFill="1" applyBorder="1" applyAlignment="1" applyProtection="1">
      <alignment horizontal="right" vertical="center" wrapText="1"/>
    </xf>
    <xf numFmtId="0" fontId="28" fillId="36" borderId="3" xfId="80" applyFont="1" applyFill="1" applyBorder="1" applyAlignment="1" applyProtection="1">
      <alignment horizontal="right" wrapText="1"/>
    </xf>
    <xf numFmtId="3" fontId="28" fillId="34" borderId="7" xfId="0" applyNumberFormat="1" applyFont="1" applyFill="1" applyBorder="1" applyAlignment="1">
      <alignment horizontal="right"/>
    </xf>
    <xf numFmtId="3" fontId="28" fillId="34" borderId="7" xfId="80" applyNumberFormat="1" applyFont="1" applyFill="1" applyBorder="1" applyAlignment="1">
      <alignment horizontal="right" vertical="center"/>
    </xf>
    <xf numFmtId="0" fontId="28" fillId="36" borderId="3" xfId="0" applyFont="1" applyFill="1" applyBorder="1" applyAlignment="1">
      <alignment wrapText="1"/>
    </xf>
    <xf numFmtId="49" fontId="28" fillId="34" borderId="7" xfId="80" quotePrefix="1" applyNumberFormat="1" applyFont="1" applyFill="1" applyBorder="1" applyAlignment="1" applyProtection="1">
      <alignment horizontal="left" vertical="center"/>
    </xf>
    <xf numFmtId="0" fontId="28" fillId="34" borderId="1" xfId="0" applyFont="1" applyFill="1" applyBorder="1" applyAlignment="1">
      <alignment wrapText="1"/>
    </xf>
    <xf numFmtId="49" fontId="28" fillId="34" borderId="3" xfId="80" quotePrefix="1" applyNumberFormat="1" applyFont="1" applyFill="1" applyBorder="1" applyAlignment="1" applyProtection="1">
      <alignment horizontal="left" vertical="center"/>
    </xf>
    <xf numFmtId="3" fontId="28" fillId="34" borderId="1" xfId="80" applyNumberFormat="1" applyFont="1" applyFill="1" applyBorder="1" applyAlignment="1">
      <alignment horizontal="right" vertical="center"/>
    </xf>
    <xf numFmtId="3" fontId="28" fillId="34" borderId="3" xfId="80" applyNumberFormat="1" applyFont="1" applyFill="1" applyBorder="1" applyAlignment="1">
      <alignment horizontal="right" vertical="center"/>
    </xf>
    <xf numFmtId="9" fontId="28" fillId="34" borderId="1" xfId="0" applyNumberFormat="1" applyFont="1" applyFill="1" applyBorder="1" applyAlignment="1">
      <alignment horizontal="right"/>
    </xf>
    <xf numFmtId="0" fontId="28" fillId="36" borderId="12" xfId="80" applyFont="1" applyFill="1" applyBorder="1" applyAlignment="1" applyProtection="1">
      <alignment horizontal="right" wrapText="1"/>
    </xf>
    <xf numFmtId="3" fontId="28" fillId="34" borderId="8" xfId="0" applyNumberFormat="1" applyFont="1" applyFill="1" applyBorder="1" applyAlignment="1">
      <alignment horizontal="right" vertical="center"/>
    </xf>
    <xf numFmtId="3" fontId="28" fillId="34" borderId="12" xfId="0" applyNumberFormat="1" applyFont="1" applyFill="1" applyBorder="1" applyAlignment="1">
      <alignment horizontal="right" vertical="center"/>
    </xf>
    <xf numFmtId="3" fontId="2" fillId="34" borderId="0" xfId="64" applyNumberFormat="1" applyFont="1" applyFill="1"/>
    <xf numFmtId="9" fontId="2" fillId="34" borderId="0" xfId="64" applyNumberFormat="1" applyFont="1" applyFill="1"/>
    <xf numFmtId="3" fontId="2" fillId="34" borderId="0" xfId="64" applyNumberFormat="1" applyFont="1" applyFill="1" applyBorder="1"/>
    <xf numFmtId="3" fontId="2" fillId="34" borderId="7" xfId="64" applyNumberFormat="1" applyFont="1" applyFill="1" applyBorder="1"/>
    <xf numFmtId="9" fontId="2" fillId="34" borderId="0" xfId="64" applyNumberFormat="1" applyFont="1" applyFill="1" applyBorder="1"/>
    <xf numFmtId="9" fontId="2" fillId="34" borderId="7" xfId="64" applyNumberFormat="1" applyFont="1" applyFill="1" applyBorder="1"/>
    <xf numFmtId="3" fontId="2" fillId="34" borderId="9" xfId="64" applyNumberFormat="1" applyFont="1" applyFill="1" applyBorder="1"/>
    <xf numFmtId="9" fontId="2" fillId="34" borderId="9" xfId="64" applyNumberFormat="1" applyFont="1" applyFill="1" applyBorder="1"/>
    <xf numFmtId="0" fontId="2" fillId="34" borderId="0" xfId="64" applyFont="1" applyFill="1"/>
    <xf numFmtId="0" fontId="2" fillId="34" borderId="1" xfId="64" applyFont="1" applyFill="1" applyBorder="1"/>
    <xf numFmtId="3" fontId="2" fillId="34" borderId="1" xfId="64" applyNumberFormat="1" applyFont="1" applyFill="1" applyBorder="1"/>
    <xf numFmtId="3" fontId="2" fillId="34" borderId="3" xfId="64" applyNumberFormat="1" applyFont="1" applyFill="1" applyBorder="1"/>
    <xf numFmtId="3" fontId="2" fillId="34" borderId="10" xfId="64" applyNumberFormat="1" applyFont="1" applyFill="1" applyBorder="1"/>
    <xf numFmtId="9" fontId="2" fillId="34" borderId="1" xfId="64" applyNumberFormat="1" applyFont="1" applyFill="1" applyBorder="1"/>
    <xf numFmtId="9" fontId="2" fillId="34" borderId="3" xfId="64" applyNumberFormat="1" applyFont="1" applyFill="1" applyBorder="1"/>
    <xf numFmtId="9" fontId="2" fillId="34" borderId="10" xfId="64" applyNumberFormat="1" applyFont="1" applyFill="1" applyBorder="1"/>
    <xf numFmtId="0" fontId="2" fillId="36" borderId="1" xfId="64" applyFont="1" applyFill="1" applyBorder="1" applyAlignment="1">
      <alignment horizontal="right"/>
    </xf>
    <xf numFmtId="0" fontId="2" fillId="36" borderId="3" xfId="64" applyFont="1" applyFill="1" applyBorder="1" applyAlignment="1">
      <alignment horizontal="right"/>
    </xf>
    <xf numFmtId="0" fontId="2" fillId="36" borderId="10" xfId="64" applyFont="1" applyFill="1" applyBorder="1" applyAlignment="1">
      <alignment horizontal="right"/>
    </xf>
    <xf numFmtId="170" fontId="28" fillId="34" borderId="0" xfId="30" applyNumberFormat="1" applyFont="1" applyFill="1" applyBorder="1"/>
    <xf numFmtId="0" fontId="2" fillId="36" borderId="5" xfId="0" applyFont="1" applyFill="1" applyBorder="1"/>
    <xf numFmtId="0" fontId="28" fillId="36" borderId="5" xfId="0" applyFont="1" applyFill="1" applyBorder="1" applyAlignment="1">
      <alignment wrapText="1"/>
    </xf>
    <xf numFmtId="170" fontId="28" fillId="34" borderId="1" xfId="30" applyNumberFormat="1" applyFont="1" applyFill="1" applyBorder="1"/>
    <xf numFmtId="0" fontId="2" fillId="34" borderId="0" xfId="0" applyFont="1" applyFill="1" applyBorder="1" applyAlignment="1"/>
    <xf numFmtId="0" fontId="2" fillId="34" borderId="1" xfId="0" applyFont="1" applyFill="1" applyBorder="1" applyAlignment="1">
      <alignment vertical="center"/>
    </xf>
    <xf numFmtId="0" fontId="2" fillId="34" borderId="0" xfId="0" applyFont="1" applyFill="1" applyBorder="1" applyAlignment="1">
      <alignment horizontal="left" vertical="center"/>
    </xf>
    <xf numFmtId="9" fontId="2" fillId="34" borderId="0" xfId="89" applyFont="1" applyFill="1" applyBorder="1" applyAlignment="1">
      <alignment horizontal="right" vertical="center"/>
    </xf>
    <xf numFmtId="5" fontId="2" fillId="34" borderId="0" xfId="30" applyNumberFormat="1" applyFont="1" applyFill="1" applyBorder="1" applyAlignment="1">
      <alignment horizontal="right" vertical="center"/>
    </xf>
    <xf numFmtId="0" fontId="2" fillId="34" borderId="0" xfId="0" applyFont="1" applyFill="1" applyBorder="1" applyAlignment="1">
      <alignment horizontal="right" vertical="center" wrapText="1"/>
    </xf>
    <xf numFmtId="44" fontId="2" fillId="34" borderId="0" xfId="30" applyFont="1" applyFill="1" applyBorder="1" applyAlignment="1">
      <alignment horizontal="right" vertical="center" wrapText="1"/>
    </xf>
    <xf numFmtId="5" fontId="28" fillId="34" borderId="1" xfId="30" applyNumberFormat="1" applyFont="1" applyFill="1" applyBorder="1" applyAlignment="1">
      <alignment horizontal="right" vertical="center"/>
    </xf>
    <xf numFmtId="0" fontId="2" fillId="36" borderId="5" xfId="0" applyFont="1" applyFill="1" applyBorder="1" applyAlignment="1">
      <alignment horizontal="right" vertical="center" wrapText="1"/>
    </xf>
    <xf numFmtId="0" fontId="2" fillId="34" borderId="1" xfId="0" applyFont="1" applyFill="1" applyBorder="1" applyAlignment="1">
      <alignment horizontal="left" vertical="center"/>
    </xf>
    <xf numFmtId="9" fontId="2" fillId="34" borderId="1" xfId="89" applyFont="1" applyFill="1" applyBorder="1" applyAlignment="1">
      <alignment horizontal="right" vertical="center"/>
    </xf>
    <xf numFmtId="165" fontId="28" fillId="34" borderId="1" xfId="0" applyNumberFormat="1" applyFont="1" applyFill="1" applyBorder="1"/>
    <xf numFmtId="2" fontId="28" fillId="34" borderId="1" xfId="0" applyNumberFormat="1" applyFont="1" applyFill="1" applyBorder="1" applyAlignment="1">
      <alignment horizontal="center" vertical="center"/>
    </xf>
    <xf numFmtId="0" fontId="2" fillId="35" borderId="1" xfId="0" applyFont="1" applyFill="1" applyBorder="1" applyAlignment="1">
      <alignment horizontal="left" vertical="center" wrapText="1"/>
    </xf>
    <xf numFmtId="16" fontId="28" fillId="34" borderId="1" xfId="0" applyNumberFormat="1" applyFont="1" applyFill="1" applyBorder="1" applyAlignment="1">
      <alignment horizontal="center" vertical="center"/>
    </xf>
    <xf numFmtId="0" fontId="28" fillId="34" borderId="1" xfId="0" applyFont="1" applyFill="1" applyBorder="1" applyAlignment="1">
      <alignment vertical="center" wrapText="1"/>
    </xf>
    <xf numFmtId="0" fontId="28" fillId="36" borderId="4" xfId="0" applyFont="1" applyFill="1" applyBorder="1" applyAlignment="1">
      <alignment horizontal="center" vertical="center" wrapText="1"/>
    </xf>
    <xf numFmtId="16" fontId="28" fillId="34" borderId="7" xfId="0" quotePrefix="1" applyNumberFormat="1" applyFont="1" applyFill="1" applyBorder="1" applyAlignment="1">
      <alignment horizontal="center" vertical="center"/>
    </xf>
    <xf numFmtId="0" fontId="28" fillId="34" borderId="7" xfId="0" quotePrefix="1" applyFont="1" applyFill="1" applyBorder="1" applyAlignment="1">
      <alignment horizontal="center" vertical="center"/>
    </xf>
    <xf numFmtId="0" fontId="28" fillId="34" borderId="3" xfId="0" quotePrefix="1" applyFont="1" applyFill="1" applyBorder="1" applyAlignment="1">
      <alignment horizontal="center" vertical="center"/>
    </xf>
    <xf numFmtId="16" fontId="28" fillId="34" borderId="7" xfId="0" applyNumberFormat="1" applyFont="1" applyFill="1" applyBorder="1" applyAlignment="1">
      <alignment horizontal="center" vertical="center"/>
    </xf>
    <xf numFmtId="16" fontId="28" fillId="34" borderId="3" xfId="0" applyNumberFormat="1" applyFont="1" applyFill="1" applyBorder="1" applyAlignment="1">
      <alignment horizontal="center" vertical="center"/>
    </xf>
    <xf numFmtId="0" fontId="40" fillId="34" borderId="0" xfId="57" applyFont="1" applyFill="1"/>
    <xf numFmtId="0" fontId="41" fillId="34" borderId="0" xfId="0" applyFont="1" applyFill="1"/>
    <xf numFmtId="0" fontId="40" fillId="34" borderId="0" xfId="57" applyFont="1" applyFill="1" applyBorder="1"/>
    <xf numFmtId="0" fontId="40" fillId="34" borderId="0" xfId="0" applyFont="1" applyFill="1"/>
    <xf numFmtId="0" fontId="42" fillId="34" borderId="0" xfId="0" applyFont="1" applyFill="1" applyAlignment="1">
      <alignment horizontal="left"/>
    </xf>
    <xf numFmtId="0" fontId="43" fillId="34" borderId="0" xfId="0" applyFont="1" applyFill="1" applyAlignment="1">
      <alignment horizontal="left"/>
    </xf>
    <xf numFmtId="0" fontId="44" fillId="34" borderId="0" xfId="0" applyFont="1" applyFill="1" applyBorder="1" applyAlignment="1">
      <alignment vertical="center" wrapText="1"/>
    </xf>
    <xf numFmtId="0" fontId="35" fillId="39" borderId="0" xfId="0" applyFont="1" applyFill="1" applyBorder="1" applyAlignment="1">
      <alignment vertical="center" wrapText="1"/>
    </xf>
    <xf numFmtId="0" fontId="2" fillId="34" borderId="0" xfId="0" applyFont="1" applyFill="1" applyBorder="1" applyAlignment="1">
      <alignment horizontal="left" wrapText="1"/>
    </xf>
    <xf numFmtId="16" fontId="2" fillId="34" borderId="13" xfId="0" quotePrefix="1" applyNumberFormat="1" applyFont="1" applyFill="1" applyBorder="1" applyAlignment="1">
      <alignment horizontal="left" wrapText="1"/>
    </xf>
    <xf numFmtId="16" fontId="2" fillId="34" borderId="0" xfId="0" applyNumberFormat="1" applyFont="1" applyFill="1" applyBorder="1" applyAlignment="1">
      <alignment horizontal="left"/>
    </xf>
    <xf numFmtId="0" fontId="1" fillId="37" borderId="14" xfId="0" applyFont="1" applyFill="1" applyBorder="1" applyAlignment="1">
      <alignment horizontal="left" vertical="center" wrapText="1"/>
    </xf>
    <xf numFmtId="0" fontId="1" fillId="37" borderId="5" xfId="0" applyFont="1" applyFill="1" applyBorder="1" applyAlignment="1">
      <alignment horizontal="left" vertical="center" wrapText="1"/>
    </xf>
    <xf numFmtId="0" fontId="1" fillId="37" borderId="4" xfId="0" applyFont="1" applyFill="1" applyBorder="1" applyAlignment="1">
      <alignment horizontal="left" vertical="center" wrapText="1"/>
    </xf>
    <xf numFmtId="0" fontId="1" fillId="36" borderId="14" xfId="0" applyFont="1" applyFill="1" applyBorder="1" applyAlignment="1">
      <alignment horizontal="center"/>
    </xf>
    <xf numFmtId="0" fontId="1" fillId="36" borderId="5" xfId="0" applyFont="1" applyFill="1" applyBorder="1" applyAlignment="1">
      <alignment horizontal="center"/>
    </xf>
    <xf numFmtId="0" fontId="1" fillId="36" borderId="4" xfId="0" applyFont="1" applyFill="1" applyBorder="1" applyAlignment="1">
      <alignment horizontal="center"/>
    </xf>
    <xf numFmtId="3" fontId="1" fillId="36" borderId="14" xfId="89" applyNumberFormat="1" applyFont="1" applyFill="1" applyBorder="1" applyAlignment="1">
      <alignment horizontal="center" wrapText="1"/>
    </xf>
    <xf numFmtId="3" fontId="1" fillId="36" borderId="5" xfId="89" applyNumberFormat="1" applyFont="1" applyFill="1" applyBorder="1" applyAlignment="1">
      <alignment horizontal="center" wrapText="1"/>
    </xf>
    <xf numFmtId="3" fontId="1" fillId="36" borderId="4" xfId="89" applyNumberFormat="1" applyFont="1" applyFill="1" applyBorder="1" applyAlignment="1">
      <alignment horizontal="center" wrapText="1"/>
    </xf>
    <xf numFmtId="0" fontId="1" fillId="36" borderId="14" xfId="0" applyFont="1" applyFill="1" applyBorder="1" applyAlignment="1">
      <alignment horizontal="center" wrapText="1"/>
    </xf>
    <xf numFmtId="0" fontId="1" fillId="36" borderId="5" xfId="0" applyFont="1" applyFill="1" applyBorder="1" applyAlignment="1">
      <alignment horizontal="center" wrapText="1"/>
    </xf>
    <xf numFmtId="0" fontId="1" fillId="36" borderId="4" xfId="0" applyFont="1" applyFill="1" applyBorder="1" applyAlignment="1">
      <alignment horizontal="center" wrapText="1"/>
    </xf>
    <xf numFmtId="0" fontId="28" fillId="0" borderId="13" xfId="0" applyFont="1" applyFill="1" applyBorder="1" applyAlignment="1">
      <alignment horizontal="left" wrapText="1"/>
    </xf>
    <xf numFmtId="0" fontId="28" fillId="0" borderId="0" xfId="0" applyFont="1" applyFill="1" applyAlignment="1">
      <alignment horizontal="left"/>
    </xf>
    <xf numFmtId="16" fontId="2" fillId="34" borderId="0" xfId="0" quotePrefix="1" applyNumberFormat="1" applyFont="1" applyFill="1" applyBorder="1" applyAlignment="1">
      <alignment horizontal="left" wrapText="1"/>
    </xf>
    <xf numFmtId="0" fontId="28" fillId="0" borderId="0" xfId="0" applyFont="1" applyFill="1" applyAlignment="1"/>
    <xf numFmtId="0" fontId="28" fillId="0" borderId="13" xfId="0" applyFont="1" applyFill="1" applyBorder="1" applyAlignment="1">
      <alignment wrapText="1"/>
    </xf>
    <xf numFmtId="0" fontId="1" fillId="37" borderId="1" xfId="28" applyNumberFormat="1" applyFont="1" applyFill="1" applyBorder="1" applyAlignment="1">
      <alignment horizontal="left" vertical="center"/>
    </xf>
    <xf numFmtId="0" fontId="1" fillId="37" borderId="3" xfId="28" applyNumberFormat="1" applyFont="1" applyFill="1" applyBorder="1" applyAlignment="1">
      <alignment horizontal="left" vertical="center"/>
    </xf>
    <xf numFmtId="0" fontId="1" fillId="37" borderId="1" xfId="57" applyFont="1" applyFill="1" applyBorder="1" applyAlignment="1">
      <alignment horizontal="center" vertical="center"/>
    </xf>
    <xf numFmtId="0" fontId="1" fillId="36" borderId="10" xfId="57" applyFont="1" applyFill="1" applyBorder="1" applyAlignment="1">
      <alignment horizontal="center"/>
    </xf>
    <xf numFmtId="0" fontId="1" fillId="36" borderId="1" xfId="57" applyFont="1" applyFill="1" applyBorder="1" applyAlignment="1">
      <alignment horizontal="center"/>
    </xf>
    <xf numFmtId="0" fontId="1" fillId="36" borderId="3" xfId="57" applyFont="1" applyFill="1" applyBorder="1" applyAlignment="1">
      <alignment horizontal="center"/>
    </xf>
    <xf numFmtId="0" fontId="1" fillId="36" borderId="5" xfId="57" applyFont="1" applyFill="1" applyBorder="1" applyAlignment="1">
      <alignment horizontal="center"/>
    </xf>
    <xf numFmtId="0" fontId="1" fillId="36" borderId="4" xfId="57" applyFont="1" applyFill="1" applyBorder="1" applyAlignment="1">
      <alignment horizontal="center"/>
    </xf>
    <xf numFmtId="0" fontId="1" fillId="36" borderId="14" xfId="57" applyFont="1" applyFill="1" applyBorder="1" applyAlignment="1">
      <alignment horizontal="center"/>
    </xf>
    <xf numFmtId="0" fontId="45" fillId="37" borderId="1" xfId="0" applyFont="1" applyFill="1" applyBorder="1" applyAlignment="1">
      <alignment horizontal="left" vertical="center" wrapText="1"/>
    </xf>
    <xf numFmtId="0" fontId="2" fillId="34" borderId="13" xfId="0" applyFont="1" applyFill="1" applyBorder="1" applyAlignment="1">
      <alignment horizontal="left" vertical="center" wrapText="1"/>
    </xf>
    <xf numFmtId="0" fontId="1" fillId="39" borderId="1" xfId="0" applyFont="1" applyFill="1" applyBorder="1" applyAlignment="1">
      <alignment horizontal="left" vertical="center" wrapText="1"/>
    </xf>
    <xf numFmtId="171" fontId="1" fillId="36" borderId="14" xfId="0" applyNumberFormat="1" applyFont="1" applyFill="1" applyBorder="1" applyAlignment="1">
      <alignment horizontal="center" vertical="center" wrapText="1"/>
    </xf>
    <xf numFmtId="171" fontId="1" fillId="36" borderId="4" xfId="0" applyNumberFormat="1" applyFont="1" applyFill="1" applyBorder="1" applyAlignment="1">
      <alignment horizontal="center" vertical="center" wrapText="1"/>
    </xf>
    <xf numFmtId="0" fontId="1" fillId="36" borderId="14" xfId="0" applyFont="1" applyFill="1" applyBorder="1" applyAlignment="1">
      <alignment horizontal="center" vertical="center" wrapText="1"/>
    </xf>
    <xf numFmtId="0" fontId="1" fillId="36" borderId="4" xfId="0" applyFont="1" applyFill="1" applyBorder="1" applyAlignment="1">
      <alignment horizontal="center" vertical="center" wrapText="1"/>
    </xf>
    <xf numFmtId="0" fontId="1" fillId="36" borderId="5" xfId="0" applyFont="1" applyFill="1" applyBorder="1" applyAlignment="1">
      <alignment horizontal="center" vertical="center" wrapText="1"/>
    </xf>
    <xf numFmtId="0" fontId="1" fillId="39" borderId="0" xfId="0" applyFont="1" applyFill="1" applyBorder="1" applyAlignment="1">
      <alignment horizontal="center" vertical="center" wrapText="1"/>
    </xf>
    <xf numFmtId="0" fontId="1" fillId="39" borderId="10" xfId="0" applyFont="1" applyFill="1" applyBorder="1" applyAlignment="1">
      <alignment horizontal="center" vertical="center" wrapText="1"/>
    </xf>
    <xf numFmtId="0" fontId="1" fillId="39" borderId="1" xfId="0" applyFont="1" applyFill="1" applyBorder="1" applyAlignment="1">
      <alignment horizontal="center" vertical="center" wrapText="1"/>
    </xf>
    <xf numFmtId="0" fontId="2" fillId="34" borderId="0" xfId="0" applyFont="1" applyFill="1" applyAlignment="1">
      <alignment horizontal="left"/>
    </xf>
    <xf numFmtId="0" fontId="1" fillId="39" borderId="0" xfId="0" quotePrefix="1" applyFont="1" applyFill="1" applyBorder="1" applyAlignment="1">
      <alignment horizontal="left" vertical="center" wrapText="1"/>
    </xf>
    <xf numFmtId="0" fontId="28" fillId="34" borderId="13" xfId="0" applyFont="1" applyFill="1" applyBorder="1" applyAlignment="1">
      <alignment horizontal="left" wrapText="1"/>
    </xf>
    <xf numFmtId="0" fontId="46" fillId="39" borderId="1" xfId="0" applyFont="1" applyFill="1" applyBorder="1" applyAlignment="1">
      <alignment horizontal="left" vertical="center" wrapText="1"/>
    </xf>
    <xf numFmtId="0" fontId="2" fillId="34" borderId="13" xfId="0" applyFont="1" applyFill="1" applyBorder="1" applyAlignment="1">
      <alignment horizontal="left" wrapText="1"/>
    </xf>
    <xf numFmtId="0" fontId="28" fillId="36" borderId="1" xfId="0" applyFont="1" applyFill="1" applyBorder="1" applyAlignment="1">
      <alignment horizontal="center"/>
    </xf>
    <xf numFmtId="0" fontId="28" fillId="36" borderId="3" xfId="0" applyFont="1" applyFill="1" applyBorder="1" applyAlignment="1">
      <alignment horizontal="center"/>
    </xf>
    <xf numFmtId="0" fontId="28" fillId="36" borderId="10" xfId="0" applyFont="1" applyFill="1" applyBorder="1" applyAlignment="1">
      <alignment horizontal="center" wrapText="1"/>
    </xf>
    <xf numFmtId="0" fontId="28" fillId="36" borderId="1" xfId="0" applyFont="1" applyFill="1" applyBorder="1" applyAlignment="1">
      <alignment horizontal="center" wrapText="1"/>
    </xf>
    <xf numFmtId="0" fontId="35" fillId="39" borderId="1" xfId="0" applyFont="1" applyFill="1" applyBorder="1" applyAlignment="1">
      <alignment horizontal="left" vertical="center" wrapText="1"/>
    </xf>
    <xf numFmtId="0" fontId="1" fillId="39" borderId="1" xfId="0" applyFont="1" applyFill="1" applyBorder="1" applyAlignment="1">
      <alignment vertical="center" wrapText="1"/>
    </xf>
    <xf numFmtId="0" fontId="35" fillId="39" borderId="1" xfId="0" applyFont="1" applyFill="1" applyBorder="1" applyAlignment="1">
      <alignment horizontal="left" vertical="center"/>
    </xf>
    <xf numFmtId="0" fontId="35" fillId="39" borderId="1" xfId="0" applyFont="1" applyFill="1" applyBorder="1" applyAlignment="1">
      <alignment horizontal="center" vertical="center" wrapText="1"/>
    </xf>
    <xf numFmtId="0" fontId="2" fillId="36" borderId="0" xfId="64" applyFont="1" applyFill="1" applyBorder="1" applyAlignment="1">
      <alignment horizontal="center"/>
    </xf>
    <xf numFmtId="0" fontId="2" fillId="36" borderId="7" xfId="64" applyFont="1" applyFill="1" applyBorder="1" applyAlignment="1">
      <alignment horizontal="center"/>
    </xf>
    <xf numFmtId="0" fontId="2" fillId="36" borderId="9" xfId="64" applyFont="1" applyFill="1" applyBorder="1" applyAlignment="1">
      <alignment horizontal="center"/>
    </xf>
    <xf numFmtId="0" fontId="35" fillId="39" borderId="0" xfId="0" applyFont="1" applyFill="1" applyAlignment="1">
      <alignment horizontal="left"/>
    </xf>
    <xf numFmtId="3" fontId="28" fillId="34" borderId="14" xfId="80" applyNumberFormat="1" applyFont="1" applyFill="1" applyBorder="1" applyAlignment="1">
      <alignment horizontal="center" vertical="center"/>
    </xf>
    <xf numFmtId="3" fontId="28" fillId="34" borderId="5" xfId="80" applyNumberFormat="1" applyFont="1" applyFill="1" applyBorder="1" applyAlignment="1">
      <alignment horizontal="center" vertical="center"/>
    </xf>
    <xf numFmtId="3" fontId="28" fillId="34" borderId="4" xfId="80" applyNumberFormat="1" applyFont="1" applyFill="1" applyBorder="1" applyAlignment="1">
      <alignment horizontal="center" vertical="center"/>
    </xf>
    <xf numFmtId="0" fontId="35" fillId="39" borderId="0" xfId="0" applyFont="1" applyFill="1" applyAlignment="1">
      <alignment horizontal="left" vertical="center" wrapText="1"/>
    </xf>
    <xf numFmtId="0" fontId="2" fillId="36" borderId="5" xfId="0" applyFont="1" applyFill="1" applyBorder="1" applyAlignment="1">
      <alignment horizontal="center" vertical="center"/>
    </xf>
    <xf numFmtId="0" fontId="2" fillId="36" borderId="4" xfId="0" applyFont="1" applyFill="1" applyBorder="1" applyAlignment="1">
      <alignment horizontal="center" vertical="center"/>
    </xf>
    <xf numFmtId="0" fontId="2" fillId="38" borderId="0" xfId="0" applyFont="1" applyFill="1" applyAlignment="1">
      <alignment horizontal="center"/>
    </xf>
    <xf numFmtId="0" fontId="1" fillId="37" borderId="1" xfId="0" applyFont="1" applyFill="1" applyBorder="1" applyAlignment="1">
      <alignment horizontal="left" vertical="center" wrapText="1"/>
    </xf>
    <xf numFmtId="0" fontId="1" fillId="37" borderId="1" xfId="0" applyFont="1" applyFill="1" applyBorder="1" applyAlignment="1">
      <alignment horizontal="left" vertical="center"/>
    </xf>
    <xf numFmtId="0" fontId="0" fillId="37" borderId="1" xfId="0" applyFill="1" applyBorder="1" applyAlignment="1">
      <alignment horizontal="left"/>
    </xf>
    <xf numFmtId="0" fontId="2" fillId="38" borderId="13" xfId="0" applyFont="1" applyFill="1" applyBorder="1" applyAlignment="1">
      <alignment horizontal="center"/>
    </xf>
  </cellXfs>
  <cellStyles count="9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3" xfId="28"/>
    <cellStyle name="Comma 3 2" xfId="29"/>
    <cellStyle name="Currency" xfId="30" builtinId="4"/>
    <cellStyle name="Currency0" xfId="31"/>
    <cellStyle name="Explanatory Text" xfId="32" builtinId="53" customBuiltin="1"/>
    <cellStyle name="Good" xfId="33" builtinId="26" customBuiltin="1"/>
    <cellStyle name="Heading 1" xfId="34" builtinId="16" customBuiltin="1"/>
    <cellStyle name="Heading 2" xfId="35" builtinId="17" customBuiltin="1"/>
    <cellStyle name="Heading 3" xfId="36" builtinId="18" customBuiltin="1"/>
    <cellStyle name="Heading 4" xfId="37" builtinId="19" customBuiltin="1"/>
    <cellStyle name="Hyperlink 10" xfId="38"/>
    <cellStyle name="Hyperlink 11" xfId="39"/>
    <cellStyle name="Hyperlink 12" xfId="40"/>
    <cellStyle name="Hyperlink 13" xfId="41"/>
    <cellStyle name="Hyperlink 14" xfId="42"/>
    <cellStyle name="Hyperlink 15" xfId="43"/>
    <cellStyle name="Hyperlink 2" xfId="44"/>
    <cellStyle name="Hyperlink 3" xfId="45"/>
    <cellStyle name="Hyperlink 4" xfId="46"/>
    <cellStyle name="Hyperlink 5" xfId="47"/>
    <cellStyle name="Hyperlink 6" xfId="48"/>
    <cellStyle name="Hyperlink 7" xfId="49"/>
    <cellStyle name="Hyperlink 8" xfId="50"/>
    <cellStyle name="Hyperlink 9" xfId="51"/>
    <cellStyle name="Input" xfId="52" builtinId="20" customBuiltin="1"/>
    <cellStyle name="Linked Cell" xfId="53" builtinId="24" customBuiltin="1"/>
    <cellStyle name="Neutral" xfId="54" builtinId="28" customBuiltin="1"/>
    <cellStyle name="Normal" xfId="0" builtinId="0"/>
    <cellStyle name="Normal 14" xfId="55"/>
    <cellStyle name="Normal 2" xfId="56"/>
    <cellStyle name="Normal 2 2" xfId="57"/>
    <cellStyle name="Normal 2 3" xfId="58"/>
    <cellStyle name="Normal 2 4" xfId="59"/>
    <cellStyle name="Normal 2 4 2" xfId="60"/>
    <cellStyle name="Normal 2 4 3" xfId="61"/>
    <cellStyle name="Normal 2 5" xfId="62"/>
    <cellStyle name="Normal 2 6" xfId="63"/>
    <cellStyle name="Normal 3" xfId="64"/>
    <cellStyle name="Normal 3 2" xfId="65"/>
    <cellStyle name="Normal 3 2 2" xfId="66"/>
    <cellStyle name="Normal 3 3" xfId="67"/>
    <cellStyle name="Normal 3 4" xfId="68"/>
    <cellStyle name="Normal 4" xfId="69"/>
    <cellStyle name="Normal 4 2" xfId="70"/>
    <cellStyle name="Normal 5" xfId="71"/>
    <cellStyle name="Normal 5 2" xfId="72"/>
    <cellStyle name="Normal 6" xfId="73"/>
    <cellStyle name="Normal 6 2" xfId="74"/>
    <cellStyle name="Normal 7" xfId="75"/>
    <cellStyle name="Normal 7 2" xfId="76"/>
    <cellStyle name="Normal 7 2 2" xfId="77"/>
    <cellStyle name="Normal 7 3" xfId="78"/>
    <cellStyle name="Normal 8" xfId="79"/>
    <cellStyle name="Normal_DAI_Whitehurst" xfId="80"/>
    <cellStyle name="Normal_Nominal Full" xfId="81"/>
    <cellStyle name="Normal_Pub4" xfId="82"/>
    <cellStyle name="Normal_Sheet1" xfId="83"/>
    <cellStyle name="Normal_Sheet5" xfId="84"/>
    <cellStyle name="Note 2" xfId="85"/>
    <cellStyle name="Output" xfId="86" builtinId="21" customBuiltin="1"/>
    <cellStyle name="Percent" xfId="87" builtinId="5"/>
    <cellStyle name="Percent 2" xfId="88"/>
    <cellStyle name="Percent 2 2" xfId="89"/>
    <cellStyle name="Percent 3" xfId="90"/>
    <cellStyle name="Percent 3 2" xfId="91"/>
    <cellStyle name="Percent 3 3" xfId="92"/>
    <cellStyle name="Percent 4" xfId="93"/>
    <cellStyle name="Title" xfId="94" builtinId="15" customBuiltin="1"/>
    <cellStyle name="Total" xfId="95" builtinId="25" customBuiltin="1"/>
    <cellStyle name="Warning Text" xfId="9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a/Documents/Trends%202014/College%20Pricing%202014/State%20Results%209%2023%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2"/>
      <sheetName val="Pub4"/>
      <sheetName val="Prv4"/>
      <sheetName val="State Results"/>
      <sheetName val="OS GRAPH"/>
      <sheetName val="State Table final"/>
      <sheetName val="Pub2 Graph"/>
      <sheetName val="Pub4 Graph"/>
      <sheetName val="Pub2_4_Graph"/>
      <sheetName val="Fig10"/>
      <sheetName val="Alaska"/>
      <sheetName val="CPI"/>
      <sheetName val="Grapevine states"/>
    </sheetNames>
    <sheetDataSet>
      <sheetData sheetId="0"/>
      <sheetData sheetId="1"/>
      <sheetData sheetId="2"/>
      <sheetData sheetId="3"/>
      <sheetData sheetId="4"/>
      <sheetData sheetId="5"/>
      <sheetData sheetId="6"/>
      <sheetData sheetId="7"/>
      <sheetData sheetId="8"/>
      <sheetData sheetId="9"/>
      <sheetData sheetId="10"/>
      <sheetData sheetId="11">
        <row r="2">
          <cell r="B2">
            <v>189.4</v>
          </cell>
        </row>
        <row r="3">
          <cell r="B3">
            <v>195.4</v>
          </cell>
        </row>
        <row r="4">
          <cell r="B4">
            <v>203.5</v>
          </cell>
        </row>
        <row r="5">
          <cell r="B5">
            <v>208.3</v>
          </cell>
        </row>
        <row r="6">
          <cell r="B6">
            <v>219.964</v>
          </cell>
        </row>
        <row r="7">
          <cell r="B7">
            <v>215.351</v>
          </cell>
        </row>
        <row r="8">
          <cell r="B8">
            <v>218.011</v>
          </cell>
        </row>
        <row r="9">
          <cell r="B9">
            <v>225.922</v>
          </cell>
        </row>
        <row r="10">
          <cell r="B10">
            <v>229.10400000000001</v>
          </cell>
        </row>
        <row r="11">
          <cell r="B11">
            <v>233.596</v>
          </cell>
        </row>
        <row r="12">
          <cell r="B12">
            <v>238.25</v>
          </cell>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Q58"/>
  <sheetViews>
    <sheetView tabSelected="1" zoomScaleNormal="100" workbookViewId="0"/>
  </sheetViews>
  <sheetFormatPr defaultRowHeight="15"/>
  <cols>
    <col min="1" max="1" width="14.140625" style="159" bestFit="1" customWidth="1"/>
    <col min="2" max="16" width="9.140625" style="159" customWidth="1"/>
    <col min="17" max="17" width="9.140625" style="9" customWidth="1"/>
  </cols>
  <sheetData>
    <row r="1" spans="1:17" s="22" customFormat="1" ht="18.75" customHeight="1">
      <c r="A1" s="614" t="s">
        <v>864</v>
      </c>
      <c r="B1" s="615"/>
      <c r="C1" s="615"/>
      <c r="D1" s="159"/>
      <c r="E1" s="159"/>
      <c r="F1" s="159"/>
      <c r="G1" s="159"/>
      <c r="H1" s="159"/>
      <c r="I1" s="159"/>
      <c r="J1" s="159"/>
      <c r="K1" s="159"/>
      <c r="L1" s="159"/>
      <c r="M1" s="159"/>
      <c r="N1" s="159"/>
      <c r="O1" s="159"/>
      <c r="P1" s="159"/>
      <c r="Q1" s="9"/>
    </row>
    <row r="2" spans="1:17" s="22" customFormat="1" ht="19.5" customHeight="1">
      <c r="A2" s="616" t="s">
        <v>863</v>
      </c>
      <c r="B2" s="617"/>
      <c r="C2" s="615"/>
      <c r="D2" s="159"/>
      <c r="E2" s="159"/>
      <c r="F2" s="159"/>
      <c r="G2" s="159"/>
      <c r="H2" s="159"/>
      <c r="I2" s="159"/>
      <c r="J2" s="159"/>
      <c r="K2" s="159"/>
      <c r="L2" s="159"/>
      <c r="M2" s="159"/>
      <c r="N2" s="159"/>
      <c r="O2" s="159"/>
      <c r="P2" s="159"/>
      <c r="Q2" s="9"/>
    </row>
    <row r="3" spans="1:17" ht="24" customHeight="1">
      <c r="A3" s="618" t="s">
        <v>779</v>
      </c>
      <c r="B3" s="364" t="s">
        <v>305</v>
      </c>
      <c r="C3" s="273"/>
      <c r="D3" s="273"/>
      <c r="E3" s="273"/>
      <c r="F3" s="273"/>
    </row>
    <row r="4" spans="1:17">
      <c r="A4" s="618" t="s">
        <v>780</v>
      </c>
      <c r="B4" s="364" t="s">
        <v>320</v>
      </c>
      <c r="C4" s="273"/>
      <c r="D4" s="273"/>
      <c r="E4" s="273"/>
      <c r="F4" s="273"/>
    </row>
    <row r="5" spans="1:17">
      <c r="A5" s="618" t="s">
        <v>796</v>
      </c>
      <c r="B5" s="364" t="s">
        <v>797</v>
      </c>
      <c r="C5" s="273"/>
      <c r="D5" s="273"/>
      <c r="E5" s="273"/>
      <c r="F5" s="273"/>
    </row>
    <row r="6" spans="1:17">
      <c r="A6" s="618" t="s">
        <v>792</v>
      </c>
      <c r="B6" s="364" t="s">
        <v>793</v>
      </c>
      <c r="C6" s="273"/>
      <c r="D6" s="273"/>
      <c r="E6" s="273"/>
      <c r="F6" s="273"/>
    </row>
    <row r="7" spans="1:17">
      <c r="A7" s="618" t="s">
        <v>794</v>
      </c>
      <c r="B7" s="364" t="s">
        <v>795</v>
      </c>
      <c r="C7" s="273"/>
      <c r="D7" s="273"/>
      <c r="E7" s="273"/>
      <c r="F7" s="273"/>
    </row>
    <row r="8" spans="1:17">
      <c r="A8" s="618" t="s">
        <v>798</v>
      </c>
      <c r="B8" s="364" t="s">
        <v>799</v>
      </c>
      <c r="C8" s="273"/>
      <c r="D8" s="273"/>
      <c r="E8" s="273"/>
      <c r="F8" s="273"/>
    </row>
    <row r="9" spans="1:17">
      <c r="A9" s="618" t="s">
        <v>784</v>
      </c>
      <c r="B9" s="132" t="s">
        <v>785</v>
      </c>
      <c r="C9" s="273"/>
      <c r="D9" s="273"/>
      <c r="E9" s="273"/>
      <c r="F9" s="273"/>
    </row>
    <row r="10" spans="1:17">
      <c r="A10" s="618" t="s">
        <v>801</v>
      </c>
      <c r="B10" s="364" t="s">
        <v>802</v>
      </c>
      <c r="C10" s="273"/>
      <c r="D10" s="273"/>
      <c r="E10" s="273"/>
      <c r="F10" s="273"/>
    </row>
    <row r="11" spans="1:17">
      <c r="A11" s="618" t="s">
        <v>807</v>
      </c>
      <c r="B11" s="364" t="s">
        <v>808</v>
      </c>
      <c r="C11" s="273"/>
      <c r="D11" s="273"/>
      <c r="E11" s="273"/>
      <c r="F11" s="273"/>
    </row>
    <row r="12" spans="1:17">
      <c r="A12" s="618" t="s">
        <v>809</v>
      </c>
      <c r="B12" s="364" t="s">
        <v>810</v>
      </c>
      <c r="C12" s="273"/>
      <c r="D12" s="273"/>
      <c r="E12" s="273"/>
      <c r="F12" s="273"/>
    </row>
    <row r="13" spans="1:17">
      <c r="A13" s="618" t="s">
        <v>858</v>
      </c>
      <c r="B13" s="364" t="s">
        <v>859</v>
      </c>
      <c r="C13" s="273"/>
      <c r="D13" s="273"/>
      <c r="E13" s="273"/>
      <c r="F13" s="273"/>
    </row>
    <row r="14" spans="1:17">
      <c r="A14" s="618" t="s">
        <v>860</v>
      </c>
      <c r="B14" s="364" t="s">
        <v>861</v>
      </c>
      <c r="C14" s="273"/>
      <c r="D14" s="273"/>
      <c r="E14" s="273"/>
      <c r="F14" s="273"/>
    </row>
    <row r="15" spans="1:17">
      <c r="A15" s="618" t="s">
        <v>862</v>
      </c>
      <c r="B15" s="364" t="s">
        <v>1026</v>
      </c>
      <c r="C15" s="273"/>
      <c r="D15" s="273"/>
      <c r="E15" s="273"/>
      <c r="F15" s="273"/>
    </row>
    <row r="16" spans="1:17" ht="32.25" customHeight="1">
      <c r="A16" s="619" t="s">
        <v>781</v>
      </c>
      <c r="B16" s="364" t="s">
        <v>782</v>
      </c>
      <c r="C16" s="273"/>
      <c r="D16" s="273"/>
      <c r="E16" s="273"/>
      <c r="F16" s="273"/>
      <c r="G16" s="273"/>
      <c r="H16" s="273"/>
      <c r="I16" s="273"/>
    </row>
    <row r="17" spans="1:6">
      <c r="A17" s="619" t="s">
        <v>783</v>
      </c>
      <c r="B17" s="364" t="s">
        <v>564</v>
      </c>
      <c r="C17" s="273"/>
      <c r="D17" s="273"/>
      <c r="E17" s="273"/>
      <c r="F17" s="273"/>
    </row>
    <row r="18" spans="1:6">
      <c r="A18" s="619" t="s">
        <v>786</v>
      </c>
      <c r="B18" s="364" t="s">
        <v>572</v>
      </c>
      <c r="C18" s="273"/>
      <c r="D18" s="273"/>
      <c r="E18" s="273"/>
      <c r="F18" s="273"/>
    </row>
    <row r="19" spans="1:6">
      <c r="A19" s="619" t="s">
        <v>787</v>
      </c>
      <c r="B19" s="364" t="s">
        <v>593</v>
      </c>
      <c r="C19" s="273"/>
      <c r="D19" s="273"/>
      <c r="E19" s="273"/>
      <c r="F19" s="273"/>
    </row>
    <row r="20" spans="1:6">
      <c r="A20" s="619" t="s">
        <v>788</v>
      </c>
      <c r="B20" s="364" t="s">
        <v>789</v>
      </c>
      <c r="C20" s="273"/>
      <c r="D20" s="273"/>
      <c r="E20" s="273"/>
      <c r="F20" s="273"/>
    </row>
    <row r="21" spans="1:6">
      <c r="A21" s="619" t="s">
        <v>790</v>
      </c>
      <c r="B21" s="364" t="s">
        <v>791</v>
      </c>
      <c r="C21" s="273"/>
      <c r="D21" s="273"/>
      <c r="E21" s="273"/>
      <c r="F21" s="273"/>
    </row>
    <row r="22" spans="1:6">
      <c r="A22" s="619" t="s">
        <v>606</v>
      </c>
      <c r="B22" s="364" t="s">
        <v>800</v>
      </c>
      <c r="C22" s="273"/>
      <c r="D22" s="273"/>
      <c r="E22" s="273"/>
      <c r="F22" s="273"/>
    </row>
    <row r="23" spans="1:6">
      <c r="A23" s="619" t="s">
        <v>660</v>
      </c>
      <c r="B23" s="364" t="s">
        <v>803</v>
      </c>
      <c r="C23" s="273"/>
      <c r="D23" s="273"/>
      <c r="E23" s="273"/>
      <c r="F23" s="273"/>
    </row>
    <row r="24" spans="1:6">
      <c r="A24" s="619" t="s">
        <v>804</v>
      </c>
      <c r="B24" s="364" t="s">
        <v>805</v>
      </c>
      <c r="C24" s="273"/>
      <c r="D24" s="273"/>
      <c r="E24" s="273"/>
      <c r="F24" s="273"/>
    </row>
    <row r="25" spans="1:6">
      <c r="A25" s="619" t="s">
        <v>806</v>
      </c>
      <c r="B25" s="364" t="s">
        <v>976</v>
      </c>
      <c r="C25" s="273"/>
      <c r="D25" s="273"/>
      <c r="E25" s="273"/>
      <c r="F25" s="273"/>
    </row>
    <row r="26" spans="1:6">
      <c r="A26" s="619" t="s">
        <v>811</v>
      </c>
      <c r="B26" s="364" t="s">
        <v>716</v>
      </c>
      <c r="C26" s="273"/>
      <c r="D26" s="273"/>
      <c r="E26" s="273"/>
      <c r="F26" s="273"/>
    </row>
    <row r="27" spans="1:6">
      <c r="A27" s="619" t="s">
        <v>812</v>
      </c>
      <c r="B27" s="364" t="s">
        <v>721</v>
      </c>
      <c r="C27" s="273"/>
      <c r="D27" s="273"/>
      <c r="E27" s="273"/>
      <c r="F27" s="273"/>
    </row>
    <row r="28" spans="1:6">
      <c r="A28" s="619" t="s">
        <v>813</v>
      </c>
      <c r="B28" s="364" t="s">
        <v>722</v>
      </c>
      <c r="C28" s="273"/>
      <c r="D28" s="273"/>
      <c r="E28" s="273"/>
      <c r="F28" s="273"/>
    </row>
    <row r="29" spans="1:6">
      <c r="A29" s="619" t="s">
        <v>750</v>
      </c>
      <c r="B29" s="364" t="s">
        <v>751</v>
      </c>
      <c r="C29" s="273"/>
      <c r="D29" s="273"/>
      <c r="E29" s="273"/>
      <c r="F29" s="273"/>
    </row>
    <row r="30" spans="1:6">
      <c r="A30" s="619" t="s">
        <v>814</v>
      </c>
      <c r="B30" s="364" t="s">
        <v>1027</v>
      </c>
      <c r="C30" s="273"/>
      <c r="D30" s="273"/>
      <c r="E30" s="273"/>
      <c r="F30" s="273"/>
    </row>
    <row r="31" spans="1:6">
      <c r="A31" s="619" t="s">
        <v>817</v>
      </c>
      <c r="B31" s="364" t="s">
        <v>818</v>
      </c>
      <c r="C31" s="273"/>
      <c r="D31" s="273"/>
      <c r="E31" s="273"/>
      <c r="F31" s="273"/>
    </row>
    <row r="32" spans="1:6">
      <c r="A32" s="619" t="s">
        <v>819</v>
      </c>
      <c r="B32" s="364" t="s">
        <v>774</v>
      </c>
      <c r="C32" s="273"/>
      <c r="D32" s="273"/>
      <c r="E32" s="273"/>
      <c r="F32" s="273"/>
    </row>
    <row r="33" spans="1:6">
      <c r="A33" s="619" t="s">
        <v>822</v>
      </c>
      <c r="B33" s="364" t="s">
        <v>823</v>
      </c>
      <c r="C33" s="273"/>
      <c r="D33" s="273"/>
      <c r="E33" s="273"/>
      <c r="F33" s="273"/>
    </row>
    <row r="34" spans="1:6">
      <c r="A34" s="619" t="s">
        <v>824</v>
      </c>
      <c r="B34" s="364" t="s">
        <v>825</v>
      </c>
      <c r="C34" s="273"/>
      <c r="D34" s="273"/>
      <c r="E34" s="273"/>
      <c r="F34" s="273"/>
    </row>
    <row r="35" spans="1:6">
      <c r="A35" s="619" t="s">
        <v>826</v>
      </c>
      <c r="B35" s="364" t="s">
        <v>1028</v>
      </c>
      <c r="C35" s="273"/>
      <c r="D35" s="273"/>
      <c r="E35" s="273"/>
      <c r="F35" s="273"/>
    </row>
    <row r="36" spans="1:6">
      <c r="A36" s="619" t="s">
        <v>827</v>
      </c>
      <c r="B36" s="364" t="s">
        <v>828</v>
      </c>
      <c r="C36" s="273"/>
      <c r="D36" s="273"/>
      <c r="E36" s="273"/>
      <c r="F36" s="273"/>
    </row>
    <row r="37" spans="1:6">
      <c r="A37" s="619" t="s">
        <v>829</v>
      </c>
      <c r="B37" s="364" t="s">
        <v>830</v>
      </c>
      <c r="C37" s="273"/>
      <c r="D37" s="273"/>
      <c r="E37" s="273"/>
      <c r="F37" s="273"/>
    </row>
    <row r="38" spans="1:6">
      <c r="A38" s="619" t="s">
        <v>831</v>
      </c>
      <c r="B38" s="364" t="s">
        <v>832</v>
      </c>
      <c r="C38" s="273"/>
      <c r="D38" s="273"/>
      <c r="E38" s="273"/>
      <c r="F38" s="273"/>
    </row>
    <row r="39" spans="1:6">
      <c r="A39" s="619" t="s">
        <v>207</v>
      </c>
      <c r="B39" s="364" t="s">
        <v>208</v>
      </c>
      <c r="C39" s="273"/>
      <c r="D39" s="273"/>
      <c r="E39" s="273"/>
      <c r="F39" s="273"/>
    </row>
    <row r="40" spans="1:6">
      <c r="A40" s="619" t="s">
        <v>215</v>
      </c>
      <c r="B40" s="364" t="s">
        <v>216</v>
      </c>
      <c r="C40" s="273"/>
      <c r="D40" s="273"/>
      <c r="E40" s="273"/>
      <c r="F40" s="273"/>
    </row>
    <row r="41" spans="1:6">
      <c r="A41" s="619" t="s">
        <v>833</v>
      </c>
      <c r="B41" s="364" t="s">
        <v>834</v>
      </c>
      <c r="C41" s="273"/>
      <c r="D41" s="273"/>
      <c r="E41" s="273"/>
      <c r="F41" s="273"/>
    </row>
    <row r="42" spans="1:6">
      <c r="A42" s="619" t="s">
        <v>242</v>
      </c>
      <c r="B42" s="364" t="s">
        <v>835</v>
      </c>
      <c r="C42" s="273"/>
      <c r="D42" s="273"/>
      <c r="E42" s="273"/>
      <c r="F42" s="273"/>
    </row>
    <row r="43" spans="1:6">
      <c r="A43" s="619" t="s">
        <v>836</v>
      </c>
      <c r="B43" s="364" t="s">
        <v>837</v>
      </c>
      <c r="C43" s="273"/>
      <c r="D43" s="273"/>
      <c r="E43" s="273"/>
      <c r="F43" s="273"/>
    </row>
    <row r="44" spans="1:6">
      <c r="A44" s="619" t="s">
        <v>838</v>
      </c>
      <c r="B44" s="364" t="s">
        <v>541</v>
      </c>
      <c r="C44" s="273"/>
      <c r="D44" s="273"/>
      <c r="E44" s="273"/>
      <c r="F44" s="273"/>
    </row>
    <row r="45" spans="1:6">
      <c r="A45" s="619" t="s">
        <v>839</v>
      </c>
      <c r="B45" s="364" t="s">
        <v>728</v>
      </c>
      <c r="C45" s="273"/>
      <c r="D45" s="273"/>
      <c r="E45" s="273"/>
      <c r="F45" s="273"/>
    </row>
    <row r="46" spans="1:6">
      <c r="A46" s="619" t="s">
        <v>257</v>
      </c>
      <c r="B46" s="364" t="s">
        <v>1025</v>
      </c>
      <c r="C46" s="273"/>
      <c r="D46" s="273"/>
      <c r="E46" s="273"/>
      <c r="F46" s="273"/>
    </row>
    <row r="47" spans="1:6">
      <c r="A47" s="619" t="s">
        <v>840</v>
      </c>
      <c r="B47" s="364" t="s">
        <v>841</v>
      </c>
      <c r="C47" s="273"/>
      <c r="D47" s="273"/>
      <c r="E47" s="273"/>
      <c r="F47" s="273"/>
    </row>
    <row r="48" spans="1:6">
      <c r="A48" s="619" t="s">
        <v>842</v>
      </c>
      <c r="B48" s="364" t="s">
        <v>843</v>
      </c>
      <c r="C48" s="273"/>
      <c r="D48" s="273"/>
      <c r="E48" s="273"/>
      <c r="F48" s="273"/>
    </row>
    <row r="49" spans="1:6">
      <c r="A49" s="619" t="s">
        <v>844</v>
      </c>
      <c r="B49" s="364" t="s">
        <v>845</v>
      </c>
      <c r="C49" s="273"/>
      <c r="D49" s="273"/>
      <c r="E49" s="273"/>
      <c r="F49" s="273"/>
    </row>
    <row r="50" spans="1:6">
      <c r="A50" s="619" t="s">
        <v>846</v>
      </c>
      <c r="B50" s="364" t="s">
        <v>847</v>
      </c>
      <c r="C50" s="273"/>
      <c r="D50" s="273"/>
      <c r="E50" s="273"/>
      <c r="F50" s="273"/>
    </row>
    <row r="51" spans="1:6">
      <c r="A51" s="619" t="s">
        <v>848</v>
      </c>
      <c r="B51" s="364" t="s">
        <v>849</v>
      </c>
      <c r="C51" s="273"/>
      <c r="D51" s="273"/>
      <c r="E51" s="273"/>
      <c r="F51" s="273"/>
    </row>
    <row r="52" spans="1:6">
      <c r="A52" s="619" t="s">
        <v>850</v>
      </c>
      <c r="B52" s="364" t="s">
        <v>851</v>
      </c>
      <c r="C52" s="273"/>
      <c r="D52" s="273"/>
      <c r="E52" s="273"/>
      <c r="F52" s="273"/>
    </row>
    <row r="53" spans="1:6">
      <c r="A53" s="619" t="s">
        <v>852</v>
      </c>
      <c r="B53" s="364" t="s">
        <v>1029</v>
      </c>
      <c r="C53" s="273"/>
      <c r="D53" s="273"/>
      <c r="E53" s="273"/>
      <c r="F53" s="273"/>
    </row>
    <row r="54" spans="1:6">
      <c r="A54" s="619" t="s">
        <v>853</v>
      </c>
      <c r="B54" s="364" t="s">
        <v>854</v>
      </c>
      <c r="C54" s="273"/>
      <c r="D54" s="273"/>
      <c r="E54" s="273"/>
      <c r="F54" s="273"/>
    </row>
    <row r="55" spans="1:6">
      <c r="A55" s="619" t="s">
        <v>855</v>
      </c>
      <c r="B55" s="364" t="s">
        <v>1024</v>
      </c>
      <c r="C55" s="273"/>
      <c r="D55" s="273"/>
      <c r="E55" s="273"/>
      <c r="F55" s="273"/>
    </row>
    <row r="56" spans="1:6">
      <c r="A56" s="619" t="s">
        <v>856</v>
      </c>
      <c r="B56" s="364" t="s">
        <v>857</v>
      </c>
      <c r="C56" s="273"/>
      <c r="D56" s="273"/>
      <c r="E56" s="273"/>
      <c r="F56" s="273"/>
    </row>
    <row r="57" spans="1:6">
      <c r="A57" s="619" t="s">
        <v>815</v>
      </c>
      <c r="B57" s="364" t="s">
        <v>816</v>
      </c>
      <c r="C57" s="273"/>
      <c r="D57" s="273"/>
      <c r="E57" s="273"/>
      <c r="F57" s="273"/>
    </row>
    <row r="58" spans="1:6">
      <c r="A58" s="619" t="s">
        <v>820</v>
      </c>
      <c r="B58" s="364" t="s">
        <v>821</v>
      </c>
      <c r="C58" s="273"/>
      <c r="D58" s="273"/>
      <c r="E58" s="273"/>
      <c r="F58" s="27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C107"/>
  <sheetViews>
    <sheetView workbookViewId="0"/>
  </sheetViews>
  <sheetFormatPr defaultRowHeight="15"/>
  <cols>
    <col min="1" max="1" width="40.42578125" style="154" customWidth="1"/>
    <col min="2" max="2" width="7.140625" style="71" customWidth="1"/>
    <col min="3" max="7" width="8.85546875" style="71" customWidth="1"/>
    <col min="8" max="10" width="9.5703125" style="71" customWidth="1"/>
    <col min="11" max="11" width="9" style="284" customWidth="1"/>
    <col min="12" max="12" width="9.5703125" style="284" customWidth="1"/>
    <col min="13" max="17" width="8.85546875" style="71" customWidth="1"/>
    <col min="18" max="20" width="9.5703125" style="71" customWidth="1"/>
    <col min="21" max="22" width="9.5703125" style="284" customWidth="1"/>
    <col min="23" max="28" width="8.85546875" style="71" customWidth="1"/>
    <col min="29" max="29" width="9.140625" style="71" customWidth="1"/>
  </cols>
  <sheetData>
    <row r="1" spans="1:29" ht="28.5" customHeight="1">
      <c r="A1" s="239" t="s">
        <v>938</v>
      </c>
      <c r="B1" s="240"/>
      <c r="C1" s="240"/>
      <c r="D1" s="240"/>
      <c r="E1" s="240"/>
      <c r="F1" s="240"/>
      <c r="G1" s="240"/>
      <c r="H1" s="240"/>
      <c r="I1" s="240"/>
      <c r="J1" s="240"/>
      <c r="K1" s="276"/>
      <c r="L1" s="276"/>
      <c r="M1" s="240"/>
      <c r="N1" s="240"/>
      <c r="O1" s="240"/>
      <c r="P1" s="240"/>
      <c r="Q1" s="240"/>
      <c r="R1" s="240"/>
      <c r="S1" s="240"/>
      <c r="T1" s="240"/>
      <c r="U1" s="276"/>
      <c r="V1" s="276"/>
      <c r="W1" s="241"/>
      <c r="X1" s="242"/>
      <c r="Y1" s="242"/>
      <c r="Z1" s="242"/>
      <c r="AA1" s="242"/>
      <c r="AB1" s="242"/>
      <c r="AC1" s="243"/>
    </row>
    <row r="2" spans="1:29">
      <c r="A2" s="244"/>
      <c r="B2" s="81"/>
      <c r="C2" s="634" t="s">
        <v>387</v>
      </c>
      <c r="D2" s="635"/>
      <c r="E2" s="635"/>
      <c r="F2" s="635"/>
      <c r="G2" s="635"/>
      <c r="H2" s="635"/>
      <c r="I2" s="635"/>
      <c r="J2" s="636"/>
      <c r="K2" s="277" t="s">
        <v>929</v>
      </c>
      <c r="L2" s="278"/>
      <c r="M2" s="634" t="s">
        <v>930</v>
      </c>
      <c r="N2" s="635"/>
      <c r="O2" s="635"/>
      <c r="P2" s="635"/>
      <c r="Q2" s="635"/>
      <c r="R2" s="635"/>
      <c r="S2" s="635"/>
      <c r="T2" s="636"/>
      <c r="U2" s="277" t="s">
        <v>929</v>
      </c>
      <c r="V2" s="278"/>
      <c r="W2" s="628" t="s">
        <v>937</v>
      </c>
      <c r="X2" s="629"/>
      <c r="Y2" s="629"/>
      <c r="Z2" s="629"/>
      <c r="AA2" s="629"/>
      <c r="AB2" s="629"/>
      <c r="AC2" s="629"/>
    </row>
    <row r="3" spans="1:29">
      <c r="A3" s="244" t="s">
        <v>894</v>
      </c>
      <c r="B3" s="245" t="s">
        <v>931</v>
      </c>
      <c r="C3" s="103" t="s">
        <v>27</v>
      </c>
      <c r="D3" s="103" t="s">
        <v>28</v>
      </c>
      <c r="E3" s="103" t="s">
        <v>29</v>
      </c>
      <c r="F3" s="103" t="s">
        <v>30</v>
      </c>
      <c r="G3" s="103" t="s">
        <v>31</v>
      </c>
      <c r="H3" s="246" t="s">
        <v>32</v>
      </c>
      <c r="I3" s="246" t="s">
        <v>33</v>
      </c>
      <c r="J3" s="247" t="s">
        <v>309</v>
      </c>
      <c r="K3" s="279" t="s">
        <v>932</v>
      </c>
      <c r="L3" s="280" t="s">
        <v>933</v>
      </c>
      <c r="M3" s="103" t="s">
        <v>27</v>
      </c>
      <c r="N3" s="103" t="s">
        <v>28</v>
      </c>
      <c r="O3" s="103" t="s">
        <v>29</v>
      </c>
      <c r="P3" s="103" t="s">
        <v>30</v>
      </c>
      <c r="Q3" s="103" t="s">
        <v>31</v>
      </c>
      <c r="R3" s="246" t="s">
        <v>32</v>
      </c>
      <c r="S3" s="246" t="s">
        <v>33</v>
      </c>
      <c r="T3" s="247" t="s">
        <v>309</v>
      </c>
      <c r="U3" s="279" t="s">
        <v>932</v>
      </c>
      <c r="V3" s="280" t="s">
        <v>933</v>
      </c>
      <c r="W3" s="248">
        <v>2007</v>
      </c>
      <c r="X3" s="248">
        <v>2008</v>
      </c>
      <c r="Y3" s="248">
        <v>2009</v>
      </c>
      <c r="Z3" s="248">
        <v>2010</v>
      </c>
      <c r="AA3" s="249">
        <v>2011</v>
      </c>
      <c r="AB3" s="249">
        <v>2012</v>
      </c>
      <c r="AC3" s="249">
        <v>2013</v>
      </c>
    </row>
    <row r="4" spans="1:29">
      <c r="A4" s="250" t="s">
        <v>395</v>
      </c>
      <c r="B4" s="251" t="s">
        <v>639</v>
      </c>
      <c r="C4" s="252">
        <v>5142.4483917426787</v>
      </c>
      <c r="D4" s="252">
        <v>5229.3602589514649</v>
      </c>
      <c r="E4" s="252">
        <v>5678.8092463002258</v>
      </c>
      <c r="F4" s="252">
        <v>5809.5096119003174</v>
      </c>
      <c r="G4" s="252">
        <v>5873.9410061879762</v>
      </c>
      <c r="H4" s="252">
        <v>6133.4524931908645</v>
      </c>
      <c r="I4" s="252">
        <v>6107.3006387095666</v>
      </c>
      <c r="J4" s="253">
        <v>6182</v>
      </c>
      <c r="K4" s="281">
        <f>J4/I4-1</f>
        <v>1.2231158364297778E-2</v>
      </c>
      <c r="L4" s="282">
        <f>J4/E4-1</f>
        <v>8.8608497287984367E-2</v>
      </c>
      <c r="M4" s="252">
        <v>15402.181949111857</v>
      </c>
      <c r="N4" s="252">
        <v>15432.461675546909</v>
      </c>
      <c r="O4" s="252">
        <v>16634.828721482601</v>
      </c>
      <c r="P4" s="252">
        <v>17382.629775561785</v>
      </c>
      <c r="Q4" s="252">
        <v>18149.106771363568</v>
      </c>
      <c r="R4" s="252">
        <v>19080.465640058661</v>
      </c>
      <c r="S4" s="252">
        <v>19325.506429904621</v>
      </c>
      <c r="T4" s="253">
        <v>19502</v>
      </c>
      <c r="U4" s="281">
        <f>T4/S4-1</f>
        <v>9.1326750341853558E-3</v>
      </c>
      <c r="V4" s="282">
        <f>T4/O4-1</f>
        <v>0.17235953110924829</v>
      </c>
      <c r="W4" s="254">
        <v>3183</v>
      </c>
      <c r="X4" s="255">
        <v>3292</v>
      </c>
      <c r="Y4" s="255">
        <v>3477</v>
      </c>
      <c r="Z4" s="255">
        <v>3626</v>
      </c>
      <c r="AA4" s="254">
        <v>3692</v>
      </c>
      <c r="AB4" s="254">
        <v>3609</v>
      </c>
      <c r="AC4" s="256">
        <v>3556</v>
      </c>
    </row>
    <row r="5" spans="1:29">
      <c r="A5" s="250" t="s">
        <v>455</v>
      </c>
      <c r="B5" s="251" t="s">
        <v>643</v>
      </c>
      <c r="C5" s="252">
        <v>6519.5631301008161</v>
      </c>
      <c r="D5" s="252">
        <v>6932.0434252877749</v>
      </c>
      <c r="E5" s="252">
        <v>7744.3336692190887</v>
      </c>
      <c r="F5" s="252">
        <v>8633.3946452243235</v>
      </c>
      <c r="G5" s="252">
        <v>9069.2805481537871</v>
      </c>
      <c r="H5" s="252">
        <v>9567.2707591312228</v>
      </c>
      <c r="I5" s="252">
        <v>9638.2750560797267</v>
      </c>
      <c r="J5" s="257">
        <v>9826</v>
      </c>
      <c r="K5" s="281">
        <f t="shared" ref="K5:K53" si="0">J5/I5-1</f>
        <v>1.9477027043532935E-2</v>
      </c>
      <c r="L5" s="282">
        <f t="shared" ref="L5:L53" si="1">J5/E5-1</f>
        <v>0.26879863648628399</v>
      </c>
      <c r="M5" s="252">
        <v>18893.007681228995</v>
      </c>
      <c r="N5" s="252">
        <v>19496.372133621866</v>
      </c>
      <c r="O5" s="252">
        <v>21241.600921286641</v>
      </c>
      <c r="P5" s="252">
        <v>22403.112686974509</v>
      </c>
      <c r="Q5" s="252">
        <v>23095.02837262418</v>
      </c>
      <c r="R5" s="252">
        <v>23866.18086109365</v>
      </c>
      <c r="S5" s="252">
        <v>24427.16270826555</v>
      </c>
      <c r="T5" s="257">
        <v>24950</v>
      </c>
      <c r="U5" s="281">
        <f t="shared" ref="U5:U53" si="2">T5/S5-1</f>
        <v>2.140393045146971E-2</v>
      </c>
      <c r="V5" s="282">
        <f t="shared" ref="V5:V53" si="3">T5/O5-1</f>
        <v>0.17458190145155661</v>
      </c>
      <c r="W5" s="254">
        <v>19238</v>
      </c>
      <c r="X5" s="255">
        <v>20397</v>
      </c>
      <c r="Y5" s="255">
        <v>21552</v>
      </c>
      <c r="Z5" s="255">
        <v>22587</v>
      </c>
      <c r="AA5" s="254">
        <v>23592</v>
      </c>
      <c r="AB5" s="254">
        <v>25109</v>
      </c>
      <c r="AC5" s="256">
        <v>26247</v>
      </c>
    </row>
    <row r="6" spans="1:29">
      <c r="A6" s="250" t="s">
        <v>431</v>
      </c>
      <c r="B6" s="251" t="s">
        <v>620</v>
      </c>
      <c r="C6" s="252">
        <v>6906.1617858857417</v>
      </c>
      <c r="D6" s="252">
        <v>6932.0434252877749</v>
      </c>
      <c r="E6" s="252">
        <v>7145.8073099265848</v>
      </c>
      <c r="F6" s="252">
        <v>7396.3056909972438</v>
      </c>
      <c r="G6" s="252">
        <v>7565.4672851692176</v>
      </c>
      <c r="H6" s="252">
        <v>7854.5213090997968</v>
      </c>
      <c r="I6" s="252">
        <v>7973.7602527440531</v>
      </c>
      <c r="J6" s="257">
        <v>8210</v>
      </c>
      <c r="K6" s="281">
        <f t="shared" si="0"/>
        <v>2.9627144504958958E-2</v>
      </c>
      <c r="L6" s="282">
        <f t="shared" si="1"/>
        <v>0.14892546690911934</v>
      </c>
      <c r="M6" s="252">
        <v>16575.703312530004</v>
      </c>
      <c r="N6" s="252">
        <v>16548.087414304158</v>
      </c>
      <c r="O6" s="252">
        <v>17087.31907444126</v>
      </c>
      <c r="P6" s="252">
        <v>17485.356243492301</v>
      </c>
      <c r="Q6" s="252">
        <v>18566.715503580883</v>
      </c>
      <c r="R6" s="252">
        <v>19169.898823241845</v>
      </c>
      <c r="S6" s="252">
        <v>19455.036687272041</v>
      </c>
      <c r="T6" s="257">
        <v>20302</v>
      </c>
      <c r="U6" s="281">
        <f t="shared" si="2"/>
        <v>4.3534398127455853E-2</v>
      </c>
      <c r="V6" s="282">
        <f t="shared" si="3"/>
        <v>0.18813255090245073</v>
      </c>
      <c r="W6" s="254">
        <v>12488</v>
      </c>
      <c r="X6" s="255">
        <v>12967</v>
      </c>
      <c r="Y6" s="255">
        <v>13534</v>
      </c>
      <c r="Z6" s="255">
        <v>14785</v>
      </c>
      <c r="AA6" s="254">
        <v>16477</v>
      </c>
      <c r="AB6" s="254">
        <v>17687</v>
      </c>
      <c r="AC6" s="256">
        <v>18455</v>
      </c>
    </row>
    <row r="7" spans="1:29">
      <c r="A7" s="250" t="s">
        <v>488</v>
      </c>
      <c r="B7" s="251" t="s">
        <v>613</v>
      </c>
      <c r="C7" s="252">
        <v>5761.2349975996158</v>
      </c>
      <c r="D7" s="252">
        <v>5990.8019039479186</v>
      </c>
      <c r="E7" s="252">
        <v>7583.9153289281221</v>
      </c>
      <c r="F7" s="252">
        <v>9001.67996110288</v>
      </c>
      <c r="G7" s="252">
        <v>9806.4232345676828</v>
      </c>
      <c r="H7" s="252">
        <v>10435.60457259585</v>
      </c>
      <c r="I7" s="252">
        <v>10598.02286854227</v>
      </c>
      <c r="J7" s="257">
        <v>10957</v>
      </c>
      <c r="K7" s="281">
        <f t="shared" si="0"/>
        <v>3.3872085002125241E-2</v>
      </c>
      <c r="L7" s="282">
        <f t="shared" si="1"/>
        <v>0.44476823972514135</v>
      </c>
      <c r="M7" s="252">
        <v>18610.493278924627</v>
      </c>
      <c r="N7" s="252">
        <v>20216.654770780675</v>
      </c>
      <c r="O7" s="252">
        <v>24972.157083087608</v>
      </c>
      <c r="P7" s="252">
        <v>26880.456720073758</v>
      </c>
      <c r="Q7" s="252">
        <v>26900.962500331971</v>
      </c>
      <c r="R7" s="252">
        <v>27278.160791605558</v>
      </c>
      <c r="S7" s="252">
        <v>27612.383131560469</v>
      </c>
      <c r="T7" s="257">
        <v>29421</v>
      </c>
      <c r="U7" s="281">
        <f t="shared" si="2"/>
        <v>6.5500209084536243E-2</v>
      </c>
      <c r="V7" s="282">
        <f t="shared" si="3"/>
        <v>0.17815212767203725</v>
      </c>
      <c r="W7" s="254">
        <v>25076</v>
      </c>
      <c r="X7" s="255">
        <v>25807</v>
      </c>
      <c r="Y7" s="255">
        <v>27094</v>
      </c>
      <c r="Z7" s="255">
        <v>26797</v>
      </c>
      <c r="AA7" s="254">
        <v>27234</v>
      </c>
      <c r="AB7" s="254">
        <v>28063</v>
      </c>
      <c r="AC7" s="256">
        <v>28723</v>
      </c>
    </row>
    <row r="8" spans="1:29">
      <c r="A8" s="250" t="s">
        <v>509</v>
      </c>
      <c r="B8" s="251" t="s">
        <v>609</v>
      </c>
      <c r="C8" s="252">
        <v>8194.0614498319719</v>
      </c>
      <c r="D8" s="252">
        <v>8292.456947500501</v>
      </c>
      <c r="E8" s="252">
        <v>10785.644134459557</v>
      </c>
      <c r="F8" s="252">
        <v>11955.612331487861</v>
      </c>
      <c r="G8" s="252">
        <v>13535.373934366728</v>
      </c>
      <c r="H8" s="252">
        <v>13387.939538375584</v>
      </c>
      <c r="I8" s="252">
        <v>13120.29315570472</v>
      </c>
      <c r="J8" s="257">
        <v>12972</v>
      </c>
      <c r="K8" s="281">
        <f t="shared" si="0"/>
        <v>-1.1302579442765026E-2</v>
      </c>
      <c r="L8" s="282">
        <f t="shared" si="1"/>
        <v>0.20270980928762095</v>
      </c>
      <c r="M8" s="252">
        <v>30635.084013442149</v>
      </c>
      <c r="N8" s="252">
        <v>30613.636776927135</v>
      </c>
      <c r="O8" s="252">
        <v>35865.115555534918</v>
      </c>
      <c r="P8" s="252">
        <v>36958.578924916634</v>
      </c>
      <c r="Q8" s="252">
        <v>37661.769327467002</v>
      </c>
      <c r="R8" s="252">
        <v>37179.246106571685</v>
      </c>
      <c r="S8" s="252">
        <v>36454.098100994881</v>
      </c>
      <c r="T8" s="257">
        <v>35850</v>
      </c>
      <c r="U8" s="281">
        <f t="shared" si="2"/>
        <v>-1.6571472960906775E-2</v>
      </c>
      <c r="V8" s="282">
        <f t="shared" si="3"/>
        <v>-4.2145564849815909E-4</v>
      </c>
      <c r="W8" s="254">
        <v>23863</v>
      </c>
      <c r="X8" s="255">
        <v>24385</v>
      </c>
      <c r="Y8" s="255">
        <v>24796</v>
      </c>
      <c r="Z8" s="255">
        <v>24929</v>
      </c>
      <c r="AA8" s="254">
        <v>25138</v>
      </c>
      <c r="AB8" s="254">
        <v>25026</v>
      </c>
      <c r="AC8" s="256">
        <v>25044</v>
      </c>
    </row>
    <row r="9" spans="1:29">
      <c r="A9" s="250" t="s">
        <v>935</v>
      </c>
      <c r="B9" s="251" t="s">
        <v>636</v>
      </c>
      <c r="C9" s="252">
        <v>8369.0602496399424</v>
      </c>
      <c r="D9" s="252">
        <v>7883.0331326944415</v>
      </c>
      <c r="E9" s="252">
        <v>8775.4363806065448</v>
      </c>
      <c r="F9" s="252">
        <v>10261.718445399545</v>
      </c>
      <c r="G9" s="252">
        <v>10649.022671541505</v>
      </c>
      <c r="H9" s="252">
        <v>10843.253500593617</v>
      </c>
      <c r="I9" s="252">
        <v>11709.739250672101</v>
      </c>
      <c r="J9" s="257">
        <v>11765</v>
      </c>
      <c r="K9" s="281">
        <f t="shared" si="0"/>
        <v>4.7192126267652235E-3</v>
      </c>
      <c r="L9" s="282">
        <f t="shared" si="1"/>
        <v>0.3406740690412049</v>
      </c>
      <c r="M9" s="252">
        <v>28362.387181949111</v>
      </c>
      <c r="N9" s="252">
        <v>28980.274044843703</v>
      </c>
      <c r="O9" s="252">
        <v>31190.857019470539</v>
      </c>
      <c r="P9" s="252">
        <v>32230.975730582402</v>
      </c>
      <c r="Q9" s="252">
        <v>31985.032444826091</v>
      </c>
      <c r="R9" s="252">
        <v>32630.632813045602</v>
      </c>
      <c r="S9" s="252">
        <v>32940.462379492797</v>
      </c>
      <c r="T9" s="257">
        <v>33151</v>
      </c>
      <c r="U9" s="281">
        <f t="shared" si="2"/>
        <v>6.3914591750926508E-3</v>
      </c>
      <c r="V9" s="282">
        <f t="shared" si="3"/>
        <v>6.2843511459331314E-2</v>
      </c>
      <c r="W9" s="254">
        <v>23769</v>
      </c>
      <c r="X9" s="255">
        <v>24330</v>
      </c>
      <c r="Y9" s="255">
        <v>24749</v>
      </c>
      <c r="Z9" s="255">
        <v>23925</v>
      </c>
      <c r="AA9" s="254">
        <v>24083</v>
      </c>
      <c r="AB9" s="254">
        <v>23474</v>
      </c>
      <c r="AC9" s="256">
        <v>23759</v>
      </c>
    </row>
    <row r="10" spans="1:29">
      <c r="A10" s="250" t="s">
        <v>506</v>
      </c>
      <c r="B10" s="251" t="s">
        <v>635</v>
      </c>
      <c r="C10" s="252">
        <v>10113.329332693231</v>
      </c>
      <c r="D10" s="252">
        <v>10114.284610208944</v>
      </c>
      <c r="E10" s="252">
        <v>10937.211807699987</v>
      </c>
      <c r="F10" s="252">
        <v>11382.966914513489</v>
      </c>
      <c r="G10" s="252">
        <v>11252.235284744293</v>
      </c>
      <c r="H10" s="252">
        <v>11690.788899364479</v>
      </c>
      <c r="I10" s="252">
        <v>12261.517748591585</v>
      </c>
      <c r="J10" s="257">
        <v>12700</v>
      </c>
      <c r="K10" s="281">
        <f t="shared" si="0"/>
        <v>3.5760846283387826E-2</v>
      </c>
      <c r="L10" s="282">
        <f t="shared" si="1"/>
        <v>0.16117345291411289</v>
      </c>
      <c r="M10" s="252">
        <v>26062.239558329333</v>
      </c>
      <c r="N10" s="252">
        <v>26049.319434089215</v>
      </c>
      <c r="O10" s="252">
        <v>28304.433227614452</v>
      </c>
      <c r="P10" s="252">
        <v>29375.398489067065</v>
      </c>
      <c r="Q10" s="252">
        <v>29070.207859349684</v>
      </c>
      <c r="R10" s="252">
        <v>30234.655440324044</v>
      </c>
      <c r="S10" s="252">
        <v>31587.024178496205</v>
      </c>
      <c r="T10" s="257">
        <v>32880</v>
      </c>
      <c r="U10" s="281">
        <f t="shared" si="2"/>
        <v>4.0933764896537106E-2</v>
      </c>
      <c r="V10" s="282">
        <f t="shared" si="3"/>
        <v>0.16165548116051021</v>
      </c>
      <c r="W10" s="254">
        <v>15555</v>
      </c>
      <c r="X10" s="255">
        <v>16013</v>
      </c>
      <c r="Y10" s="255">
        <v>16240</v>
      </c>
      <c r="Z10" s="255">
        <v>16496</v>
      </c>
      <c r="AA10" s="254">
        <v>16915</v>
      </c>
      <c r="AB10" s="254">
        <v>16587</v>
      </c>
      <c r="AC10" s="256">
        <v>17083</v>
      </c>
    </row>
    <row r="11" spans="1:29">
      <c r="A11" s="250" t="s">
        <v>497</v>
      </c>
      <c r="B11" s="251" t="s">
        <v>627</v>
      </c>
      <c r="C11" s="252">
        <v>9321.831493038886</v>
      </c>
      <c r="D11" s="252">
        <v>9364.7574148497024</v>
      </c>
      <c r="E11" s="252">
        <v>10494.678455173182</v>
      </c>
      <c r="F11" s="252">
        <v>11155.657283348088</v>
      </c>
      <c r="G11" s="252">
        <v>11802.719522667116</v>
      </c>
      <c r="H11" s="252">
        <v>12148.354022627278</v>
      </c>
      <c r="I11" s="252">
        <v>12353.310844363772</v>
      </c>
      <c r="J11" s="257">
        <v>12342</v>
      </c>
      <c r="K11" s="281">
        <f t="shared" si="0"/>
        <v>-9.1561238167436887E-4</v>
      </c>
      <c r="L11" s="282">
        <f t="shared" si="1"/>
        <v>0.17602459691523098</v>
      </c>
      <c r="M11" s="252">
        <v>22189.390302448392</v>
      </c>
      <c r="N11" s="252">
        <v>22882.242094160865</v>
      </c>
      <c r="O11" s="252">
        <v>25897.05178986863</v>
      </c>
      <c r="P11" s="252">
        <v>27766.745714665776</v>
      </c>
      <c r="Q11" s="252">
        <v>28960.532838767362</v>
      </c>
      <c r="R11" s="252">
        <v>29920.599378448213</v>
      </c>
      <c r="S11" s="252">
        <v>30528.343807256973</v>
      </c>
      <c r="T11" s="257">
        <v>30692</v>
      </c>
      <c r="U11" s="281">
        <f t="shared" si="2"/>
        <v>5.3607949968161872E-3</v>
      </c>
      <c r="V11" s="282">
        <f t="shared" si="3"/>
        <v>0.18515421172410185</v>
      </c>
      <c r="W11" s="254">
        <v>14519</v>
      </c>
      <c r="X11" s="255">
        <v>14639</v>
      </c>
      <c r="Y11" s="255">
        <v>15042</v>
      </c>
      <c r="Z11" s="255">
        <v>15140</v>
      </c>
      <c r="AA11" s="254">
        <v>15548</v>
      </c>
      <c r="AB11" s="254">
        <v>15896</v>
      </c>
      <c r="AC11" s="256">
        <v>16031</v>
      </c>
    </row>
    <row r="12" spans="1:29">
      <c r="A12" s="250" t="s">
        <v>398</v>
      </c>
      <c r="B12" s="251" t="s">
        <v>621</v>
      </c>
      <c r="C12" s="252">
        <v>3854.5487277964471</v>
      </c>
      <c r="D12" s="252">
        <v>4105.0694659126038</v>
      </c>
      <c r="E12" s="252">
        <v>4837.9958764992962</v>
      </c>
      <c r="F12" s="252">
        <v>5513.3513905261661</v>
      </c>
      <c r="G12" s="252">
        <v>5965.6883791751134</v>
      </c>
      <c r="H12" s="252">
        <v>6388.2330731894681</v>
      </c>
      <c r="I12" s="252">
        <v>6387.779542457919</v>
      </c>
      <c r="J12" s="257">
        <v>6313</v>
      </c>
      <c r="K12" s="281">
        <f t="shared" si="0"/>
        <v>-1.1706656743689869E-2</v>
      </c>
      <c r="L12" s="282">
        <f t="shared" si="1"/>
        <v>0.30487916094876777</v>
      </c>
      <c r="M12" s="252">
        <v>20349.043446951509</v>
      </c>
      <c r="N12" s="252">
        <v>22355.840046553072</v>
      </c>
      <c r="O12" s="252">
        <v>26268.779805991147</v>
      </c>
      <c r="P12" s="252">
        <v>29858.431455293539</v>
      </c>
      <c r="Q12" s="252">
        <v>29458.28870141022</v>
      </c>
      <c r="R12" s="252">
        <v>29554.547279837974</v>
      </c>
      <c r="S12" s="252">
        <v>29108.610592647132</v>
      </c>
      <c r="T12" s="257">
        <v>28590</v>
      </c>
      <c r="U12" s="281">
        <f t="shared" si="2"/>
        <v>-1.7816398037841519E-2</v>
      </c>
      <c r="V12" s="282">
        <f t="shared" si="3"/>
        <v>8.8364218328841115E-2</v>
      </c>
      <c r="W12" s="254">
        <v>32306</v>
      </c>
      <c r="X12" s="255">
        <v>32037</v>
      </c>
      <c r="Y12" s="255">
        <v>31121</v>
      </c>
      <c r="Z12" s="255">
        <v>30210</v>
      </c>
      <c r="AA12" s="254">
        <v>30069</v>
      </c>
      <c r="AB12" s="254">
        <v>29984</v>
      </c>
      <c r="AC12" s="256">
        <v>30054</v>
      </c>
    </row>
    <row r="13" spans="1:29">
      <c r="A13" s="250" t="s">
        <v>485</v>
      </c>
      <c r="B13" s="251" t="s">
        <v>632</v>
      </c>
      <c r="C13" s="252">
        <v>6015.1548247719629</v>
      </c>
      <c r="D13" s="252">
        <v>5991.8850357331203</v>
      </c>
      <c r="E13" s="252">
        <v>6828.2896294886023</v>
      </c>
      <c r="F13" s="252">
        <v>8019.2215071716564</v>
      </c>
      <c r="G13" s="252">
        <v>9988.8634130363571</v>
      </c>
      <c r="H13" s="252">
        <v>10234.899870801033</v>
      </c>
      <c r="I13" s="252">
        <v>10466.452764602132</v>
      </c>
      <c r="J13" s="257">
        <v>10836</v>
      </c>
      <c r="K13" s="281">
        <f t="shared" si="0"/>
        <v>3.5307782274400346E-2</v>
      </c>
      <c r="L13" s="282">
        <f t="shared" si="1"/>
        <v>0.58692741344827093</v>
      </c>
      <c r="M13" s="252">
        <v>23706.04656745079</v>
      </c>
      <c r="N13" s="252">
        <v>24200.413476750742</v>
      </c>
      <c r="O13" s="252">
        <v>28704.925911651211</v>
      </c>
      <c r="P13" s="252">
        <v>29447.525583571471</v>
      </c>
      <c r="Q13" s="252">
        <v>29192.537689999201</v>
      </c>
      <c r="R13" s="252">
        <v>29171.856449472725</v>
      </c>
      <c r="S13" s="252">
        <v>29039.255809174814</v>
      </c>
      <c r="T13" s="257">
        <v>29046</v>
      </c>
      <c r="U13" s="281">
        <f t="shared" si="2"/>
        <v>2.322439276509769E-4</v>
      </c>
      <c r="V13" s="282">
        <f t="shared" si="3"/>
        <v>1.1882075201955056E-2</v>
      </c>
      <c r="W13" s="254">
        <v>23299</v>
      </c>
      <c r="X13" s="255">
        <v>23758</v>
      </c>
      <c r="Y13" s="255">
        <v>24552</v>
      </c>
      <c r="Z13" s="255">
        <v>24305</v>
      </c>
      <c r="AA13" s="254">
        <v>24618</v>
      </c>
      <c r="AB13" s="254">
        <v>24416</v>
      </c>
      <c r="AC13" s="256">
        <v>24654</v>
      </c>
    </row>
    <row r="14" spans="1:29">
      <c r="A14" s="250" t="s">
        <v>482</v>
      </c>
      <c r="B14" s="251" t="s">
        <v>629</v>
      </c>
      <c r="C14" s="252">
        <v>6164.990398463754</v>
      </c>
      <c r="D14" s="252">
        <v>6779.3218435744029</v>
      </c>
      <c r="E14" s="252">
        <v>7930.1976772803464</v>
      </c>
      <c r="F14" s="252">
        <v>8847.5902592071052</v>
      </c>
      <c r="G14" s="252">
        <v>9596.5643009534269</v>
      </c>
      <c r="H14" s="252">
        <v>9779.4145890076124</v>
      </c>
      <c r="I14" s="252">
        <v>10101.320228086097</v>
      </c>
      <c r="J14" s="257">
        <v>10620</v>
      </c>
      <c r="K14" s="281">
        <f t="shared" si="0"/>
        <v>5.1347720911940398E-2</v>
      </c>
      <c r="L14" s="282">
        <f t="shared" si="1"/>
        <v>0.33918477598935692</v>
      </c>
      <c r="M14" s="252">
        <v>16760.996159385501</v>
      </c>
      <c r="N14" s="252">
        <v>18321.17414667855</v>
      </c>
      <c r="O14" s="252">
        <v>21383.211594095221</v>
      </c>
      <c r="P14" s="252">
        <v>23535.289503740638</v>
      </c>
      <c r="Q14" s="252">
        <v>25237.909544001912</v>
      </c>
      <c r="R14" s="252">
        <v>26676.046686221103</v>
      </c>
      <c r="S14" s="252">
        <v>28019.332522817171</v>
      </c>
      <c r="T14" s="257">
        <v>29412</v>
      </c>
      <c r="U14" s="281">
        <f t="shared" si="2"/>
        <v>4.9703806329031153E-2</v>
      </c>
      <c r="V14" s="282">
        <f t="shared" si="3"/>
        <v>0.37547158763194655</v>
      </c>
      <c r="W14" s="254">
        <v>11023</v>
      </c>
      <c r="X14" s="255">
        <v>10965</v>
      </c>
      <c r="Y14" s="255">
        <v>11117</v>
      </c>
      <c r="Z14" s="255">
        <v>11155</v>
      </c>
      <c r="AA14" s="254">
        <v>11435</v>
      </c>
      <c r="AB14" s="254">
        <v>11721</v>
      </c>
      <c r="AC14" s="256">
        <v>11822</v>
      </c>
    </row>
    <row r="15" spans="1:29">
      <c r="A15" s="250" t="s">
        <v>425</v>
      </c>
      <c r="B15" s="251" t="s">
        <v>649</v>
      </c>
      <c r="C15" s="252">
        <v>7197.826452232357</v>
      </c>
      <c r="D15" s="252">
        <v>7088.0144023567491</v>
      </c>
      <c r="E15" s="252">
        <v>7549.6189941072944</v>
      </c>
      <c r="F15" s="252">
        <v>8105.5554536238997</v>
      </c>
      <c r="G15" s="252">
        <v>8188.7166809783903</v>
      </c>
      <c r="H15" s="252">
        <v>8378.6413593826383</v>
      </c>
      <c r="I15" s="252">
        <v>8221.6016113289606</v>
      </c>
      <c r="J15" s="257">
        <v>8079</v>
      </c>
      <c r="K15" s="281">
        <f t="shared" si="0"/>
        <v>-1.7344748392145726E-2</v>
      </c>
      <c r="L15" s="282">
        <f t="shared" si="1"/>
        <v>7.0120228094411541E-2</v>
      </c>
      <c r="M15" s="252">
        <v>22263.736197791644</v>
      </c>
      <c r="N15" s="252">
        <v>22375.336418686697</v>
      </c>
      <c r="O15" s="252">
        <v>24831.65274366035</v>
      </c>
      <c r="P15" s="252">
        <v>25914.39078762081</v>
      </c>
      <c r="Q15" s="252">
        <v>26468.589823036269</v>
      </c>
      <c r="R15" s="252">
        <v>27328.07698687059</v>
      </c>
      <c r="S15" s="252">
        <v>27467.554024897687</v>
      </c>
      <c r="T15" s="257">
        <v>27409</v>
      </c>
      <c r="U15" s="281">
        <f t="shared" si="2"/>
        <v>-2.1317524248650743E-3</v>
      </c>
      <c r="V15" s="282">
        <f t="shared" si="3"/>
        <v>0.1037928197106277</v>
      </c>
      <c r="W15" s="254">
        <v>18601</v>
      </c>
      <c r="X15" s="255">
        <v>18541</v>
      </c>
      <c r="Y15" s="255">
        <v>18319</v>
      </c>
      <c r="Z15" s="255">
        <v>18895</v>
      </c>
      <c r="AA15" s="254">
        <v>19158</v>
      </c>
      <c r="AB15" s="254">
        <v>19449</v>
      </c>
      <c r="AC15" s="256">
        <v>19301</v>
      </c>
    </row>
    <row r="16" spans="1:29">
      <c r="A16" s="250" t="s">
        <v>407</v>
      </c>
      <c r="B16" s="251" t="s">
        <v>634</v>
      </c>
      <c r="C16" s="252">
        <v>5044.0830532885257</v>
      </c>
      <c r="D16" s="252">
        <v>5017.0664290520272</v>
      </c>
      <c r="E16" s="252">
        <v>5456.436236655506</v>
      </c>
      <c r="F16" s="252">
        <v>5903.4934017090882</v>
      </c>
      <c r="G16" s="252">
        <v>6175.5473127893692</v>
      </c>
      <c r="H16" s="252">
        <v>6459.9876038829525</v>
      </c>
      <c r="I16" s="252">
        <v>6653.9795201972638</v>
      </c>
      <c r="J16" s="257">
        <v>6784</v>
      </c>
      <c r="K16" s="281">
        <f t="shared" si="0"/>
        <v>1.9540258488634832E-2</v>
      </c>
      <c r="L16" s="282">
        <f t="shared" si="1"/>
        <v>0.24330235079558404</v>
      </c>
      <c r="M16" s="252">
        <v>16573.415746519444</v>
      </c>
      <c r="N16" s="252">
        <v>15935.034823880273</v>
      </c>
      <c r="O16" s="252">
        <v>16717.80372508138</v>
      </c>
      <c r="P16" s="252">
        <v>18571.634000119262</v>
      </c>
      <c r="Q16" s="252">
        <v>19378.732482892327</v>
      </c>
      <c r="R16" s="252">
        <v>19758.493959075353</v>
      </c>
      <c r="S16" s="252">
        <v>19990.496412609806</v>
      </c>
      <c r="T16" s="257">
        <v>20314</v>
      </c>
      <c r="U16" s="281">
        <f t="shared" si="2"/>
        <v>1.6182869135062061E-2</v>
      </c>
      <c r="V16" s="282">
        <f t="shared" si="3"/>
        <v>0.21511176551997191</v>
      </c>
      <c r="W16" s="254">
        <v>7927</v>
      </c>
      <c r="X16" s="255">
        <v>8010</v>
      </c>
      <c r="Y16" s="255">
        <v>8190</v>
      </c>
      <c r="Z16" s="255">
        <v>8479</v>
      </c>
      <c r="AA16" s="254">
        <v>8619</v>
      </c>
      <c r="AB16" s="254">
        <v>8097</v>
      </c>
      <c r="AC16" s="256">
        <v>7892</v>
      </c>
    </row>
    <row r="17" spans="1:29">
      <c r="A17" s="250" t="s">
        <v>524</v>
      </c>
      <c r="B17" s="251" t="s">
        <v>631</v>
      </c>
      <c r="C17" s="252">
        <v>12730.304848775804</v>
      </c>
      <c r="D17" s="252">
        <v>13257.533050862869</v>
      </c>
      <c r="E17" s="252">
        <v>13860.144601139535</v>
      </c>
      <c r="F17" s="252">
        <v>14311.764085298448</v>
      </c>
      <c r="G17" s="252">
        <v>14593.105142482804</v>
      </c>
      <c r="H17" s="252">
        <v>15101.728909141699</v>
      </c>
      <c r="I17" s="252">
        <v>15043.868473775236</v>
      </c>
      <c r="J17" s="257">
        <v>15020</v>
      </c>
      <c r="K17" s="281">
        <f t="shared" si="0"/>
        <v>-1.586591495189138E-3</v>
      </c>
      <c r="L17" s="282">
        <f t="shared" si="1"/>
        <v>8.3682777650465834E-2</v>
      </c>
      <c r="M17" s="252">
        <v>28841.632261161783</v>
      </c>
      <c r="N17" s="252">
        <v>28187.421578076413</v>
      </c>
      <c r="O17" s="252">
        <v>29136.395930364844</v>
      </c>
      <c r="P17" s="252">
        <v>29766.633335015205</v>
      </c>
      <c r="Q17" s="252">
        <v>29506.798806667786</v>
      </c>
      <c r="R17" s="252">
        <v>29808.287939101891</v>
      </c>
      <c r="S17" s="252">
        <v>29712.405178170859</v>
      </c>
      <c r="T17" s="257">
        <v>29646</v>
      </c>
      <c r="U17" s="281">
        <f t="shared" si="2"/>
        <v>-2.2349310926752519E-3</v>
      </c>
      <c r="V17" s="282">
        <f t="shared" si="3"/>
        <v>1.7490291896537169E-2</v>
      </c>
      <c r="W17" s="254">
        <v>29938</v>
      </c>
      <c r="X17" s="255">
        <v>29950</v>
      </c>
      <c r="Y17" s="255">
        <v>30319</v>
      </c>
      <c r="Z17" s="255">
        <v>30292</v>
      </c>
      <c r="AA17" s="254">
        <v>30930</v>
      </c>
      <c r="AB17" s="254">
        <v>30730</v>
      </c>
      <c r="AC17" s="256">
        <v>31129</v>
      </c>
    </row>
    <row r="18" spans="1:29">
      <c r="A18" s="250" t="s">
        <v>470</v>
      </c>
      <c r="B18" s="251" t="s">
        <v>641</v>
      </c>
      <c r="C18" s="252">
        <v>8963.827412385981</v>
      </c>
      <c r="D18" s="252">
        <v>8915.2577239911989</v>
      </c>
      <c r="E18" s="252">
        <v>9528.8494132834294</v>
      </c>
      <c r="F18" s="252">
        <v>9866.1122603905314</v>
      </c>
      <c r="G18" s="252">
        <v>10043.70092332752</v>
      </c>
      <c r="H18" s="252">
        <v>10433.524731126474</v>
      </c>
      <c r="I18" s="252">
        <v>10412.396830425178</v>
      </c>
      <c r="J18" s="257">
        <v>10388</v>
      </c>
      <c r="K18" s="281">
        <f t="shared" si="0"/>
        <v>-2.3430561495590974E-3</v>
      </c>
      <c r="L18" s="282">
        <f t="shared" si="1"/>
        <v>9.0163098339962833E-2</v>
      </c>
      <c r="M18" s="252">
        <v>25524.661545847335</v>
      </c>
      <c r="N18" s="252">
        <v>26828.09118764889</v>
      </c>
      <c r="O18" s="252">
        <v>28956.063589210171</v>
      </c>
      <c r="P18" s="252">
        <v>30259.501814128645</v>
      </c>
      <c r="Q18" s="252">
        <v>31151.92411540266</v>
      </c>
      <c r="R18" s="252">
        <v>32739.824490187861</v>
      </c>
      <c r="S18" s="252">
        <v>32994.518313669752</v>
      </c>
      <c r="T18" s="257">
        <v>33241</v>
      </c>
      <c r="U18" s="281">
        <f t="shared" si="2"/>
        <v>7.4703829280675649E-3</v>
      </c>
      <c r="V18" s="282">
        <f t="shared" si="3"/>
        <v>0.14798062580531535</v>
      </c>
      <c r="W18" s="254">
        <v>28694</v>
      </c>
      <c r="X18" s="255">
        <v>30006</v>
      </c>
      <c r="Y18" s="255">
        <v>30983</v>
      </c>
      <c r="Z18" s="255">
        <v>30888</v>
      </c>
      <c r="AA18" s="254">
        <v>31010</v>
      </c>
      <c r="AB18" s="254">
        <v>30845</v>
      </c>
      <c r="AC18" s="256">
        <v>30910</v>
      </c>
    </row>
    <row r="19" spans="1:29">
      <c r="A19" s="250" t="s">
        <v>449</v>
      </c>
      <c r="B19" s="251" t="s">
        <v>615</v>
      </c>
      <c r="C19" s="252">
        <v>8173.4733557369173</v>
      </c>
      <c r="D19" s="252">
        <v>7879.7837373388375</v>
      </c>
      <c r="E19" s="252">
        <v>8488.8960348454384</v>
      </c>
      <c r="F19" s="252">
        <v>8720.8214264417857</v>
      </c>
      <c r="G19" s="252">
        <v>8913.2045573250944</v>
      </c>
      <c r="H19" s="252">
        <v>9282.3324778266633</v>
      </c>
      <c r="I19" s="252">
        <v>9609.7172040617133</v>
      </c>
      <c r="J19" s="257">
        <v>9740</v>
      </c>
      <c r="K19" s="281">
        <f t="shared" si="0"/>
        <v>1.3557401656234092E-2</v>
      </c>
      <c r="L19" s="282">
        <f t="shared" si="1"/>
        <v>0.1473812330860218</v>
      </c>
      <c r="M19" s="252">
        <v>20080.254440710512</v>
      </c>
      <c r="N19" s="252">
        <v>20480.93892636977</v>
      </c>
      <c r="O19" s="252">
        <v>22331.339301883901</v>
      </c>
      <c r="P19" s="252">
        <v>23537.475173271076</v>
      </c>
      <c r="Q19" s="252">
        <v>23841.662166588467</v>
      </c>
      <c r="R19" s="252">
        <v>24696.037607374816</v>
      </c>
      <c r="S19" s="252">
        <v>25368.551901573657</v>
      </c>
      <c r="T19" s="257">
        <v>25731</v>
      </c>
      <c r="U19" s="281">
        <f t="shared" si="2"/>
        <v>1.4287299481365423E-2</v>
      </c>
      <c r="V19" s="282">
        <f t="shared" si="3"/>
        <v>0.15223720584592515</v>
      </c>
      <c r="W19" s="254">
        <v>18017</v>
      </c>
      <c r="X19" s="255">
        <v>18722</v>
      </c>
      <c r="Y19" s="255">
        <v>18400</v>
      </c>
      <c r="Z19" s="255">
        <v>17743</v>
      </c>
      <c r="AA19" s="254">
        <v>17098</v>
      </c>
      <c r="AB19" s="254">
        <v>16562</v>
      </c>
      <c r="AC19" s="256">
        <v>16514</v>
      </c>
    </row>
    <row r="20" spans="1:29">
      <c r="A20" s="250" t="s">
        <v>476</v>
      </c>
      <c r="B20" s="251" t="s">
        <v>647</v>
      </c>
      <c r="C20" s="252">
        <v>8116.2842054728753</v>
      </c>
      <c r="D20" s="252">
        <v>8379.1074903165973</v>
      </c>
      <c r="E20" s="252">
        <v>8986.7460564380945</v>
      </c>
      <c r="F20" s="252">
        <v>9409.307328529294</v>
      </c>
      <c r="G20" s="252">
        <v>9626.092191110205</v>
      </c>
      <c r="H20" s="252">
        <v>10062.273028842796</v>
      </c>
      <c r="I20" s="252">
        <v>10164.555471840271</v>
      </c>
      <c r="J20" s="257">
        <v>10464</v>
      </c>
      <c r="K20" s="281">
        <f t="shared" si="0"/>
        <v>2.9459677699561482E-2</v>
      </c>
      <c r="L20" s="282">
        <f t="shared" si="1"/>
        <v>0.16438140504744791</v>
      </c>
      <c r="M20" s="252">
        <v>17037.791646663463</v>
      </c>
      <c r="N20" s="252">
        <v>17204.465276136096</v>
      </c>
      <c r="O20" s="252">
        <v>18501.213135764403</v>
      </c>
      <c r="P20" s="252">
        <v>19319.132979528556</v>
      </c>
      <c r="Q20" s="252">
        <v>19762.595054930462</v>
      </c>
      <c r="R20" s="252">
        <v>20656.985473845936</v>
      </c>
      <c r="S20" s="252">
        <v>21471.425024401102</v>
      </c>
      <c r="T20" s="257">
        <v>22734</v>
      </c>
      <c r="U20" s="281">
        <f t="shared" si="2"/>
        <v>5.8802570121174957E-2</v>
      </c>
      <c r="V20" s="282">
        <f t="shared" si="3"/>
        <v>0.22878428745049506</v>
      </c>
      <c r="W20" s="254">
        <v>16712</v>
      </c>
      <c r="X20" s="255">
        <v>17267</v>
      </c>
      <c r="Y20" s="255">
        <v>17549</v>
      </c>
      <c r="Z20" s="255">
        <v>18216</v>
      </c>
      <c r="AA20" s="254">
        <v>18383</v>
      </c>
      <c r="AB20" s="254">
        <v>19109</v>
      </c>
      <c r="AC20" s="256">
        <v>19802</v>
      </c>
    </row>
    <row r="21" spans="1:29" ht="25.5">
      <c r="A21" s="250" t="s">
        <v>437</v>
      </c>
      <c r="B21" s="251" t="s">
        <v>633</v>
      </c>
      <c r="C21" s="252">
        <v>5196.2061929908787</v>
      </c>
      <c r="D21" s="252">
        <v>5508.8082595333781</v>
      </c>
      <c r="E21" s="252">
        <v>5789.4425844319276</v>
      </c>
      <c r="F21" s="252">
        <v>6299.0995867181018</v>
      </c>
      <c r="G21" s="252">
        <v>6700.7219305778099</v>
      </c>
      <c r="H21" s="252">
        <v>7282.5649050212996</v>
      </c>
      <c r="I21" s="252">
        <v>8036.9954964982271</v>
      </c>
      <c r="J21" s="257">
        <v>8750</v>
      </c>
      <c r="K21" s="281">
        <f t="shared" si="0"/>
        <v>8.8715304595160527E-2</v>
      </c>
      <c r="L21" s="282">
        <f t="shared" si="1"/>
        <v>0.51137175512011201</v>
      </c>
      <c r="M21" s="252">
        <v>14689.60513682189</v>
      </c>
      <c r="N21" s="252">
        <v>14947.218635776764</v>
      </c>
      <c r="O21" s="252">
        <v>15947.795691684738</v>
      </c>
      <c r="P21" s="252">
        <v>18085.322529597132</v>
      </c>
      <c r="Q21" s="252">
        <v>20418.536043413213</v>
      </c>
      <c r="R21" s="252">
        <v>23168.394048117883</v>
      </c>
      <c r="S21" s="252">
        <v>26311.980941454476</v>
      </c>
      <c r="T21" s="257">
        <v>26467</v>
      </c>
      <c r="U21" s="281">
        <f t="shared" si="2"/>
        <v>5.8915768786260703E-3</v>
      </c>
      <c r="V21" s="282">
        <f t="shared" si="3"/>
        <v>0.65960239970969958</v>
      </c>
      <c r="W21" s="254">
        <v>21698</v>
      </c>
      <c r="X21" s="255">
        <v>21767</v>
      </c>
      <c r="Y21" s="255">
        <v>21376</v>
      </c>
      <c r="Z21" s="255">
        <v>21999</v>
      </c>
      <c r="AA21" s="254">
        <v>22122</v>
      </c>
      <c r="AB21" s="254">
        <v>22567</v>
      </c>
      <c r="AC21" s="256">
        <v>22707</v>
      </c>
    </row>
    <row r="22" spans="1:29">
      <c r="A22" s="250" t="s">
        <v>515</v>
      </c>
      <c r="B22" s="251" t="s">
        <v>655</v>
      </c>
      <c r="C22" s="252">
        <v>11350.902544407105</v>
      </c>
      <c r="D22" s="252">
        <v>11282.983806441054</v>
      </c>
      <c r="E22" s="252">
        <v>13184.17490515484</v>
      </c>
      <c r="F22" s="252">
        <v>13023.31189710611</v>
      </c>
      <c r="G22" s="252">
        <v>13495.300369153956</v>
      </c>
      <c r="H22" s="252">
        <v>13758.151319924575</v>
      </c>
      <c r="I22" s="252">
        <v>13682.270886487782</v>
      </c>
      <c r="J22" s="257">
        <v>13602</v>
      </c>
      <c r="K22" s="281">
        <f t="shared" si="0"/>
        <v>-5.8667809717943831E-3</v>
      </c>
      <c r="L22" s="282">
        <f t="shared" si="1"/>
        <v>3.1691410183112501E-2</v>
      </c>
      <c r="M22" s="252">
        <v>23446.407825252038</v>
      </c>
      <c r="N22" s="252">
        <v>23735.749940899419</v>
      </c>
      <c r="O22" s="252">
        <v>25903.689790156535</v>
      </c>
      <c r="P22" s="252">
        <v>26023.674264142635</v>
      </c>
      <c r="Q22" s="252">
        <v>26981.109630757517</v>
      </c>
      <c r="R22" s="252">
        <v>27708.687975766461</v>
      </c>
      <c r="S22" s="252">
        <v>27364.541772975565</v>
      </c>
      <c r="T22" s="257">
        <v>27812</v>
      </c>
      <c r="U22" s="281">
        <f t="shared" si="2"/>
        <v>1.6351752963257526E-2</v>
      </c>
      <c r="V22" s="282">
        <f t="shared" si="3"/>
        <v>7.3669435717556686E-2</v>
      </c>
      <c r="W22" s="254">
        <v>18523</v>
      </c>
      <c r="X22" s="255">
        <v>18864</v>
      </c>
      <c r="Y22" s="255">
        <v>19201</v>
      </c>
      <c r="Z22" s="255">
        <v>19694</v>
      </c>
      <c r="AA22" s="254">
        <v>20109</v>
      </c>
      <c r="AB22" s="254">
        <v>20177</v>
      </c>
      <c r="AC22" s="256">
        <v>20384</v>
      </c>
    </row>
    <row r="23" spans="1:29">
      <c r="A23" s="250" t="s">
        <v>446</v>
      </c>
      <c r="B23" s="251" t="s">
        <v>640</v>
      </c>
      <c r="C23" s="252">
        <v>9114.8067690830521</v>
      </c>
      <c r="D23" s="252">
        <v>8670.4699405357242</v>
      </c>
      <c r="E23" s="252">
        <v>8909.3027197459032</v>
      </c>
      <c r="F23" s="252">
        <v>9197.29738407695</v>
      </c>
      <c r="G23" s="252">
        <v>9127.2817609617468</v>
      </c>
      <c r="H23" s="252">
        <v>9263.6139046022763</v>
      </c>
      <c r="I23" s="252">
        <v>9343.5172263223685</v>
      </c>
      <c r="J23" s="257">
        <v>9427</v>
      </c>
      <c r="K23" s="281">
        <f t="shared" si="0"/>
        <v>8.9348338163754981E-3</v>
      </c>
      <c r="L23" s="282">
        <f t="shared" si="1"/>
        <v>5.8107496909574285E-2</v>
      </c>
      <c r="M23" s="252">
        <v>25401.132981277002</v>
      </c>
      <c r="N23" s="252">
        <v>24994.349075303231</v>
      </c>
      <c r="O23" s="252">
        <v>26724.589159093757</v>
      </c>
      <c r="P23" s="252">
        <v>27136.180055134835</v>
      </c>
      <c r="Q23" s="252">
        <v>27446.173900726797</v>
      </c>
      <c r="R23" s="252">
        <v>28376.317087436273</v>
      </c>
      <c r="S23" s="252">
        <v>28911.765398380106</v>
      </c>
      <c r="T23" s="257">
        <v>29720</v>
      </c>
      <c r="U23" s="281">
        <f t="shared" si="2"/>
        <v>2.7955214442393572E-2</v>
      </c>
      <c r="V23" s="282">
        <f t="shared" si="3"/>
        <v>0.11208444863546108</v>
      </c>
      <c r="W23" s="254">
        <v>23685</v>
      </c>
      <c r="X23" s="255">
        <v>24296</v>
      </c>
      <c r="Y23" s="255">
        <v>24520</v>
      </c>
      <c r="Z23" s="255">
        <v>24749</v>
      </c>
      <c r="AA23" s="254">
        <v>24590</v>
      </c>
      <c r="AB23" s="254">
        <v>24364</v>
      </c>
      <c r="AC23" s="256">
        <v>24400</v>
      </c>
    </row>
    <row r="24" spans="1:29">
      <c r="A24" s="250" t="s">
        <v>479</v>
      </c>
      <c r="B24" s="251" t="s">
        <v>628</v>
      </c>
      <c r="C24" s="252">
        <v>9527.7124339894381</v>
      </c>
      <c r="D24" s="252">
        <v>9856.4992453310551</v>
      </c>
      <c r="E24" s="252">
        <v>10649.565128557564</v>
      </c>
      <c r="F24" s="252">
        <v>11083.530188843682</v>
      </c>
      <c r="G24" s="252">
        <v>11165.760749285151</v>
      </c>
      <c r="H24" s="252">
        <v>11016.920263286542</v>
      </c>
      <c r="I24" s="252">
        <v>10811.186835391016</v>
      </c>
      <c r="J24" s="257">
        <v>10606</v>
      </c>
      <c r="K24" s="281">
        <f t="shared" si="0"/>
        <v>-1.8979122136648763E-2</v>
      </c>
      <c r="L24" s="282">
        <f t="shared" si="1"/>
        <v>-4.0907894389735633E-3</v>
      </c>
      <c r="M24" s="252">
        <v>23493.302928468554</v>
      </c>
      <c r="N24" s="252">
        <v>24381.296484879345</v>
      </c>
      <c r="O24" s="252">
        <v>26521.023816931429</v>
      </c>
      <c r="P24" s="252">
        <v>27508.836710074262</v>
      </c>
      <c r="Q24" s="252">
        <v>27743.561937305796</v>
      </c>
      <c r="R24" s="252">
        <v>28549.983850129196</v>
      </c>
      <c r="S24" s="252">
        <v>28527.254319423275</v>
      </c>
      <c r="T24" s="257">
        <v>28486</v>
      </c>
      <c r="U24" s="281">
        <f t="shared" si="2"/>
        <v>-1.4461370506023696E-3</v>
      </c>
      <c r="V24" s="282">
        <f t="shared" si="3"/>
        <v>7.4091264222390318E-2</v>
      </c>
      <c r="W24" s="254">
        <v>7820</v>
      </c>
      <c r="X24" s="255">
        <v>8042</v>
      </c>
      <c r="Y24" s="255">
        <v>7956</v>
      </c>
      <c r="Z24" s="255">
        <v>7707</v>
      </c>
      <c r="AA24" s="254">
        <v>7493</v>
      </c>
      <c r="AB24" s="254">
        <v>7477</v>
      </c>
      <c r="AC24" s="256">
        <v>7874</v>
      </c>
    </row>
    <row r="25" spans="1:29">
      <c r="A25" s="250" t="s">
        <v>527</v>
      </c>
      <c r="B25" s="251" t="s">
        <v>624</v>
      </c>
      <c r="C25" s="252">
        <v>11949.101056168985</v>
      </c>
      <c r="D25" s="252">
        <v>11954.525513265808</v>
      </c>
      <c r="E25" s="252">
        <v>14008.393274236014</v>
      </c>
      <c r="F25" s="252">
        <v>14372.962832150672</v>
      </c>
      <c r="G25" s="252">
        <v>14722.816945671515</v>
      </c>
      <c r="H25" s="252">
        <v>14832.389438857461</v>
      </c>
      <c r="I25" s="252">
        <v>14969.414073871127</v>
      </c>
      <c r="J25" s="257">
        <v>15061</v>
      </c>
      <c r="K25" s="281">
        <f t="shared" si="0"/>
        <v>6.1182038038973818E-3</v>
      </c>
      <c r="L25" s="282">
        <f t="shared" si="1"/>
        <v>7.5141146108449242E-2</v>
      </c>
      <c r="M25" s="252">
        <v>35801.551848295727</v>
      </c>
      <c r="N25" s="252">
        <v>35818.085004818975</v>
      </c>
      <c r="O25" s="252">
        <v>38651.969343072473</v>
      </c>
      <c r="P25" s="252">
        <v>39343.144382622893</v>
      </c>
      <c r="Q25" s="252">
        <v>39843.669496551905</v>
      </c>
      <c r="R25" s="252">
        <v>40683.778982470838</v>
      </c>
      <c r="S25" s="252">
        <v>41196.741382557921</v>
      </c>
      <c r="T25" s="257">
        <v>41906</v>
      </c>
      <c r="U25" s="281">
        <f t="shared" si="2"/>
        <v>1.7216376675422307E-2</v>
      </c>
      <c r="V25" s="282">
        <f t="shared" si="3"/>
        <v>8.4187965380106533E-2</v>
      </c>
      <c r="W25" s="254">
        <v>25108</v>
      </c>
      <c r="X25" s="255">
        <v>25102</v>
      </c>
      <c r="Y25" s="255">
        <v>25261</v>
      </c>
      <c r="Z25" s="255">
        <v>26096</v>
      </c>
      <c r="AA25" s="254">
        <v>26460</v>
      </c>
      <c r="AB25" s="254">
        <v>26954</v>
      </c>
      <c r="AC25" s="256">
        <v>27228</v>
      </c>
    </row>
    <row r="26" spans="1:29">
      <c r="A26" s="250" t="s">
        <v>518</v>
      </c>
      <c r="B26" s="251" t="s">
        <v>656</v>
      </c>
      <c r="C26" s="252">
        <v>11306.295007201152</v>
      </c>
      <c r="D26" s="252">
        <v>11518.023403829719</v>
      </c>
      <c r="E26" s="252">
        <v>12487.184874925122</v>
      </c>
      <c r="F26" s="252">
        <v>13335.862639958534</v>
      </c>
      <c r="G26" s="252">
        <v>13732.578057913794</v>
      </c>
      <c r="H26" s="252">
        <v>13996.293168168168</v>
      </c>
      <c r="I26" s="252">
        <v>13889.315313618383</v>
      </c>
      <c r="J26" s="257">
        <v>13626</v>
      </c>
      <c r="K26" s="281">
        <f t="shared" si="0"/>
        <v>-1.8958120517301835E-2</v>
      </c>
      <c r="L26" s="282">
        <f t="shared" si="1"/>
        <v>9.1198707833794801E-2</v>
      </c>
      <c r="M26" s="252">
        <v>24608.491358617379</v>
      </c>
      <c r="N26" s="252">
        <v>15850.550544634578</v>
      </c>
      <c r="O26" s="252">
        <v>17180.251078471891</v>
      </c>
      <c r="P26" s="252">
        <v>18035.052130397089</v>
      </c>
      <c r="Q26" s="252">
        <v>19005.415585910181</v>
      </c>
      <c r="R26" s="252">
        <v>19455.877025281094</v>
      </c>
      <c r="S26" s="252">
        <v>20263.835853353652</v>
      </c>
      <c r="T26" s="257">
        <v>20876</v>
      </c>
      <c r="U26" s="281">
        <f t="shared" si="2"/>
        <v>3.0209687399586516E-2</v>
      </c>
      <c r="V26" s="282">
        <f t="shared" si="3"/>
        <v>0.21511611818986465</v>
      </c>
      <c r="W26" s="254">
        <v>26263</v>
      </c>
      <c r="X26" s="255">
        <v>26146</v>
      </c>
      <c r="Y26" s="255">
        <v>27636</v>
      </c>
      <c r="Z26" s="255">
        <v>28211</v>
      </c>
      <c r="AA26" s="254">
        <v>28227</v>
      </c>
      <c r="AB26" s="254">
        <v>28063</v>
      </c>
      <c r="AC26" s="256">
        <v>27866</v>
      </c>
    </row>
    <row r="27" spans="1:29">
      <c r="A27" s="250" t="s">
        <v>467</v>
      </c>
      <c r="B27" s="251" t="s">
        <v>619</v>
      </c>
      <c r="C27" s="252">
        <v>9263.4985597695631</v>
      </c>
      <c r="D27" s="252">
        <v>9190.3731974323073</v>
      </c>
      <c r="E27" s="252">
        <v>9404.9400745759249</v>
      </c>
      <c r="F27" s="252">
        <v>9290.1883391205029</v>
      </c>
      <c r="G27" s="252">
        <v>9479.5073078319056</v>
      </c>
      <c r="H27" s="252">
        <v>9642.1450520287726</v>
      </c>
      <c r="I27" s="252">
        <v>9617.8765903525746</v>
      </c>
      <c r="J27" s="257">
        <v>10286</v>
      </c>
      <c r="K27" s="281">
        <f t="shared" si="0"/>
        <v>6.9466831204467949E-2</v>
      </c>
      <c r="L27" s="282">
        <f t="shared" si="1"/>
        <v>9.3680546440249701E-2</v>
      </c>
      <c r="M27" s="252">
        <v>21451.650264042244</v>
      </c>
      <c r="N27" s="252">
        <v>21183.89145496536</v>
      </c>
      <c r="O27" s="252">
        <v>21774.853611081442</v>
      </c>
      <c r="P27" s="252">
        <v>22420.598043218004</v>
      </c>
      <c r="Q27" s="252">
        <v>22972.698541974663</v>
      </c>
      <c r="R27" s="252">
        <v>23335.821286402679</v>
      </c>
      <c r="S27" s="252">
        <v>23337.884638435589</v>
      </c>
      <c r="T27" s="257">
        <v>24376</v>
      </c>
      <c r="U27" s="281">
        <f t="shared" si="2"/>
        <v>4.4481981878285559E-2</v>
      </c>
      <c r="V27" s="282">
        <f t="shared" si="3"/>
        <v>0.11945643517873328</v>
      </c>
      <c r="W27" s="254">
        <v>20252</v>
      </c>
      <c r="X27" s="255">
        <v>21560</v>
      </c>
      <c r="Y27" s="255">
        <v>22325</v>
      </c>
      <c r="Z27" s="255">
        <v>23369</v>
      </c>
      <c r="AA27" s="254">
        <v>24298</v>
      </c>
      <c r="AB27" s="254">
        <v>25046</v>
      </c>
      <c r="AC27" s="256">
        <v>25168</v>
      </c>
    </row>
    <row r="28" spans="1:29">
      <c r="A28" s="250" t="s">
        <v>413</v>
      </c>
      <c r="B28" s="251" t="s">
        <v>614</v>
      </c>
      <c r="C28" s="252">
        <v>5641.1377820451271</v>
      </c>
      <c r="D28" s="252">
        <v>5531.5540270226038</v>
      </c>
      <c r="E28" s="252">
        <v>5648.9382450046669</v>
      </c>
      <c r="F28" s="252">
        <v>5943.9282880221645</v>
      </c>
      <c r="G28" s="252">
        <v>6108.0549924310162</v>
      </c>
      <c r="H28" s="252">
        <v>6532.7820553111242</v>
      </c>
      <c r="I28" s="252">
        <v>6894.6814157776671</v>
      </c>
      <c r="J28" s="257">
        <v>7096</v>
      </c>
      <c r="K28" s="281">
        <f t="shared" si="0"/>
        <v>2.9199113357382789E-2</v>
      </c>
      <c r="L28" s="282">
        <f t="shared" si="1"/>
        <v>0.25616526367144554</v>
      </c>
      <c r="M28" s="252">
        <v>13080.302448391742</v>
      </c>
      <c r="N28" s="252">
        <v>13504.487097888747</v>
      </c>
      <c r="O28" s="252">
        <v>14433.225292661748</v>
      </c>
      <c r="P28" s="252">
        <v>15183.846227942628</v>
      </c>
      <c r="Q28" s="252">
        <v>15604.43538035251</v>
      </c>
      <c r="R28" s="252">
        <v>16915.350670437878</v>
      </c>
      <c r="S28" s="252">
        <v>18081.200020548295</v>
      </c>
      <c r="T28" s="257">
        <v>19144</v>
      </c>
      <c r="U28" s="281">
        <f t="shared" si="2"/>
        <v>5.8779283357514478E-2</v>
      </c>
      <c r="V28" s="282">
        <f t="shared" si="3"/>
        <v>0.3263840625929495</v>
      </c>
      <c r="W28" s="254">
        <v>11484</v>
      </c>
      <c r="X28" s="255">
        <v>11444</v>
      </c>
      <c r="Y28" s="255">
        <v>11972</v>
      </c>
      <c r="Z28" s="255">
        <v>12971</v>
      </c>
      <c r="AA28" s="254">
        <v>14071</v>
      </c>
      <c r="AB28" s="254">
        <v>14691</v>
      </c>
      <c r="AC28" s="256">
        <v>15411</v>
      </c>
    </row>
    <row r="29" spans="1:29">
      <c r="A29" s="250" t="s">
        <v>392</v>
      </c>
      <c r="B29" s="251" t="s">
        <v>622</v>
      </c>
      <c r="C29" s="252">
        <v>5880.1884301488235</v>
      </c>
      <c r="D29" s="252">
        <v>5578.128693786256</v>
      </c>
      <c r="E29" s="252">
        <v>5896.7569224196777</v>
      </c>
      <c r="F29" s="252">
        <v>5984.3631743352398</v>
      </c>
      <c r="G29" s="252">
        <v>6034.2352670390665</v>
      </c>
      <c r="H29" s="252">
        <v>6223.9255971087359</v>
      </c>
      <c r="I29" s="252">
        <v>6165.4362660319521</v>
      </c>
      <c r="J29" s="257">
        <v>6099</v>
      </c>
      <c r="K29" s="281">
        <f t="shared" si="0"/>
        <v>-1.0775598540849085E-2</v>
      </c>
      <c r="L29" s="282">
        <f t="shared" si="1"/>
        <v>3.4297340087292127E-2</v>
      </c>
      <c r="M29" s="252">
        <v>17733.211713874218</v>
      </c>
      <c r="N29" s="252">
        <v>17790.439571929954</v>
      </c>
      <c r="O29" s="252">
        <v>19686.096187154923</v>
      </c>
      <c r="P29" s="252">
        <v>20951.82811876465</v>
      </c>
      <c r="Q29" s="252">
        <v>21195.752295039882</v>
      </c>
      <c r="R29" s="252">
        <v>21918.409325022694</v>
      </c>
      <c r="S29" s="252">
        <v>22151.71385640165</v>
      </c>
      <c r="T29" s="257">
        <v>22372</v>
      </c>
      <c r="U29" s="281">
        <f t="shared" si="2"/>
        <v>9.9444289063299607E-3</v>
      </c>
      <c r="V29" s="282">
        <f t="shared" si="3"/>
        <v>0.13643658891586719</v>
      </c>
      <c r="W29" s="254">
        <v>9857</v>
      </c>
      <c r="X29" s="255">
        <v>10061</v>
      </c>
      <c r="Y29" s="255">
        <v>10445</v>
      </c>
      <c r="Z29" s="255">
        <v>10965</v>
      </c>
      <c r="AA29" s="254">
        <v>10637</v>
      </c>
      <c r="AB29" s="254">
        <v>9855</v>
      </c>
      <c r="AC29" s="256">
        <v>9446</v>
      </c>
    </row>
    <row r="30" spans="1:29">
      <c r="A30" s="250" t="s">
        <v>434</v>
      </c>
      <c r="B30" s="251" t="s">
        <v>612</v>
      </c>
      <c r="C30" s="252">
        <v>6107.8012481997112</v>
      </c>
      <c r="D30" s="252">
        <v>5845.6622447309564</v>
      </c>
      <c r="E30" s="252">
        <v>6223.1252699081961</v>
      </c>
      <c r="F30" s="252">
        <v>7290.3007187710709</v>
      </c>
      <c r="G30" s="252">
        <v>7390.4090792397374</v>
      </c>
      <c r="H30" s="252">
        <v>8000.1102119561419</v>
      </c>
      <c r="I30" s="252">
        <v>8506.1602082227437</v>
      </c>
      <c r="J30" s="257">
        <v>8346</v>
      </c>
      <c r="K30" s="281">
        <f t="shared" si="0"/>
        <v>-1.8828731684117583E-2</v>
      </c>
      <c r="L30" s="282">
        <f t="shared" si="1"/>
        <v>0.34112678726827572</v>
      </c>
      <c r="M30" s="252">
        <v>24005.717714834373</v>
      </c>
      <c r="N30" s="252">
        <v>24148.423151061084</v>
      </c>
      <c r="O30" s="252">
        <v>26119.424799513352</v>
      </c>
      <c r="P30" s="252">
        <v>27633.419873309147</v>
      </c>
      <c r="Q30" s="252">
        <v>28298.264445251014</v>
      </c>
      <c r="R30" s="252">
        <v>29580.545298205179</v>
      </c>
      <c r="S30" s="252">
        <v>30722.129231664923</v>
      </c>
      <c r="T30" s="257">
        <v>33428</v>
      </c>
      <c r="U30" s="281">
        <f t="shared" si="2"/>
        <v>8.8075626136816298E-2</v>
      </c>
      <c r="V30" s="282">
        <f t="shared" si="3"/>
        <v>0.27981378826622616</v>
      </c>
      <c r="W30" s="254">
        <v>16721</v>
      </c>
      <c r="X30" s="255">
        <v>17043</v>
      </c>
      <c r="Y30" s="255">
        <v>17267</v>
      </c>
      <c r="Z30" s="255">
        <v>17457</v>
      </c>
      <c r="AA30" s="254">
        <v>17386</v>
      </c>
      <c r="AB30" s="254">
        <v>17506</v>
      </c>
      <c r="AC30" s="256">
        <v>17519</v>
      </c>
    </row>
    <row r="31" spans="1:29">
      <c r="A31" s="250" t="s">
        <v>416</v>
      </c>
      <c r="B31" s="251" t="s">
        <v>642</v>
      </c>
      <c r="C31" s="252">
        <v>7011.3898223715787</v>
      </c>
      <c r="D31" s="252">
        <v>7054.4373170155122</v>
      </c>
      <c r="E31" s="252">
        <v>7441.198322738227</v>
      </c>
      <c r="F31" s="252">
        <v>7577.7162620234758</v>
      </c>
      <c r="G31" s="252">
        <v>7478.9927497100771</v>
      </c>
      <c r="H31" s="252">
        <v>7543.5850094280322</v>
      </c>
      <c r="I31" s="252">
        <v>7657.584033973184</v>
      </c>
      <c r="J31" s="257">
        <v>7741</v>
      </c>
      <c r="K31" s="281">
        <f t="shared" si="0"/>
        <v>1.0893248530703392E-2</v>
      </c>
      <c r="L31" s="282">
        <f t="shared" si="1"/>
        <v>4.0289435149935882E-2</v>
      </c>
      <c r="M31" s="252">
        <v>16611.160585693709</v>
      </c>
      <c r="N31" s="252">
        <v>16598.994608208617</v>
      </c>
      <c r="O31" s="252">
        <v>17548.660094450453</v>
      </c>
      <c r="P31" s="252">
        <v>17892.983610918716</v>
      </c>
      <c r="Q31" s="252">
        <v>17681.933366383088</v>
      </c>
      <c r="R31" s="252">
        <v>17855.439014595991</v>
      </c>
      <c r="S31" s="252">
        <v>18147.495034161544</v>
      </c>
      <c r="T31" s="257">
        <v>18409</v>
      </c>
      <c r="U31" s="281">
        <f t="shared" si="2"/>
        <v>1.4409975886269022E-2</v>
      </c>
      <c r="V31" s="282">
        <f t="shared" si="3"/>
        <v>4.9025959869244851E-2</v>
      </c>
      <c r="W31" s="254">
        <v>8798</v>
      </c>
      <c r="X31" s="255">
        <v>8741</v>
      </c>
      <c r="Y31" s="255">
        <v>8739</v>
      </c>
      <c r="Z31" s="255">
        <v>9232</v>
      </c>
      <c r="AA31" s="254">
        <v>9334</v>
      </c>
      <c r="AB31" s="254">
        <v>9655</v>
      </c>
      <c r="AC31" s="256">
        <v>9385</v>
      </c>
    </row>
    <row r="32" spans="1:29">
      <c r="A32" s="250" t="s">
        <v>428</v>
      </c>
      <c r="B32" s="258" t="s">
        <v>618</v>
      </c>
      <c r="C32" s="252">
        <v>7109.7551608257318</v>
      </c>
      <c r="D32" s="252">
        <v>7132.4228055499989</v>
      </c>
      <c r="E32" s="252">
        <v>7586.1279956907556</v>
      </c>
      <c r="F32" s="252">
        <v>7894.6383439367737</v>
      </c>
      <c r="G32" s="252">
        <v>7975.694044847336</v>
      </c>
      <c r="H32" s="252">
        <v>8212.2540418325298</v>
      </c>
      <c r="I32" s="252">
        <v>8235.8805373379673</v>
      </c>
      <c r="J32" s="257">
        <v>8171</v>
      </c>
      <c r="K32" s="281">
        <f t="shared" si="0"/>
        <v>-7.8777899999674661E-3</v>
      </c>
      <c r="L32" s="282">
        <f t="shared" si="1"/>
        <v>7.7097566062881651E-2</v>
      </c>
      <c r="M32" s="252">
        <v>18570.460873739798</v>
      </c>
      <c r="N32" s="252">
        <v>18635.282364386901</v>
      </c>
      <c r="O32" s="252">
        <v>19832.132193488767</v>
      </c>
      <c r="P32" s="252">
        <v>20680.80509699052</v>
      </c>
      <c r="Q32" s="252">
        <v>20931.055851134461</v>
      </c>
      <c r="R32" s="252">
        <v>21471.243409106781</v>
      </c>
      <c r="S32" s="252">
        <v>21829.418097912636</v>
      </c>
      <c r="T32" s="257">
        <v>22093</v>
      </c>
      <c r="U32" s="281">
        <f t="shared" si="2"/>
        <v>1.2074618796758863E-2</v>
      </c>
      <c r="V32" s="282">
        <f t="shared" si="3"/>
        <v>0.11400023882724586</v>
      </c>
      <c r="W32" s="254">
        <v>16757</v>
      </c>
      <c r="X32" s="255">
        <v>17283</v>
      </c>
      <c r="Y32" s="255">
        <v>17737</v>
      </c>
      <c r="Z32" s="255">
        <v>18129</v>
      </c>
      <c r="AA32" s="254">
        <v>18039</v>
      </c>
      <c r="AB32" s="254">
        <v>17766</v>
      </c>
      <c r="AC32" s="256">
        <v>18102</v>
      </c>
    </row>
    <row r="33" spans="1:29">
      <c r="A33" s="250" t="s">
        <v>533</v>
      </c>
      <c r="B33" s="251" t="s">
        <v>658</v>
      </c>
      <c r="C33" s="252">
        <v>12661.677868458954</v>
      </c>
      <c r="D33" s="252">
        <v>12733.297266825481</v>
      </c>
      <c r="E33" s="252">
        <v>14098.006278122692</v>
      </c>
      <c r="F33" s="252">
        <v>14941.236910064172</v>
      </c>
      <c r="G33" s="252">
        <v>16082.154460388983</v>
      </c>
      <c r="H33" s="252">
        <v>17077.578305049235</v>
      </c>
      <c r="I33" s="252">
        <v>16824.654531755681</v>
      </c>
      <c r="J33" s="257">
        <v>16552</v>
      </c>
      <c r="K33" s="281">
        <f t="shared" si="0"/>
        <v>-1.6205654103688127E-2</v>
      </c>
      <c r="L33" s="282">
        <f t="shared" si="1"/>
        <v>0.17406672074514673</v>
      </c>
      <c r="M33" s="252">
        <v>27485.105616898702</v>
      </c>
      <c r="N33" s="252">
        <v>27333.913731337856</v>
      </c>
      <c r="O33" s="252">
        <v>29862.150628508803</v>
      </c>
      <c r="P33" s="252">
        <v>30208.138580163388</v>
      </c>
      <c r="Q33" s="252">
        <v>30128.993634971361</v>
      </c>
      <c r="R33" s="252">
        <v>30034.990659263913</v>
      </c>
      <c r="S33" s="252">
        <v>29798.078734224899</v>
      </c>
      <c r="T33" s="257">
        <v>29532</v>
      </c>
      <c r="U33" s="281">
        <f t="shared" si="2"/>
        <v>-8.9293922805597781E-3</v>
      </c>
      <c r="V33" s="282">
        <f t="shared" si="3"/>
        <v>-1.105582222177981E-2</v>
      </c>
      <c r="W33" s="254">
        <v>11364</v>
      </c>
      <c r="X33" s="255">
        <v>11588</v>
      </c>
      <c r="Y33" s="255">
        <v>11958</v>
      </c>
      <c r="Z33" s="255">
        <v>11895</v>
      </c>
      <c r="AA33" s="254">
        <v>12061</v>
      </c>
      <c r="AB33" s="254">
        <v>12282</v>
      </c>
      <c r="AC33" s="256">
        <v>11993</v>
      </c>
    </row>
    <row r="34" spans="1:29" ht="25.5">
      <c r="A34" s="250" t="s">
        <v>521</v>
      </c>
      <c r="B34" s="251" t="s">
        <v>646</v>
      </c>
      <c r="C34" s="252">
        <v>12222.465194431108</v>
      </c>
      <c r="D34" s="252">
        <v>12499.340801222019</v>
      </c>
      <c r="E34" s="252">
        <v>13149.878570334013</v>
      </c>
      <c r="F34" s="252">
        <v>13750.047015976259</v>
      </c>
      <c r="G34" s="252">
        <v>13449.953966413186</v>
      </c>
      <c r="H34" s="252">
        <v>13594.883764578532</v>
      </c>
      <c r="I34" s="252">
        <v>13767.944442541824</v>
      </c>
      <c r="J34" s="257">
        <v>13813</v>
      </c>
      <c r="K34" s="281">
        <f t="shared" si="0"/>
        <v>3.2724970416757593E-3</v>
      </c>
      <c r="L34" s="282">
        <f t="shared" si="1"/>
        <v>5.0427950807240274E-2</v>
      </c>
      <c r="M34" s="252">
        <v>22708.667786845894</v>
      </c>
      <c r="N34" s="252">
        <v>23274.335800403704</v>
      </c>
      <c r="O34" s="252">
        <v>25262.016428992665</v>
      </c>
      <c r="P34" s="252">
        <v>26276.119094908056</v>
      </c>
      <c r="Q34" s="252">
        <v>26802.887722311239</v>
      </c>
      <c r="R34" s="252">
        <v>27446.627950625043</v>
      </c>
      <c r="S34" s="252">
        <v>28071.34861042141</v>
      </c>
      <c r="T34" s="257">
        <v>28591</v>
      </c>
      <c r="U34" s="281">
        <f t="shared" si="2"/>
        <v>1.851180706671407E-2</v>
      </c>
      <c r="V34" s="282">
        <f t="shared" si="3"/>
        <v>0.13177822049021914</v>
      </c>
      <c r="W34" s="254">
        <v>24810</v>
      </c>
      <c r="X34" s="255">
        <v>26382</v>
      </c>
      <c r="Y34" s="255">
        <v>27537</v>
      </c>
      <c r="Z34" s="255">
        <v>28829</v>
      </c>
      <c r="AA34" s="254">
        <v>29662</v>
      </c>
      <c r="AB34" s="254">
        <v>29928</v>
      </c>
      <c r="AC34" s="256">
        <v>31630</v>
      </c>
    </row>
    <row r="35" spans="1:29">
      <c r="A35" s="250" t="s">
        <v>401</v>
      </c>
      <c r="B35" s="251" t="s">
        <v>610</v>
      </c>
      <c r="C35" s="252">
        <v>5228.2321171387421</v>
      </c>
      <c r="D35" s="252">
        <v>5235.8590496626721</v>
      </c>
      <c r="E35" s="252">
        <v>5643.4065780980818</v>
      </c>
      <c r="F35" s="252">
        <v>6017.1482172917886</v>
      </c>
      <c r="G35" s="252">
        <v>6125.9826400262036</v>
      </c>
      <c r="H35" s="252">
        <v>6290.4805241287795</v>
      </c>
      <c r="I35" s="252">
        <v>6575.4454271477252</v>
      </c>
      <c r="J35" s="257">
        <v>6447</v>
      </c>
      <c r="K35" s="281">
        <f t="shared" si="0"/>
        <v>-1.9534102833158484E-2</v>
      </c>
      <c r="L35" s="282">
        <f t="shared" si="1"/>
        <v>0.14239509607913847</v>
      </c>
      <c r="M35" s="252">
        <v>17090.405664906382</v>
      </c>
      <c r="N35" s="252">
        <v>17013.83408194068</v>
      </c>
      <c r="O35" s="252">
        <v>19066.549493617396</v>
      </c>
      <c r="P35" s="252">
        <v>20426.174596694662</v>
      </c>
      <c r="Q35" s="252">
        <v>21090.295544479952</v>
      </c>
      <c r="R35" s="252">
        <v>21513.880159228996</v>
      </c>
      <c r="S35" s="252">
        <v>21100.172948166921</v>
      </c>
      <c r="T35" s="257">
        <v>20652</v>
      </c>
      <c r="U35" s="281">
        <f t="shared" si="2"/>
        <v>-2.1240249986000936E-2</v>
      </c>
      <c r="V35" s="282">
        <f t="shared" si="3"/>
        <v>8.3153509601374909E-2</v>
      </c>
      <c r="W35" s="254">
        <v>14088</v>
      </c>
      <c r="X35" s="255">
        <v>14855</v>
      </c>
      <c r="Y35" s="255">
        <v>15845</v>
      </c>
      <c r="Z35" s="255">
        <v>15973</v>
      </c>
      <c r="AA35" s="254">
        <v>16060</v>
      </c>
      <c r="AB35" s="254">
        <v>16130</v>
      </c>
      <c r="AC35" s="256">
        <v>16979</v>
      </c>
    </row>
    <row r="36" spans="1:29">
      <c r="A36" s="250" t="s">
        <v>404</v>
      </c>
      <c r="B36" s="251" t="s">
        <v>616</v>
      </c>
      <c r="C36" s="252">
        <v>4608.301728276524</v>
      </c>
      <c r="D36" s="252">
        <v>4940.1640723027404</v>
      </c>
      <c r="E36" s="252">
        <v>5422.1399018346792</v>
      </c>
      <c r="F36" s="252">
        <v>6077.2541293787926</v>
      </c>
      <c r="G36" s="252">
        <v>6513.008914581138</v>
      </c>
      <c r="H36" s="252">
        <v>6866.5966111460293</v>
      </c>
      <c r="I36" s="252">
        <v>6734.5534598195172</v>
      </c>
      <c r="J36" s="257">
        <v>6639</v>
      </c>
      <c r="K36" s="281">
        <f t="shared" si="0"/>
        <v>-1.4188536833157461E-2</v>
      </c>
      <c r="L36" s="282">
        <f t="shared" si="1"/>
        <v>0.22442432696241821</v>
      </c>
      <c r="M36" s="252">
        <v>16972.596015362458</v>
      </c>
      <c r="N36" s="252">
        <v>16957.51122911022</v>
      </c>
      <c r="O36" s="252">
        <v>19579.88818254849</v>
      </c>
      <c r="P36" s="252">
        <v>20601.028159129586</v>
      </c>
      <c r="Q36" s="252">
        <v>20849.854153203316</v>
      </c>
      <c r="R36" s="252">
        <v>21331.894030658565</v>
      </c>
      <c r="S36" s="252">
        <v>20921.686373054334</v>
      </c>
      <c r="T36" s="257">
        <v>20549</v>
      </c>
      <c r="U36" s="281">
        <f t="shared" si="2"/>
        <v>-1.7813400239778399E-2</v>
      </c>
      <c r="V36" s="282">
        <f t="shared" si="3"/>
        <v>4.9495268227081946E-2</v>
      </c>
      <c r="W36" s="254">
        <v>10331</v>
      </c>
      <c r="X36" s="255">
        <v>10528</v>
      </c>
      <c r="Y36" s="255">
        <v>10637</v>
      </c>
      <c r="Z36" s="255">
        <v>11429</v>
      </c>
      <c r="AA36" s="254">
        <v>11980</v>
      </c>
      <c r="AB36" s="254">
        <v>12399</v>
      </c>
      <c r="AC36" s="256">
        <v>12919</v>
      </c>
    </row>
    <row r="37" spans="1:29">
      <c r="A37" s="250" t="s">
        <v>934</v>
      </c>
      <c r="B37" s="251" t="s">
        <v>654</v>
      </c>
      <c r="C37" s="252">
        <v>7112.0427268362937</v>
      </c>
      <c r="D37" s="252">
        <v>6807.4832699896351</v>
      </c>
      <c r="E37" s="252">
        <v>7758.7160031762096</v>
      </c>
      <c r="F37" s="252">
        <v>7798.4688845975661</v>
      </c>
      <c r="G37" s="252">
        <v>7890.2740768937947</v>
      </c>
      <c r="H37" s="252">
        <v>8307.9267494238411</v>
      </c>
      <c r="I37" s="252">
        <v>8593.8736108495013</v>
      </c>
      <c r="J37" s="257">
        <v>8871</v>
      </c>
      <c r="K37" s="281">
        <f t="shared" si="0"/>
        <v>3.2246970539645314E-2</v>
      </c>
      <c r="L37" s="282">
        <f t="shared" si="1"/>
        <v>0.14335928733162184</v>
      </c>
      <c r="M37" s="252">
        <v>14272.124339894383</v>
      </c>
      <c r="N37" s="252">
        <v>13587.888245349239</v>
      </c>
      <c r="O37" s="252">
        <v>16634.828721482601</v>
      </c>
      <c r="P37" s="252">
        <v>16989.209260083207</v>
      </c>
      <c r="Q37" s="252">
        <v>17855.937004806969</v>
      </c>
      <c r="R37" s="252">
        <v>19351.884951812277</v>
      </c>
      <c r="S37" s="252">
        <v>20771.75764995976</v>
      </c>
      <c r="T37" s="257">
        <v>22291</v>
      </c>
      <c r="U37" s="281">
        <f t="shared" si="2"/>
        <v>7.3139807215263808E-2</v>
      </c>
      <c r="V37" s="282">
        <f t="shared" si="3"/>
        <v>0.34001980863276859</v>
      </c>
      <c r="W37" s="254">
        <v>17417</v>
      </c>
      <c r="X37" s="255">
        <v>17686</v>
      </c>
      <c r="Y37" s="255">
        <v>17917</v>
      </c>
      <c r="Z37" s="255">
        <v>17913</v>
      </c>
      <c r="AA37" s="254">
        <v>17507</v>
      </c>
      <c r="AB37" s="254">
        <v>17604</v>
      </c>
      <c r="AC37" s="256">
        <v>17793</v>
      </c>
    </row>
    <row r="38" spans="1:29">
      <c r="A38" s="250" t="s">
        <v>461</v>
      </c>
      <c r="B38" s="251" t="s">
        <v>648</v>
      </c>
      <c r="C38" s="252">
        <v>9923.4613538166104</v>
      </c>
      <c r="D38" s="252">
        <v>9400.5007637613435</v>
      </c>
      <c r="E38" s="252">
        <v>9653.865085372252</v>
      </c>
      <c r="F38" s="252">
        <v>10294.503488356093</v>
      </c>
      <c r="G38" s="252">
        <v>10266.214667008968</v>
      </c>
      <c r="H38" s="252">
        <v>10437.684414065227</v>
      </c>
      <c r="I38" s="252">
        <v>10236.970025171664</v>
      </c>
      <c r="J38" s="257">
        <v>10037</v>
      </c>
      <c r="K38" s="281">
        <f t="shared" si="0"/>
        <v>-1.9534102833158484E-2</v>
      </c>
      <c r="L38" s="282">
        <f t="shared" si="1"/>
        <v>3.968720416533289E-2</v>
      </c>
      <c r="M38" s="252">
        <v>25069.435909745556</v>
      </c>
      <c r="N38" s="252">
        <v>24151.672546416688</v>
      </c>
      <c r="O38" s="252">
        <v>24786.293075026351</v>
      </c>
      <c r="P38" s="252">
        <v>25795.271798212019</v>
      </c>
      <c r="Q38" s="252">
        <v>25973.997662910206</v>
      </c>
      <c r="R38" s="252">
        <v>26460.78309414065</v>
      </c>
      <c r="S38" s="252">
        <v>26270.164086713812</v>
      </c>
      <c r="T38" s="257">
        <v>26537</v>
      </c>
      <c r="U38" s="281">
        <f t="shared" si="2"/>
        <v>1.0157375203497132E-2</v>
      </c>
      <c r="V38" s="282">
        <f t="shared" si="3"/>
        <v>7.0632059407769621E-2</v>
      </c>
      <c r="W38" s="254">
        <v>35462</v>
      </c>
      <c r="X38" s="255">
        <v>36333</v>
      </c>
      <c r="Y38" s="255">
        <v>37629</v>
      </c>
      <c r="Z38" s="255">
        <v>38300</v>
      </c>
      <c r="AA38" s="254">
        <v>39053</v>
      </c>
      <c r="AB38" s="254">
        <v>38708</v>
      </c>
      <c r="AC38" s="256">
        <v>39877</v>
      </c>
    </row>
    <row r="39" spans="1:29">
      <c r="A39" s="250" t="s">
        <v>440</v>
      </c>
      <c r="B39" s="251" t="s">
        <v>630</v>
      </c>
      <c r="C39" s="252">
        <v>7442.5960153624574</v>
      </c>
      <c r="D39" s="252">
        <v>8040.0872415486174</v>
      </c>
      <c r="E39" s="252">
        <v>7665.7839991455803</v>
      </c>
      <c r="F39" s="252">
        <v>8117.5766360413008</v>
      </c>
      <c r="G39" s="252">
        <v>8256.2090013367451</v>
      </c>
      <c r="H39" s="252">
        <v>8450.3958900761227</v>
      </c>
      <c r="I39" s="252">
        <v>8397.028416582476</v>
      </c>
      <c r="J39" s="257">
        <v>8769</v>
      </c>
      <c r="K39" s="281">
        <f t="shared" si="0"/>
        <v>4.429800221742175E-2</v>
      </c>
      <c r="L39" s="282">
        <f t="shared" si="1"/>
        <v>0.14391430817479112</v>
      </c>
      <c r="M39" s="252">
        <v>17867.034325492077</v>
      </c>
      <c r="N39" s="252">
        <v>18850.825589641943</v>
      </c>
      <c r="O39" s="252">
        <v>19586.526182836391</v>
      </c>
      <c r="P39" s="252">
        <v>19993.412029668227</v>
      </c>
      <c r="Q39" s="252">
        <v>20329.952372942873</v>
      </c>
      <c r="R39" s="252">
        <v>21155.107505761574</v>
      </c>
      <c r="S39" s="252">
        <v>21524.461035291701</v>
      </c>
      <c r="T39" s="257">
        <v>22269</v>
      </c>
      <c r="U39" s="281">
        <f t="shared" si="2"/>
        <v>3.4590365049677496E-2</v>
      </c>
      <c r="V39" s="282">
        <f t="shared" si="3"/>
        <v>0.13695505737583269</v>
      </c>
      <c r="W39" s="254">
        <v>17695</v>
      </c>
      <c r="X39" s="255">
        <v>17747</v>
      </c>
      <c r="Y39" s="255">
        <v>17990</v>
      </c>
      <c r="Z39" s="255">
        <v>18063</v>
      </c>
      <c r="AA39" s="254">
        <v>18503</v>
      </c>
      <c r="AB39" s="254">
        <v>18780</v>
      </c>
      <c r="AC39" s="256">
        <v>18164</v>
      </c>
    </row>
    <row r="40" spans="1:29">
      <c r="A40" s="250" t="s">
        <v>458</v>
      </c>
      <c r="B40" s="251" t="s">
        <v>651</v>
      </c>
      <c r="C40" s="252">
        <v>7054.8535765722509</v>
      </c>
      <c r="D40" s="252">
        <v>6969.9530377698175</v>
      </c>
      <c r="E40" s="252">
        <v>8217.8443564227691</v>
      </c>
      <c r="F40" s="252">
        <v>8950.3167271376224</v>
      </c>
      <c r="G40" s="252">
        <v>9268.5938067120514</v>
      </c>
      <c r="H40" s="252">
        <v>9681.662039946923</v>
      </c>
      <c r="I40" s="252">
        <v>9957.5110447096686</v>
      </c>
      <c r="J40" s="257">
        <v>9918</v>
      </c>
      <c r="K40" s="281">
        <f t="shared" si="0"/>
        <v>-3.9679639351904994E-3</v>
      </c>
      <c r="L40" s="282">
        <f t="shared" si="1"/>
        <v>0.20688584132753141</v>
      </c>
      <c r="M40" s="252">
        <v>22111.613058089293</v>
      </c>
      <c r="N40" s="252">
        <v>21653.970649742685</v>
      </c>
      <c r="O40" s="252">
        <v>26253.291138652708</v>
      </c>
      <c r="P40" s="252">
        <v>28227.921985587884</v>
      </c>
      <c r="Q40" s="252">
        <v>29161.955232336823</v>
      </c>
      <c r="R40" s="252">
        <v>29804.128256163138</v>
      </c>
      <c r="S40" s="252">
        <v>30381.474854021471</v>
      </c>
      <c r="T40" s="257">
        <v>30888</v>
      </c>
      <c r="U40" s="281">
        <f t="shared" si="2"/>
        <v>1.6672171065174046E-2</v>
      </c>
      <c r="V40" s="282">
        <f t="shared" si="3"/>
        <v>0.17653820379585139</v>
      </c>
      <c r="W40" s="254">
        <v>15056</v>
      </c>
      <c r="X40" s="255">
        <v>16107</v>
      </c>
      <c r="Y40" s="255">
        <v>16942</v>
      </c>
      <c r="Z40" s="255">
        <v>17798</v>
      </c>
      <c r="AA40" s="254">
        <v>18710</v>
      </c>
      <c r="AB40" s="254">
        <v>18820</v>
      </c>
      <c r="AC40" s="256">
        <v>18872</v>
      </c>
    </row>
    <row r="41" spans="1:29">
      <c r="A41" s="250" t="s">
        <v>536</v>
      </c>
      <c r="B41" s="251" t="s">
        <v>653</v>
      </c>
      <c r="C41" s="252">
        <v>15600.056409025443</v>
      </c>
      <c r="D41" s="252">
        <v>15771.481924314889</v>
      </c>
      <c r="E41" s="252">
        <v>16935.751401200829</v>
      </c>
      <c r="F41" s="252">
        <v>17833.97053359693</v>
      </c>
      <c r="G41" s="252">
        <v>17983.53967298448</v>
      </c>
      <c r="H41" s="252">
        <v>17955.271405126055</v>
      </c>
      <c r="I41" s="252">
        <v>18283.144831247111</v>
      </c>
      <c r="J41" s="257">
        <v>18464</v>
      </c>
      <c r="K41" s="281">
        <f t="shared" si="0"/>
        <v>9.8919070226799466E-3</v>
      </c>
      <c r="L41" s="282">
        <f t="shared" si="1"/>
        <v>9.0238015579917619E-2</v>
      </c>
      <c r="M41" s="252">
        <v>27121.382621219393</v>
      </c>
      <c r="N41" s="252">
        <v>27013.306722918296</v>
      </c>
      <c r="O41" s="252">
        <v>28733.690579565453</v>
      </c>
      <c r="P41" s="252">
        <v>29631.121824128142</v>
      </c>
      <c r="Q41" s="252">
        <v>29597.491612149326</v>
      </c>
      <c r="R41" s="252">
        <v>29893.561439346322</v>
      </c>
      <c r="S41" s="252">
        <v>30155.051884450077</v>
      </c>
      <c r="T41" s="257">
        <v>30452</v>
      </c>
      <c r="U41" s="281">
        <f t="shared" si="2"/>
        <v>9.8473753813386189E-3</v>
      </c>
      <c r="V41" s="282">
        <f t="shared" si="3"/>
        <v>5.9801208469076883E-2</v>
      </c>
      <c r="W41" s="254">
        <v>34998</v>
      </c>
      <c r="X41" s="255">
        <v>36329</v>
      </c>
      <c r="Y41" s="255">
        <v>37077</v>
      </c>
      <c r="Z41" s="255">
        <v>36954</v>
      </c>
      <c r="AA41" s="254">
        <v>37360</v>
      </c>
      <c r="AB41" s="254">
        <v>37619</v>
      </c>
      <c r="AC41" s="256">
        <v>38543</v>
      </c>
    </row>
    <row r="42" spans="1:29">
      <c r="A42" s="250" t="s">
        <v>503</v>
      </c>
      <c r="B42" s="251" t="s">
        <v>638</v>
      </c>
      <c r="C42" s="252">
        <v>9360.7201152184352</v>
      </c>
      <c r="D42" s="252">
        <v>9399.4176319761427</v>
      </c>
      <c r="E42" s="252">
        <v>10541.144457188497</v>
      </c>
      <c r="F42" s="252">
        <v>11448.537000426584</v>
      </c>
      <c r="G42" s="252">
        <v>11986.21426864139</v>
      </c>
      <c r="H42" s="252">
        <v>12947.013146867797</v>
      </c>
      <c r="I42" s="252">
        <v>12698.044915152655</v>
      </c>
      <c r="J42" s="257">
        <v>12506</v>
      </c>
      <c r="K42" s="281">
        <f t="shared" si="0"/>
        <v>-1.5123975102929954E-2</v>
      </c>
      <c r="L42" s="282">
        <f t="shared" si="1"/>
        <v>0.18639869236130013</v>
      </c>
      <c r="M42" s="252">
        <v>26350.472875660103</v>
      </c>
      <c r="N42" s="252">
        <v>26835.673110145297</v>
      </c>
      <c r="O42" s="252">
        <v>28983.721923743098</v>
      </c>
      <c r="P42" s="252">
        <v>29705.434588162985</v>
      </c>
      <c r="Q42" s="252">
        <v>28952.096298722568</v>
      </c>
      <c r="R42" s="252">
        <v>29134.419303023951</v>
      </c>
      <c r="S42" s="252">
        <v>28574.170790595726</v>
      </c>
      <c r="T42" s="257">
        <v>28072</v>
      </c>
      <c r="U42" s="281">
        <f t="shared" si="2"/>
        <v>-1.7574290931339998E-2</v>
      </c>
      <c r="V42" s="282">
        <f t="shared" si="3"/>
        <v>-3.1456343879570081E-2</v>
      </c>
      <c r="W42" s="254">
        <v>10794</v>
      </c>
      <c r="X42" s="255">
        <v>11123</v>
      </c>
      <c r="Y42" s="255">
        <v>11686</v>
      </c>
      <c r="Z42" s="255">
        <v>11469</v>
      </c>
      <c r="AA42" s="254">
        <v>11586</v>
      </c>
      <c r="AB42" s="254">
        <v>11863</v>
      </c>
      <c r="AC42" s="256">
        <v>11728</v>
      </c>
    </row>
    <row r="43" spans="1:29">
      <c r="A43" s="250" t="s">
        <v>936</v>
      </c>
      <c r="B43" s="251" t="s">
        <v>652</v>
      </c>
      <c r="C43" s="252">
        <v>9546.0129620739317</v>
      </c>
      <c r="D43" s="252">
        <v>9572.7187176083371</v>
      </c>
      <c r="E43" s="252">
        <v>10129.588439338568</v>
      </c>
      <c r="F43" s="252">
        <v>10694.481012425978</v>
      </c>
      <c r="G43" s="252">
        <v>10722.842396933454</v>
      </c>
      <c r="H43" s="252">
        <v>10906.688665409594</v>
      </c>
      <c r="I43" s="252">
        <v>11031.490265244267</v>
      </c>
      <c r="J43" s="257">
        <v>11158</v>
      </c>
      <c r="K43" s="281">
        <f t="shared" si="0"/>
        <v>1.146805478805657E-2</v>
      </c>
      <c r="L43" s="282">
        <f t="shared" si="1"/>
        <v>0.10152550291851581</v>
      </c>
      <c r="M43" s="252">
        <v>24742.313970235235</v>
      </c>
      <c r="N43" s="252">
        <v>24812.382935389429</v>
      </c>
      <c r="O43" s="252">
        <v>26255.503805415345</v>
      </c>
      <c r="P43" s="252">
        <v>27716.475315465734</v>
      </c>
      <c r="Q43" s="252">
        <v>27789.962907552163</v>
      </c>
      <c r="R43" s="252">
        <v>28747.56878971995</v>
      </c>
      <c r="S43" s="252">
        <v>29096.371513210841</v>
      </c>
      <c r="T43" s="257">
        <v>29440</v>
      </c>
      <c r="U43" s="281">
        <f t="shared" si="2"/>
        <v>1.1810011658434316E-2</v>
      </c>
      <c r="V43" s="282">
        <f t="shared" si="3"/>
        <v>0.12128871029044341</v>
      </c>
      <c r="W43" s="254">
        <v>17150</v>
      </c>
      <c r="X43" s="255">
        <v>18188</v>
      </c>
      <c r="Y43" s="255">
        <v>18880</v>
      </c>
      <c r="Z43" s="255">
        <v>19723</v>
      </c>
      <c r="AA43" s="254">
        <v>20589</v>
      </c>
      <c r="AB43" s="254">
        <v>21527</v>
      </c>
      <c r="AC43" s="256">
        <v>22408</v>
      </c>
    </row>
    <row r="44" spans="1:29">
      <c r="A44" s="250" t="s">
        <v>422</v>
      </c>
      <c r="B44" s="251" t="s">
        <v>657</v>
      </c>
      <c r="C44" s="252">
        <v>6168.421747479596</v>
      </c>
      <c r="D44" s="252">
        <v>6312.4920441526801</v>
      </c>
      <c r="E44" s="252">
        <v>7155.7643103584378</v>
      </c>
      <c r="F44" s="252">
        <v>7389.7486824059342</v>
      </c>
      <c r="G44" s="252">
        <v>7602.3771478651925</v>
      </c>
      <c r="H44" s="252">
        <v>8011.5493400377118</v>
      </c>
      <c r="I44" s="252">
        <v>8181.8246031610124</v>
      </c>
      <c r="J44" s="257">
        <v>8022</v>
      </c>
      <c r="K44" s="281">
        <f t="shared" si="0"/>
        <v>-1.9534102833158373E-2</v>
      </c>
      <c r="L44" s="282">
        <f t="shared" si="1"/>
        <v>0.12105425110042112</v>
      </c>
      <c r="M44" s="252">
        <v>7584.4251080172826</v>
      </c>
      <c r="N44" s="252">
        <v>7742.2260006182833</v>
      </c>
      <c r="O44" s="252">
        <v>8731.1830453538641</v>
      </c>
      <c r="P44" s="252">
        <v>9025.7223259376824</v>
      </c>
      <c r="Q44" s="252">
        <v>9410.9604199679525</v>
      </c>
      <c r="R44" s="252">
        <v>10035.235089740903</v>
      </c>
      <c r="S44" s="252">
        <v>10305.304885357626</v>
      </c>
      <c r="T44" s="257">
        <v>10104</v>
      </c>
      <c r="U44" s="281">
        <f t="shared" si="2"/>
        <v>-1.9534102833158373E-2</v>
      </c>
      <c r="V44" s="282">
        <f t="shared" si="3"/>
        <v>0.15723149400431535</v>
      </c>
      <c r="W44" s="254">
        <v>4435</v>
      </c>
      <c r="X44" s="255">
        <v>4381</v>
      </c>
      <c r="Y44" s="255">
        <v>4350</v>
      </c>
      <c r="Z44" s="255">
        <v>4399</v>
      </c>
      <c r="AA44" s="254">
        <v>4484</v>
      </c>
      <c r="AB44" s="254">
        <v>4597</v>
      </c>
      <c r="AC44" s="256">
        <v>4700</v>
      </c>
    </row>
    <row r="45" spans="1:29">
      <c r="A45" s="250" t="s">
        <v>464</v>
      </c>
      <c r="B45" s="251" t="s">
        <v>637</v>
      </c>
      <c r="C45" s="252">
        <v>6784.920787325972</v>
      </c>
      <c r="D45" s="252">
        <v>6769.5736575075925</v>
      </c>
      <c r="E45" s="252">
        <v>7583.9153289281221</v>
      </c>
      <c r="F45" s="252">
        <v>8067.3062368412602</v>
      </c>
      <c r="G45" s="252">
        <v>8854.1487770115345</v>
      </c>
      <c r="H45" s="252">
        <v>9454.9593197849008</v>
      </c>
      <c r="I45" s="252">
        <v>10262.468107330604</v>
      </c>
      <c r="J45" s="257">
        <v>10123</v>
      </c>
      <c r="K45" s="281">
        <f t="shared" si="0"/>
        <v>-1.3590113593725084E-2</v>
      </c>
      <c r="L45" s="282">
        <f t="shared" si="1"/>
        <v>0.33479865754655536</v>
      </c>
      <c r="M45" s="252">
        <v>20443.977436389821</v>
      </c>
      <c r="N45" s="252">
        <v>20479.855794584568</v>
      </c>
      <c r="O45" s="252">
        <v>22841.358990671044</v>
      </c>
      <c r="P45" s="252">
        <v>24501.355436193586</v>
      </c>
      <c r="Q45" s="252">
        <v>26615.174706314567</v>
      </c>
      <c r="R45" s="252">
        <v>28371.117483762831</v>
      </c>
      <c r="S45" s="252">
        <v>29969.425846332982</v>
      </c>
      <c r="T45" s="257">
        <v>30066</v>
      </c>
      <c r="U45" s="281">
        <f t="shared" si="2"/>
        <v>3.222422550308357E-3</v>
      </c>
      <c r="V45" s="282">
        <f t="shared" si="3"/>
        <v>0.31629646083140983</v>
      </c>
      <c r="W45" s="254">
        <v>19781</v>
      </c>
      <c r="X45" s="255">
        <v>20252</v>
      </c>
      <c r="Y45" s="255">
        <v>19686</v>
      </c>
      <c r="Z45" s="255">
        <v>20122</v>
      </c>
      <c r="AA45" s="254">
        <v>19838</v>
      </c>
      <c r="AB45" s="254">
        <v>19480</v>
      </c>
      <c r="AC45" s="256">
        <v>19685</v>
      </c>
    </row>
    <row r="46" spans="1:29">
      <c r="A46" s="250" t="s">
        <v>452</v>
      </c>
      <c r="B46" s="251" t="s">
        <v>611</v>
      </c>
      <c r="C46" s="252">
        <v>8772.8156505040806</v>
      </c>
      <c r="D46" s="252">
        <v>9241.2803913367643</v>
      </c>
      <c r="E46" s="252">
        <v>9879.5570951609225</v>
      </c>
      <c r="F46" s="252">
        <v>10290.132149295219</v>
      </c>
      <c r="G46" s="252">
        <v>10326.325014828126</v>
      </c>
      <c r="H46" s="252">
        <v>10180.823992597248</v>
      </c>
      <c r="I46" s="252">
        <v>9985.0489734413259</v>
      </c>
      <c r="J46" s="257">
        <v>9798</v>
      </c>
      <c r="K46" s="281">
        <f t="shared" si="0"/>
        <v>-1.8732904960090502E-2</v>
      </c>
      <c r="L46" s="282">
        <f t="shared" si="1"/>
        <v>-8.2551367814727161E-3</v>
      </c>
      <c r="M46" s="252">
        <v>28073.010081613058</v>
      </c>
      <c r="N46" s="252">
        <v>30067.738357185721</v>
      </c>
      <c r="O46" s="252">
        <v>33196.63943979828</v>
      </c>
      <c r="P46" s="252">
        <v>34168.571769314396</v>
      </c>
      <c r="Q46" s="252">
        <v>34145.841263799011</v>
      </c>
      <c r="R46" s="252">
        <v>34379.779488791115</v>
      </c>
      <c r="S46" s="252">
        <v>34497.885237760922</v>
      </c>
      <c r="T46" s="257">
        <v>34722</v>
      </c>
      <c r="U46" s="281">
        <f t="shared" si="2"/>
        <v>6.4964782824938894E-3</v>
      </c>
      <c r="V46" s="282">
        <f t="shared" si="3"/>
        <v>4.5949246247287912E-2</v>
      </c>
      <c r="W46" s="254">
        <v>34408</v>
      </c>
      <c r="X46" s="255">
        <v>34372</v>
      </c>
      <c r="Y46" s="255">
        <v>35107</v>
      </c>
      <c r="Z46" s="255">
        <v>35267</v>
      </c>
      <c r="AA46" s="254">
        <v>35320</v>
      </c>
      <c r="AB46" s="254">
        <v>36724</v>
      </c>
      <c r="AC46" s="256">
        <v>36597</v>
      </c>
    </row>
    <row r="47" spans="1:29">
      <c r="A47" s="250" t="s">
        <v>419</v>
      </c>
      <c r="B47" s="251" t="s">
        <v>625</v>
      </c>
      <c r="C47" s="252">
        <v>5704.0458473355729</v>
      </c>
      <c r="D47" s="252">
        <v>5724.3514847884198</v>
      </c>
      <c r="E47" s="252">
        <v>6356.9916090475544</v>
      </c>
      <c r="F47" s="252">
        <v>6856.4453169794187</v>
      </c>
      <c r="G47" s="252">
        <v>7132.0400403679141</v>
      </c>
      <c r="H47" s="252">
        <v>7423.9941249388921</v>
      </c>
      <c r="I47" s="252">
        <v>7605.5679463689439</v>
      </c>
      <c r="J47" s="257">
        <v>7935</v>
      </c>
      <c r="K47" s="281">
        <f t="shared" si="0"/>
        <v>4.3314589515742075E-2</v>
      </c>
      <c r="L47" s="282">
        <f t="shared" si="1"/>
        <v>0.24823194491975631</v>
      </c>
      <c r="M47" s="252">
        <v>17913.929428708594</v>
      </c>
      <c r="N47" s="252">
        <v>17981.070766125365</v>
      </c>
      <c r="O47" s="252">
        <v>20127.523206300411</v>
      </c>
      <c r="P47" s="252">
        <v>21682.934576695672</v>
      </c>
      <c r="Q47" s="252">
        <v>22556.14437726295</v>
      </c>
      <c r="R47" s="252">
        <v>23545.885274809691</v>
      </c>
      <c r="S47" s="252">
        <v>24208.899124985015</v>
      </c>
      <c r="T47" s="257">
        <v>25267</v>
      </c>
      <c r="U47" s="281">
        <f t="shared" si="2"/>
        <v>4.3707104133577257E-2</v>
      </c>
      <c r="V47" s="282">
        <f t="shared" si="3"/>
        <v>0.25534571447374144</v>
      </c>
      <c r="W47" s="254">
        <v>14398</v>
      </c>
      <c r="X47" s="255">
        <v>14359</v>
      </c>
      <c r="Y47" s="255">
        <v>14953</v>
      </c>
      <c r="Z47" s="255">
        <v>16139</v>
      </c>
      <c r="AA47" s="254">
        <v>16846</v>
      </c>
      <c r="AB47" s="254">
        <v>17297</v>
      </c>
      <c r="AC47" s="256">
        <v>17035</v>
      </c>
    </row>
    <row r="48" spans="1:29">
      <c r="A48" s="250" t="s">
        <v>512</v>
      </c>
      <c r="B48" s="251" t="s">
        <v>650</v>
      </c>
      <c r="C48" s="252">
        <v>9722.1555448871823</v>
      </c>
      <c r="D48" s="252">
        <v>10295.167618337546</v>
      </c>
      <c r="E48" s="252">
        <v>10700.456464098146</v>
      </c>
      <c r="F48" s="252">
        <v>11614.647884739761</v>
      </c>
      <c r="G48" s="252">
        <v>12207.673444817237</v>
      </c>
      <c r="H48" s="252">
        <v>12485.288340666246</v>
      </c>
      <c r="I48" s="252">
        <v>12706.204301443517</v>
      </c>
      <c r="J48" s="257">
        <v>12998</v>
      </c>
      <c r="K48" s="281">
        <f t="shared" si="0"/>
        <v>2.2964820306197398E-2</v>
      </c>
      <c r="L48" s="282">
        <f t="shared" si="1"/>
        <v>0.21471453517992467</v>
      </c>
      <c r="M48" s="252">
        <v>31471.189390302447</v>
      </c>
      <c r="N48" s="252">
        <v>32275.1609354258</v>
      </c>
      <c r="O48" s="252">
        <v>34656.999503136736</v>
      </c>
      <c r="P48" s="252">
        <v>35956.449445211481</v>
      </c>
      <c r="Q48" s="252">
        <v>37856.864316002866</v>
      </c>
      <c r="R48" s="252">
        <v>38826.480550317756</v>
      </c>
      <c r="S48" s="252">
        <v>40637.823421633933</v>
      </c>
      <c r="T48" s="257">
        <v>42184</v>
      </c>
      <c r="U48" s="281">
        <f t="shared" si="2"/>
        <v>3.8047721265084933E-2</v>
      </c>
      <c r="V48" s="282">
        <f t="shared" si="3"/>
        <v>0.21718557880874867</v>
      </c>
      <c r="W48" s="254">
        <v>13493</v>
      </c>
      <c r="X48" s="255">
        <v>13617</v>
      </c>
      <c r="Y48" s="255">
        <v>13848</v>
      </c>
      <c r="Z48" s="255">
        <v>13835</v>
      </c>
      <c r="AA48" s="254">
        <v>14051</v>
      </c>
      <c r="AB48" s="254">
        <v>14137</v>
      </c>
      <c r="AC48" s="256">
        <v>14414</v>
      </c>
    </row>
    <row r="49" spans="1:29">
      <c r="A49" s="250" t="s">
        <v>530</v>
      </c>
      <c r="B49" s="251" t="s">
        <v>659</v>
      </c>
      <c r="C49" s="252">
        <v>13787.160345655304</v>
      </c>
      <c r="D49" s="252">
        <v>13911.744649124403</v>
      </c>
      <c r="E49" s="252">
        <v>14995.24265037079</v>
      </c>
      <c r="F49" s="252">
        <v>15371.813807560169</v>
      </c>
      <c r="G49" s="252">
        <v>15590.72600277972</v>
      </c>
      <c r="H49" s="252">
        <v>15894.148508974089</v>
      </c>
      <c r="I49" s="252">
        <v>16031.154214969434</v>
      </c>
      <c r="J49" s="257">
        <v>16196</v>
      </c>
      <c r="K49" s="281">
        <f t="shared" si="0"/>
        <v>1.0282839452485426E-2</v>
      </c>
      <c r="L49" s="282">
        <f t="shared" si="1"/>
        <v>8.0075886574567656E-2</v>
      </c>
      <c r="M49" s="252">
        <v>31955.009601536243</v>
      </c>
      <c r="N49" s="252">
        <v>32149.517648342458</v>
      </c>
      <c r="O49" s="252">
        <v>34798.610175945316</v>
      </c>
      <c r="P49" s="252">
        <v>35659.198389072109</v>
      </c>
      <c r="Q49" s="252">
        <v>36302.431812749535</v>
      </c>
      <c r="R49" s="252">
        <v>37033.657203715338</v>
      </c>
      <c r="S49" s="252">
        <v>37376.108751862186</v>
      </c>
      <c r="T49" s="257">
        <v>37844</v>
      </c>
      <c r="U49" s="281">
        <f t="shared" si="2"/>
        <v>1.2518458014024958E-2</v>
      </c>
      <c r="V49" s="282">
        <f t="shared" si="3"/>
        <v>8.7514696956484173E-2</v>
      </c>
      <c r="W49" s="254">
        <v>9136</v>
      </c>
      <c r="X49" s="255">
        <v>9513</v>
      </c>
      <c r="Y49" s="255">
        <v>10034</v>
      </c>
      <c r="Z49" s="255">
        <v>10125</v>
      </c>
      <c r="AA49" s="254">
        <v>10086</v>
      </c>
      <c r="AB49" s="254">
        <v>9803</v>
      </c>
      <c r="AC49" s="256">
        <v>9621</v>
      </c>
    </row>
    <row r="50" spans="1:29">
      <c r="A50" s="250" t="s">
        <v>500</v>
      </c>
      <c r="B50" s="251" t="s">
        <v>644</v>
      </c>
      <c r="C50" s="252">
        <v>7303.0544887181941</v>
      </c>
      <c r="D50" s="252">
        <v>7481.1912403847909</v>
      </c>
      <c r="E50" s="252">
        <v>8810.8390488086879</v>
      </c>
      <c r="F50" s="252">
        <v>9806.0063483035265</v>
      </c>
      <c r="G50" s="252">
        <v>11416.747815617779</v>
      </c>
      <c r="H50" s="252">
        <v>12877.338457643689</v>
      </c>
      <c r="I50" s="252">
        <v>12643.988980975701</v>
      </c>
      <c r="J50" s="257">
        <v>12394</v>
      </c>
      <c r="K50" s="281">
        <f t="shared" si="0"/>
        <v>-1.9771369727689336E-2</v>
      </c>
      <c r="L50" s="282">
        <f t="shared" si="1"/>
        <v>0.40667647330089296</v>
      </c>
      <c r="M50" s="252">
        <v>25313.061689870377</v>
      </c>
      <c r="N50" s="252">
        <v>25262.965758033133</v>
      </c>
      <c r="O50" s="252">
        <v>27258.948182269876</v>
      </c>
      <c r="P50" s="252">
        <v>27977.662824352901</v>
      </c>
      <c r="Q50" s="252">
        <v>29854.806083515548</v>
      </c>
      <c r="R50" s="252">
        <v>32254.18150708848</v>
      </c>
      <c r="S50" s="252">
        <v>32607.967388140205</v>
      </c>
      <c r="T50" s="257">
        <v>33513</v>
      </c>
      <c r="U50" s="281">
        <f t="shared" si="2"/>
        <v>2.7754953293683826E-2</v>
      </c>
      <c r="V50" s="282">
        <f t="shared" si="3"/>
        <v>0.22943114957744282</v>
      </c>
      <c r="W50" s="254">
        <v>24144</v>
      </c>
      <c r="X50" s="255">
        <v>24968</v>
      </c>
      <c r="Y50" s="255">
        <v>28052</v>
      </c>
      <c r="Z50" s="255">
        <v>26509</v>
      </c>
      <c r="AA50" s="254">
        <v>25798</v>
      </c>
      <c r="AB50" s="254">
        <v>25995</v>
      </c>
      <c r="AC50" s="256">
        <v>27013</v>
      </c>
    </row>
    <row r="51" spans="1:29">
      <c r="A51" s="250" t="s">
        <v>473</v>
      </c>
      <c r="B51" s="251" t="s">
        <v>645</v>
      </c>
      <c r="C51" s="252">
        <v>8221.5122419587133</v>
      </c>
      <c r="D51" s="252">
        <v>8197.1413504027933</v>
      </c>
      <c r="E51" s="252">
        <v>9193.6303987443753</v>
      </c>
      <c r="F51" s="252">
        <v>9816.9346959557097</v>
      </c>
      <c r="G51" s="252">
        <v>10198.722346650613</v>
      </c>
      <c r="H51" s="252">
        <v>10798.536909002025</v>
      </c>
      <c r="I51" s="252">
        <v>10610.261947978561</v>
      </c>
      <c r="J51" s="257">
        <v>10410</v>
      </c>
      <c r="K51" s="281">
        <f t="shared" si="0"/>
        <v>-1.8874364173140368E-2</v>
      </c>
      <c r="L51" s="282">
        <f t="shared" si="1"/>
        <v>0.13230568866698733</v>
      </c>
      <c r="M51" s="252">
        <v>24520.420067210751</v>
      </c>
      <c r="N51" s="252">
        <v>23631.769289520103</v>
      </c>
      <c r="O51" s="252">
        <v>25550.769441516408</v>
      </c>
      <c r="P51" s="252">
        <v>26482.664865534309</v>
      </c>
      <c r="Q51" s="252">
        <v>26808.160559839234</v>
      </c>
      <c r="R51" s="252">
        <v>27697.248847684892</v>
      </c>
      <c r="S51" s="252">
        <v>27184.015351290262</v>
      </c>
      <c r="T51" s="257">
        <v>26660</v>
      </c>
      <c r="U51" s="281">
        <f t="shared" si="2"/>
        <v>-1.9276598564214265E-2</v>
      </c>
      <c r="V51" s="282">
        <f t="shared" si="3"/>
        <v>4.3412804495869706E-2</v>
      </c>
      <c r="W51" s="254">
        <v>27680</v>
      </c>
      <c r="X51" s="255">
        <v>27802</v>
      </c>
      <c r="Y51" s="255">
        <v>27558</v>
      </c>
      <c r="Z51" s="255">
        <v>27746</v>
      </c>
      <c r="AA51" s="254">
        <v>27475</v>
      </c>
      <c r="AB51" s="254">
        <v>27883</v>
      </c>
      <c r="AC51" s="256">
        <v>28183</v>
      </c>
    </row>
    <row r="52" spans="1:29">
      <c r="A52" s="250" t="s">
        <v>410</v>
      </c>
      <c r="B52" s="251" t="s">
        <v>626</v>
      </c>
      <c r="C52" s="275">
        <v>5400.9433509361497</v>
      </c>
      <c r="D52" s="275">
        <v>5523.9721045261958</v>
      </c>
      <c r="E52" s="275">
        <v>5867.9922545054351</v>
      </c>
      <c r="F52" s="275">
        <v>5907.8647407699609</v>
      </c>
      <c r="G52" s="275">
        <v>5983.6160267703008</v>
      </c>
      <c r="H52" s="275">
        <v>6333.1172742509943</v>
      </c>
      <c r="I52" s="275">
        <v>6584.6247367249434</v>
      </c>
      <c r="J52" s="257">
        <v>6960</v>
      </c>
      <c r="K52" s="281">
        <f t="shared" si="0"/>
        <v>5.7007844529308738E-2</v>
      </c>
      <c r="L52" s="282">
        <f t="shared" si="1"/>
        <v>0.18609563512223848</v>
      </c>
      <c r="M52" s="275">
        <v>16699.231877100334</v>
      </c>
      <c r="N52" s="275">
        <v>17080.988252623156</v>
      </c>
      <c r="O52" s="275">
        <v>18146.080120361643</v>
      </c>
      <c r="P52" s="275">
        <v>18580.376678241006</v>
      </c>
      <c r="Q52" s="275">
        <v>18817.702569913508</v>
      </c>
      <c r="R52" s="275">
        <v>19621.224422096515</v>
      </c>
      <c r="S52" s="275">
        <v>20023.133957773247</v>
      </c>
      <c r="T52" s="257">
        <v>20424</v>
      </c>
      <c r="U52" s="281">
        <f t="shared" si="2"/>
        <v>2.0020144852056498E-2</v>
      </c>
      <c r="V52" s="282">
        <f t="shared" si="3"/>
        <v>0.12553233891446958</v>
      </c>
      <c r="W52" s="254">
        <v>19748</v>
      </c>
      <c r="X52" s="254">
        <v>20533</v>
      </c>
      <c r="Y52" s="254">
        <v>20260</v>
      </c>
      <c r="Z52" s="254">
        <v>20809</v>
      </c>
      <c r="AA52" s="254">
        <v>21139</v>
      </c>
      <c r="AB52" s="254">
        <v>21118</v>
      </c>
      <c r="AC52" s="256">
        <v>21027</v>
      </c>
    </row>
    <row r="53" spans="1:29">
      <c r="A53" s="259" t="s">
        <v>389</v>
      </c>
      <c r="B53" s="260" t="s">
        <v>617</v>
      </c>
      <c r="C53" s="261">
        <v>4065.0048007681225</v>
      </c>
      <c r="D53" s="262">
        <v>3922.0201942135986</v>
      </c>
      <c r="E53" s="262">
        <v>4122.1981787871891</v>
      </c>
      <c r="F53" s="262">
        <v>4291.5621230121415</v>
      </c>
      <c r="G53" s="262">
        <v>4350.0909605970201</v>
      </c>
      <c r="H53" s="262">
        <v>4448.780902996019</v>
      </c>
      <c r="I53" s="262">
        <v>4491.7421531190603</v>
      </c>
      <c r="J53" s="263">
        <v>4646</v>
      </c>
      <c r="K53" s="281">
        <f t="shared" si="0"/>
        <v>3.4342542742312965E-2</v>
      </c>
      <c r="L53" s="282">
        <f t="shared" si="1"/>
        <v>0.12706856839350733</v>
      </c>
      <c r="M53" s="262">
        <v>11888.480556889102</v>
      </c>
      <c r="N53" s="262">
        <v>11948.026722554599</v>
      </c>
      <c r="O53" s="262">
        <v>12940.781561265097</v>
      </c>
      <c r="P53" s="262">
        <v>13373.019021975955</v>
      </c>
      <c r="Q53" s="262">
        <v>13556.465284478714</v>
      </c>
      <c r="R53" s="262">
        <v>13964.055625392833</v>
      </c>
      <c r="S53" s="262">
        <v>14405.39649651535</v>
      </c>
      <c r="T53" s="263">
        <v>14876</v>
      </c>
      <c r="U53" s="281">
        <f t="shared" si="2"/>
        <v>3.2668556092745327E-2</v>
      </c>
      <c r="V53" s="282">
        <f t="shared" si="3"/>
        <v>0.14954417007760035</v>
      </c>
      <c r="W53" s="264">
        <v>7763</v>
      </c>
      <c r="X53" s="264">
        <v>7911</v>
      </c>
      <c r="Y53" s="264">
        <v>8124</v>
      </c>
      <c r="Z53" s="264">
        <v>8352</v>
      </c>
      <c r="AA53" s="264">
        <v>8346</v>
      </c>
      <c r="AB53" s="264">
        <v>8309</v>
      </c>
      <c r="AC53" s="265">
        <v>8254</v>
      </c>
    </row>
    <row r="54" spans="1:29" ht="30.75" customHeight="1">
      <c r="A54" s="244"/>
      <c r="B54" s="74"/>
      <c r="C54" s="628" t="s">
        <v>387</v>
      </c>
      <c r="D54" s="629"/>
      <c r="E54" s="629"/>
      <c r="F54" s="629"/>
      <c r="G54" s="629"/>
      <c r="H54" s="629"/>
      <c r="I54" s="629"/>
      <c r="J54" s="630"/>
      <c r="K54" s="277" t="s">
        <v>929</v>
      </c>
      <c r="L54" s="278"/>
      <c r="M54" s="634" t="s">
        <v>930</v>
      </c>
      <c r="N54" s="635"/>
      <c r="O54" s="635"/>
      <c r="P54" s="635"/>
      <c r="Q54" s="635"/>
      <c r="R54" s="635"/>
      <c r="S54" s="635"/>
      <c r="T54" s="636"/>
      <c r="U54" s="277" t="s">
        <v>929</v>
      </c>
      <c r="V54" s="278"/>
      <c r="W54" s="266"/>
      <c r="X54" s="266"/>
      <c r="Y54" s="266"/>
      <c r="Z54" s="266"/>
      <c r="AA54" s="266"/>
      <c r="AB54" s="266"/>
    </row>
    <row r="55" spans="1:29">
      <c r="A55" s="244" t="s">
        <v>891</v>
      </c>
      <c r="B55" s="245" t="s">
        <v>931</v>
      </c>
      <c r="C55" s="103" t="s">
        <v>27</v>
      </c>
      <c r="D55" s="103" t="s">
        <v>28</v>
      </c>
      <c r="E55" s="103" t="s">
        <v>29</v>
      </c>
      <c r="F55" s="103" t="s">
        <v>30</v>
      </c>
      <c r="G55" s="103" t="s">
        <v>31</v>
      </c>
      <c r="H55" s="246" t="s">
        <v>32</v>
      </c>
      <c r="I55" s="246" t="s">
        <v>33</v>
      </c>
      <c r="J55" s="247" t="s">
        <v>309</v>
      </c>
      <c r="K55" s="279" t="s">
        <v>932</v>
      </c>
      <c r="L55" s="280" t="s">
        <v>933</v>
      </c>
      <c r="M55" s="103" t="s">
        <v>27</v>
      </c>
      <c r="N55" s="103" t="s">
        <v>28</v>
      </c>
      <c r="O55" s="103" t="s">
        <v>29</v>
      </c>
      <c r="P55" s="103" t="s">
        <v>30</v>
      </c>
      <c r="Q55" s="103" t="s">
        <v>31</v>
      </c>
      <c r="R55" s="246" t="s">
        <v>32</v>
      </c>
      <c r="S55" s="246" t="s">
        <v>33</v>
      </c>
      <c r="T55" s="247" t="s">
        <v>309</v>
      </c>
      <c r="U55" s="279" t="s">
        <v>932</v>
      </c>
      <c r="V55" s="280" t="s">
        <v>933</v>
      </c>
    </row>
    <row r="56" spans="1:29">
      <c r="A56" s="268" t="s">
        <v>395</v>
      </c>
      <c r="B56" s="162" t="s">
        <v>639</v>
      </c>
      <c r="C56" s="151">
        <v>4496</v>
      </c>
      <c r="D56" s="151">
        <v>4828</v>
      </c>
      <c r="E56" s="151">
        <v>5133</v>
      </c>
      <c r="F56" s="151">
        <v>5316</v>
      </c>
      <c r="G56" s="151">
        <v>5570</v>
      </c>
      <c r="H56" s="151">
        <v>5898</v>
      </c>
      <c r="I56" s="151">
        <v>5988</v>
      </c>
      <c r="J56" s="269">
        <v>6182</v>
      </c>
      <c r="K56" s="281">
        <f>J56/I56-1</f>
        <v>3.2398129592518421E-2</v>
      </c>
      <c r="L56" s="282">
        <f>J56/E56-1</f>
        <v>0.20436391973504775</v>
      </c>
      <c r="M56" s="270">
        <v>13466</v>
      </c>
      <c r="N56" s="270">
        <v>14248</v>
      </c>
      <c r="O56" s="270">
        <v>15036</v>
      </c>
      <c r="P56" s="270">
        <v>15906</v>
      </c>
      <c r="Q56" s="270">
        <v>17210</v>
      </c>
      <c r="R56" s="151">
        <v>18348</v>
      </c>
      <c r="S56" s="151">
        <v>18948</v>
      </c>
      <c r="T56" s="269">
        <v>19502</v>
      </c>
      <c r="U56" s="281">
        <f>T56/S56-1</f>
        <v>2.9237914291745826E-2</v>
      </c>
      <c r="V56" s="282">
        <f>T56/O56-1</f>
        <v>0.29702048417132221</v>
      </c>
    </row>
    <row r="57" spans="1:29">
      <c r="A57" s="268" t="s">
        <v>455</v>
      </c>
      <c r="B57" s="162" t="s">
        <v>643</v>
      </c>
      <c r="C57" s="151">
        <v>5700</v>
      </c>
      <c r="D57" s="151">
        <v>6400</v>
      </c>
      <c r="E57" s="151">
        <v>7000</v>
      </c>
      <c r="F57" s="151">
        <v>7900</v>
      </c>
      <c r="G57" s="151">
        <v>8600</v>
      </c>
      <c r="H57" s="151">
        <v>9200</v>
      </c>
      <c r="I57" s="151">
        <v>9450</v>
      </c>
      <c r="J57" s="269">
        <v>9826</v>
      </c>
      <c r="K57" s="281">
        <f t="shared" ref="K57:K105" si="4">J57/I57-1</f>
        <v>3.9788359788359706E-2</v>
      </c>
      <c r="L57" s="282">
        <f t="shared" ref="L57:L105" si="5">J57/E57-1</f>
        <v>0.40371428571428569</v>
      </c>
      <c r="M57" s="271">
        <v>16518</v>
      </c>
      <c r="N57" s="271">
        <v>18000</v>
      </c>
      <c r="O57" s="271">
        <v>19200</v>
      </c>
      <c r="P57" s="271">
        <v>20500</v>
      </c>
      <c r="Q57" s="271">
        <v>21900</v>
      </c>
      <c r="R57" s="151">
        <v>22950</v>
      </c>
      <c r="S57" s="151">
        <v>23950</v>
      </c>
      <c r="T57" s="269">
        <v>24950</v>
      </c>
      <c r="U57" s="281">
        <f t="shared" ref="U57:U105" si="6">T57/S57-1</f>
        <v>4.175365344467652E-2</v>
      </c>
      <c r="V57" s="282">
        <f t="shared" ref="V57:V105" si="7">T57/O57-1</f>
        <v>0.29947916666666674</v>
      </c>
    </row>
    <row r="58" spans="1:29">
      <c r="A58" s="268" t="s">
        <v>431</v>
      </c>
      <c r="B58" s="162" t="s">
        <v>620</v>
      </c>
      <c r="C58" s="151">
        <v>6038</v>
      </c>
      <c r="D58" s="151">
        <v>6400</v>
      </c>
      <c r="E58" s="151">
        <v>6459</v>
      </c>
      <c r="F58" s="151">
        <v>6768</v>
      </c>
      <c r="G58" s="151">
        <v>7174</v>
      </c>
      <c r="H58" s="151">
        <v>7553</v>
      </c>
      <c r="I58" s="151">
        <v>7818</v>
      </c>
      <c r="J58" s="269">
        <v>8210</v>
      </c>
      <c r="K58" s="281">
        <f t="shared" si="4"/>
        <v>5.0140700946533556E-2</v>
      </c>
      <c r="L58" s="282">
        <f t="shared" si="5"/>
        <v>0.2710945966867937</v>
      </c>
      <c r="M58" s="271">
        <v>14492</v>
      </c>
      <c r="N58" s="271">
        <v>15278</v>
      </c>
      <c r="O58" s="271">
        <v>15445</v>
      </c>
      <c r="P58" s="271">
        <v>16000</v>
      </c>
      <c r="Q58" s="271">
        <v>17606</v>
      </c>
      <c r="R58" s="151">
        <v>18434</v>
      </c>
      <c r="S58" s="151">
        <v>19075</v>
      </c>
      <c r="T58" s="269">
        <v>20302</v>
      </c>
      <c r="U58" s="281">
        <f t="shared" si="6"/>
        <v>6.4325032765399692E-2</v>
      </c>
      <c r="V58" s="282">
        <f t="shared" si="7"/>
        <v>0.31447070249271603</v>
      </c>
    </row>
    <row r="59" spans="1:29">
      <c r="A59" s="268" t="s">
        <v>488</v>
      </c>
      <c r="B59" s="162" t="s">
        <v>613</v>
      </c>
      <c r="C59" s="151">
        <v>5037</v>
      </c>
      <c r="D59" s="151">
        <v>5531</v>
      </c>
      <c r="E59" s="151">
        <v>6855</v>
      </c>
      <c r="F59" s="151">
        <v>8237</v>
      </c>
      <c r="G59" s="151">
        <v>9299</v>
      </c>
      <c r="H59" s="151">
        <v>10035</v>
      </c>
      <c r="I59" s="151">
        <v>10391</v>
      </c>
      <c r="J59" s="269">
        <v>10957</v>
      </c>
      <c r="K59" s="281">
        <f t="shared" si="4"/>
        <v>5.4470214608796086E-2</v>
      </c>
      <c r="L59" s="282">
        <f t="shared" si="5"/>
        <v>0.59839533187454408</v>
      </c>
      <c r="M59" s="271">
        <v>16271</v>
      </c>
      <c r="N59" s="271">
        <v>18665</v>
      </c>
      <c r="O59" s="271">
        <v>22572</v>
      </c>
      <c r="P59" s="271">
        <v>24597</v>
      </c>
      <c r="Q59" s="271">
        <v>25509</v>
      </c>
      <c r="R59" s="151">
        <v>26231</v>
      </c>
      <c r="S59" s="151">
        <v>27073</v>
      </c>
      <c r="T59" s="269">
        <v>29421</v>
      </c>
      <c r="U59" s="281">
        <f t="shared" si="6"/>
        <v>8.6728474864255833E-2</v>
      </c>
      <c r="V59" s="282">
        <f t="shared" si="7"/>
        <v>0.3034290271132376</v>
      </c>
    </row>
    <row r="60" spans="1:29">
      <c r="A60" s="268" t="s">
        <v>509</v>
      </c>
      <c r="B60" s="162" t="s">
        <v>609</v>
      </c>
      <c r="C60" s="151">
        <v>7164</v>
      </c>
      <c r="D60" s="151">
        <v>7656</v>
      </c>
      <c r="E60" s="151">
        <v>9749</v>
      </c>
      <c r="F60" s="151">
        <v>10940</v>
      </c>
      <c r="G60" s="151">
        <v>12835</v>
      </c>
      <c r="H60" s="151">
        <v>12874</v>
      </c>
      <c r="I60" s="151">
        <v>12864</v>
      </c>
      <c r="J60" s="269">
        <v>12972</v>
      </c>
      <c r="K60" s="281">
        <f t="shared" si="4"/>
        <v>8.3955223880596286E-3</v>
      </c>
      <c r="L60" s="282">
        <f t="shared" si="5"/>
        <v>0.33059801005231315</v>
      </c>
      <c r="M60" s="271">
        <v>26784</v>
      </c>
      <c r="N60" s="271">
        <v>28264</v>
      </c>
      <c r="O60" s="271">
        <v>32418</v>
      </c>
      <c r="P60" s="271">
        <v>33819</v>
      </c>
      <c r="Q60" s="271">
        <v>35713</v>
      </c>
      <c r="R60" s="151">
        <v>35752</v>
      </c>
      <c r="S60" s="151">
        <v>35742</v>
      </c>
      <c r="T60" s="269">
        <v>35850</v>
      </c>
      <c r="U60" s="281">
        <f t="shared" si="6"/>
        <v>3.0216551955681847E-3</v>
      </c>
      <c r="V60" s="282">
        <f t="shared" si="7"/>
        <v>0.10586711086433453</v>
      </c>
    </row>
    <row r="61" spans="1:29">
      <c r="A61" s="268" t="s">
        <v>935</v>
      </c>
      <c r="B61" s="162" t="s">
        <v>636</v>
      </c>
      <c r="C61" s="151">
        <v>7317</v>
      </c>
      <c r="D61" s="151">
        <v>7278</v>
      </c>
      <c r="E61" s="151">
        <v>7932</v>
      </c>
      <c r="F61" s="151">
        <v>9390</v>
      </c>
      <c r="G61" s="151">
        <v>10098</v>
      </c>
      <c r="H61" s="151">
        <v>10427</v>
      </c>
      <c r="I61" s="151">
        <v>11481</v>
      </c>
      <c r="J61" s="269">
        <v>11765</v>
      </c>
      <c r="K61" s="281">
        <f t="shared" si="4"/>
        <v>2.4736521208953866E-2</v>
      </c>
      <c r="L61" s="282">
        <f t="shared" si="5"/>
        <v>0.48323247604639441</v>
      </c>
      <c r="M61" s="271">
        <v>24797</v>
      </c>
      <c r="N61" s="271">
        <v>26756</v>
      </c>
      <c r="O61" s="271">
        <v>28193</v>
      </c>
      <c r="P61" s="271">
        <v>29493</v>
      </c>
      <c r="Q61" s="271">
        <v>30330</v>
      </c>
      <c r="R61" s="151">
        <v>31378</v>
      </c>
      <c r="S61" s="151">
        <v>32297</v>
      </c>
      <c r="T61" s="269">
        <v>33151</v>
      </c>
      <c r="U61" s="281">
        <f t="shared" si="6"/>
        <v>2.6442084404124211E-2</v>
      </c>
      <c r="V61" s="282">
        <f t="shared" si="7"/>
        <v>0.17585925584364914</v>
      </c>
    </row>
    <row r="62" spans="1:29">
      <c r="A62" s="268" t="s">
        <v>506</v>
      </c>
      <c r="B62" s="162" t="s">
        <v>635</v>
      </c>
      <c r="C62" s="151">
        <v>8842</v>
      </c>
      <c r="D62" s="151">
        <v>9338</v>
      </c>
      <c r="E62" s="151">
        <v>9886</v>
      </c>
      <c r="F62" s="151">
        <v>10416</v>
      </c>
      <c r="G62" s="151">
        <v>10670</v>
      </c>
      <c r="H62" s="151">
        <v>11242</v>
      </c>
      <c r="I62" s="151">
        <v>12022</v>
      </c>
      <c r="J62" s="269">
        <v>12700</v>
      </c>
      <c r="K62" s="281">
        <f t="shared" si="4"/>
        <v>5.6396606221926548E-2</v>
      </c>
      <c r="L62" s="282">
        <f t="shared" si="5"/>
        <v>0.28464495245802146</v>
      </c>
      <c r="M62" s="271">
        <v>22786</v>
      </c>
      <c r="N62" s="271">
        <v>24050</v>
      </c>
      <c r="O62" s="271">
        <v>25584</v>
      </c>
      <c r="P62" s="271">
        <v>26880</v>
      </c>
      <c r="Q62" s="271">
        <v>27566</v>
      </c>
      <c r="R62" s="151">
        <v>29074</v>
      </c>
      <c r="S62" s="151">
        <v>30970</v>
      </c>
      <c r="T62" s="269">
        <v>32880</v>
      </c>
      <c r="U62" s="281">
        <f t="shared" si="6"/>
        <v>6.1672586373910265E-2</v>
      </c>
      <c r="V62" s="282">
        <f t="shared" si="7"/>
        <v>0.28517823639774864</v>
      </c>
    </row>
    <row r="63" spans="1:29">
      <c r="A63" s="268" t="s">
        <v>497</v>
      </c>
      <c r="B63" s="162" t="s">
        <v>627</v>
      </c>
      <c r="C63" s="151">
        <v>8150</v>
      </c>
      <c r="D63" s="151">
        <v>8646</v>
      </c>
      <c r="E63" s="151">
        <v>9486</v>
      </c>
      <c r="F63" s="151">
        <v>10208</v>
      </c>
      <c r="G63" s="151">
        <v>11192</v>
      </c>
      <c r="H63" s="151">
        <v>11682</v>
      </c>
      <c r="I63" s="151">
        <v>12112</v>
      </c>
      <c r="J63" s="269">
        <v>12342</v>
      </c>
      <c r="K63" s="281">
        <f t="shared" si="4"/>
        <v>1.8989431968295944E-2</v>
      </c>
      <c r="L63" s="282">
        <f t="shared" si="5"/>
        <v>0.30107526881720426</v>
      </c>
      <c r="M63" s="271">
        <v>19400</v>
      </c>
      <c r="N63" s="271">
        <v>21126</v>
      </c>
      <c r="O63" s="271">
        <v>23408</v>
      </c>
      <c r="P63" s="271">
        <v>25408</v>
      </c>
      <c r="Q63" s="271">
        <v>27462</v>
      </c>
      <c r="R63" s="151">
        <v>28772</v>
      </c>
      <c r="S63" s="151">
        <v>29932</v>
      </c>
      <c r="T63" s="269">
        <v>30692</v>
      </c>
      <c r="U63" s="281">
        <f t="shared" si="6"/>
        <v>2.5390886008285429E-2</v>
      </c>
      <c r="V63" s="282">
        <f t="shared" si="7"/>
        <v>0.31117566643882433</v>
      </c>
    </row>
    <row r="64" spans="1:29">
      <c r="A64" s="268" t="s">
        <v>398</v>
      </c>
      <c r="B64" s="162" t="s">
        <v>621</v>
      </c>
      <c r="C64" s="151">
        <v>3370</v>
      </c>
      <c r="D64" s="151">
        <v>3790</v>
      </c>
      <c r="E64" s="151">
        <v>4373</v>
      </c>
      <c r="F64" s="151">
        <v>5045</v>
      </c>
      <c r="G64" s="151">
        <v>5657</v>
      </c>
      <c r="H64" s="151">
        <v>6143</v>
      </c>
      <c r="I64" s="151">
        <v>6263</v>
      </c>
      <c r="J64" s="269">
        <v>6313</v>
      </c>
      <c r="K64" s="281">
        <f t="shared" si="4"/>
        <v>7.9833945393581462E-3</v>
      </c>
      <c r="L64" s="282">
        <f t="shared" si="5"/>
        <v>0.44363137434255662</v>
      </c>
      <c r="M64" s="271">
        <v>17791</v>
      </c>
      <c r="N64" s="271">
        <v>20640</v>
      </c>
      <c r="O64" s="271">
        <v>23744</v>
      </c>
      <c r="P64" s="271">
        <v>27322</v>
      </c>
      <c r="Q64" s="271">
        <v>27934</v>
      </c>
      <c r="R64" s="151">
        <v>28420</v>
      </c>
      <c r="S64" s="151">
        <v>28540</v>
      </c>
      <c r="T64" s="269">
        <v>28590</v>
      </c>
      <c r="U64" s="281">
        <f t="shared" si="6"/>
        <v>1.7519271198318531E-3</v>
      </c>
      <c r="V64" s="282">
        <f t="shared" si="7"/>
        <v>0.20409366576819399</v>
      </c>
    </row>
    <row r="65" spans="1:22">
      <c r="A65" s="268" t="s">
        <v>485</v>
      </c>
      <c r="B65" s="162" t="s">
        <v>632</v>
      </c>
      <c r="C65" s="151">
        <v>5259</v>
      </c>
      <c r="D65" s="151">
        <v>5532</v>
      </c>
      <c r="E65" s="151">
        <v>6172</v>
      </c>
      <c r="F65" s="151">
        <v>7338</v>
      </c>
      <c r="G65" s="151">
        <v>9472</v>
      </c>
      <c r="H65" s="151">
        <v>9842</v>
      </c>
      <c r="I65" s="151">
        <v>10262</v>
      </c>
      <c r="J65" s="269">
        <v>10836</v>
      </c>
      <c r="K65" s="281">
        <f t="shared" si="4"/>
        <v>5.5934515688949471E-2</v>
      </c>
      <c r="L65" s="282">
        <f t="shared" si="5"/>
        <v>0.75567077122488668</v>
      </c>
      <c r="M65" s="271">
        <v>20726</v>
      </c>
      <c r="N65" s="271">
        <v>22343</v>
      </c>
      <c r="O65" s="271">
        <v>25946</v>
      </c>
      <c r="P65" s="271">
        <v>26946</v>
      </c>
      <c r="Q65" s="271">
        <v>27682</v>
      </c>
      <c r="R65" s="151">
        <v>28052</v>
      </c>
      <c r="S65" s="151">
        <v>28472</v>
      </c>
      <c r="T65" s="269">
        <v>29046</v>
      </c>
      <c r="U65" s="281">
        <f t="shared" si="6"/>
        <v>2.0160157347569596E-2</v>
      </c>
      <c r="V65" s="282">
        <f t="shared" si="7"/>
        <v>0.11947891775225461</v>
      </c>
    </row>
    <row r="66" spans="1:22">
      <c r="A66" s="268" t="s">
        <v>482</v>
      </c>
      <c r="B66" s="162" t="s">
        <v>629</v>
      </c>
      <c r="C66" s="151">
        <v>5390</v>
      </c>
      <c r="D66" s="151">
        <v>6259</v>
      </c>
      <c r="E66" s="151">
        <v>7168</v>
      </c>
      <c r="F66" s="151">
        <v>8096</v>
      </c>
      <c r="G66" s="151">
        <v>9100</v>
      </c>
      <c r="H66" s="151">
        <v>9404</v>
      </c>
      <c r="I66" s="151">
        <v>9904</v>
      </c>
      <c r="J66" s="269">
        <v>10620</v>
      </c>
      <c r="K66" s="281">
        <f t="shared" si="4"/>
        <v>7.2294022617124476E-2</v>
      </c>
      <c r="L66" s="282">
        <f t="shared" si="5"/>
        <v>0.4815848214285714</v>
      </c>
      <c r="M66" s="271">
        <v>14654</v>
      </c>
      <c r="N66" s="271">
        <v>16915</v>
      </c>
      <c r="O66" s="271">
        <v>19328</v>
      </c>
      <c r="P66" s="271">
        <v>21536</v>
      </c>
      <c r="Q66" s="271">
        <v>23932</v>
      </c>
      <c r="R66" s="151">
        <v>25652</v>
      </c>
      <c r="S66" s="151">
        <v>27472</v>
      </c>
      <c r="T66" s="269">
        <v>29412</v>
      </c>
      <c r="U66" s="281">
        <f t="shared" si="6"/>
        <v>7.0617355853232366E-2</v>
      </c>
      <c r="V66" s="282">
        <f t="shared" si="7"/>
        <v>0.52173013245033117</v>
      </c>
    </row>
    <row r="67" spans="1:22">
      <c r="A67" s="268" t="s">
        <v>425</v>
      </c>
      <c r="B67" s="162" t="s">
        <v>649</v>
      </c>
      <c r="C67" s="151">
        <v>6293</v>
      </c>
      <c r="D67" s="151">
        <v>6544</v>
      </c>
      <c r="E67" s="151">
        <v>6824</v>
      </c>
      <c r="F67" s="151">
        <v>7417</v>
      </c>
      <c r="G67" s="151">
        <v>7765</v>
      </c>
      <c r="H67" s="151">
        <v>8057</v>
      </c>
      <c r="I67" s="151">
        <v>8061</v>
      </c>
      <c r="J67" s="269">
        <v>8079</v>
      </c>
      <c r="K67" s="281">
        <f t="shared" si="4"/>
        <v>2.2329735764794467E-3</v>
      </c>
      <c r="L67" s="282">
        <f t="shared" si="5"/>
        <v>0.18390973036342317</v>
      </c>
      <c r="M67" s="271">
        <v>19465</v>
      </c>
      <c r="N67" s="271">
        <v>20658</v>
      </c>
      <c r="O67" s="271">
        <v>22445</v>
      </c>
      <c r="P67" s="271">
        <v>23713</v>
      </c>
      <c r="Q67" s="271">
        <v>25099</v>
      </c>
      <c r="R67" s="151">
        <v>26279</v>
      </c>
      <c r="S67" s="151">
        <v>26931</v>
      </c>
      <c r="T67" s="269">
        <v>27409</v>
      </c>
      <c r="U67" s="281">
        <f t="shared" si="6"/>
        <v>1.7749062418773942E-2</v>
      </c>
      <c r="V67" s="282">
        <f t="shared" si="7"/>
        <v>0.2211628425038985</v>
      </c>
    </row>
    <row r="68" spans="1:22">
      <c r="A68" s="268" t="s">
        <v>407</v>
      </c>
      <c r="B68" s="162" t="s">
        <v>634</v>
      </c>
      <c r="C68" s="151">
        <v>4410</v>
      </c>
      <c r="D68" s="151">
        <v>4632</v>
      </c>
      <c r="E68" s="151">
        <v>4932</v>
      </c>
      <c r="F68" s="151">
        <v>5402</v>
      </c>
      <c r="G68" s="151">
        <v>5856</v>
      </c>
      <c r="H68" s="151">
        <v>6212</v>
      </c>
      <c r="I68" s="151">
        <v>6524</v>
      </c>
      <c r="J68" s="269">
        <v>6784</v>
      </c>
      <c r="K68" s="281">
        <f t="shared" si="4"/>
        <v>3.9852851011649371E-2</v>
      </c>
      <c r="L68" s="282">
        <f t="shared" si="5"/>
        <v>0.37550689375506896</v>
      </c>
      <c r="M68" s="271">
        <v>14490</v>
      </c>
      <c r="N68" s="271">
        <v>14712</v>
      </c>
      <c r="O68" s="271">
        <v>15111</v>
      </c>
      <c r="P68" s="271">
        <v>16994</v>
      </c>
      <c r="Q68" s="271">
        <v>18376</v>
      </c>
      <c r="R68" s="151">
        <v>19000</v>
      </c>
      <c r="S68" s="151">
        <v>19600</v>
      </c>
      <c r="T68" s="269">
        <v>20314</v>
      </c>
      <c r="U68" s="281">
        <f t="shared" si="6"/>
        <v>3.6428571428571477E-2</v>
      </c>
      <c r="V68" s="282">
        <f t="shared" si="7"/>
        <v>0.34431870822579569</v>
      </c>
    </row>
    <row r="69" spans="1:22">
      <c r="A69" s="268" t="s">
        <v>524</v>
      </c>
      <c r="B69" s="162" t="s">
        <v>631</v>
      </c>
      <c r="C69" s="151">
        <v>11130</v>
      </c>
      <c r="D69" s="151">
        <v>12240</v>
      </c>
      <c r="E69" s="151">
        <v>12528</v>
      </c>
      <c r="F69" s="151">
        <v>13096</v>
      </c>
      <c r="G69" s="151">
        <v>13838</v>
      </c>
      <c r="H69" s="151">
        <v>14522</v>
      </c>
      <c r="I69" s="151">
        <v>14750</v>
      </c>
      <c r="J69" s="269">
        <v>15020</v>
      </c>
      <c r="K69" s="281">
        <f t="shared" si="4"/>
        <v>1.8305084745762645E-2</v>
      </c>
      <c r="L69" s="282">
        <f t="shared" si="5"/>
        <v>0.19891443167305245</v>
      </c>
      <c r="M69" s="271">
        <v>25216</v>
      </c>
      <c r="N69" s="271">
        <v>26024</v>
      </c>
      <c r="O69" s="271">
        <v>26336</v>
      </c>
      <c r="P69" s="271">
        <v>27238</v>
      </c>
      <c r="Q69" s="271">
        <v>27980</v>
      </c>
      <c r="R69" s="151">
        <v>28664</v>
      </c>
      <c r="S69" s="151">
        <v>29132</v>
      </c>
      <c r="T69" s="269">
        <v>29646</v>
      </c>
      <c r="U69" s="281">
        <f t="shared" si="6"/>
        <v>1.7643828092818836E-2</v>
      </c>
      <c r="V69" s="282">
        <f t="shared" si="7"/>
        <v>0.12568347509112998</v>
      </c>
    </row>
    <row r="70" spans="1:22">
      <c r="A70" s="268" t="s">
        <v>470</v>
      </c>
      <c r="B70" s="162" t="s">
        <v>641</v>
      </c>
      <c r="C70" s="151">
        <v>7837</v>
      </c>
      <c r="D70" s="151">
        <v>8231</v>
      </c>
      <c r="E70" s="151">
        <v>8613</v>
      </c>
      <c r="F70" s="151">
        <v>9028</v>
      </c>
      <c r="G70" s="151">
        <v>9524</v>
      </c>
      <c r="H70" s="151">
        <v>10033</v>
      </c>
      <c r="I70" s="151">
        <v>10209</v>
      </c>
      <c r="J70" s="269">
        <v>10388</v>
      </c>
      <c r="K70" s="281">
        <f t="shared" si="4"/>
        <v>1.7533548829464118E-2</v>
      </c>
      <c r="L70" s="282">
        <f t="shared" si="5"/>
        <v>0.20608382677348192</v>
      </c>
      <c r="M70" s="271">
        <v>22316</v>
      </c>
      <c r="N70" s="271">
        <v>24769</v>
      </c>
      <c r="O70" s="271">
        <v>26173</v>
      </c>
      <c r="P70" s="271">
        <v>27689</v>
      </c>
      <c r="Q70" s="271">
        <v>29540</v>
      </c>
      <c r="R70" s="151">
        <v>31483</v>
      </c>
      <c r="S70" s="151">
        <v>32350</v>
      </c>
      <c r="T70" s="269">
        <v>33241</v>
      </c>
      <c r="U70" s="281">
        <f t="shared" si="6"/>
        <v>2.75425038639876E-2</v>
      </c>
      <c r="V70" s="282">
        <f t="shared" si="7"/>
        <v>0.27004928743361489</v>
      </c>
    </row>
    <row r="71" spans="1:22">
      <c r="A71" s="268" t="s">
        <v>449</v>
      </c>
      <c r="B71" s="162" t="s">
        <v>615</v>
      </c>
      <c r="C71" s="151">
        <v>7146</v>
      </c>
      <c r="D71" s="151">
        <v>7275</v>
      </c>
      <c r="E71" s="151">
        <v>7673</v>
      </c>
      <c r="F71" s="151">
        <v>7980</v>
      </c>
      <c r="G71" s="151">
        <v>8452</v>
      </c>
      <c r="H71" s="151">
        <v>8926</v>
      </c>
      <c r="I71" s="151">
        <v>9422</v>
      </c>
      <c r="J71" s="269">
        <v>9740</v>
      </c>
      <c r="K71" s="281">
        <f t="shared" si="4"/>
        <v>3.3750796009339945E-2</v>
      </c>
      <c r="L71" s="282">
        <f t="shared" si="5"/>
        <v>0.26938615925974196</v>
      </c>
      <c r="M71" s="271">
        <v>17556</v>
      </c>
      <c r="N71" s="271">
        <v>18909</v>
      </c>
      <c r="O71" s="271">
        <v>20185</v>
      </c>
      <c r="P71" s="271">
        <v>21538</v>
      </c>
      <c r="Q71" s="271">
        <v>22608</v>
      </c>
      <c r="R71" s="151">
        <v>23748</v>
      </c>
      <c r="S71" s="151">
        <v>24873</v>
      </c>
      <c r="T71" s="269">
        <v>25731</v>
      </c>
      <c r="U71" s="281">
        <f t="shared" si="6"/>
        <v>3.4495235797853185E-2</v>
      </c>
      <c r="V71" s="282">
        <f t="shared" si="7"/>
        <v>0.27475848402278924</v>
      </c>
    </row>
    <row r="72" spans="1:22">
      <c r="A72" s="268" t="s">
        <v>476</v>
      </c>
      <c r="B72" s="162" t="s">
        <v>647</v>
      </c>
      <c r="C72" s="151">
        <v>7096</v>
      </c>
      <c r="D72" s="151">
        <v>7736</v>
      </c>
      <c r="E72" s="151">
        <v>8123</v>
      </c>
      <c r="F72" s="151">
        <v>8610</v>
      </c>
      <c r="G72" s="151">
        <v>9128</v>
      </c>
      <c r="H72" s="151">
        <v>9676</v>
      </c>
      <c r="I72" s="151">
        <v>9966</v>
      </c>
      <c r="J72" s="269">
        <v>10464</v>
      </c>
      <c r="K72" s="281">
        <f t="shared" si="4"/>
        <v>4.996989765201687E-2</v>
      </c>
      <c r="L72" s="282">
        <f t="shared" si="5"/>
        <v>0.28819401698879732</v>
      </c>
      <c r="M72" s="271">
        <v>14896</v>
      </c>
      <c r="N72" s="271">
        <v>15884</v>
      </c>
      <c r="O72" s="271">
        <v>16723</v>
      </c>
      <c r="P72" s="271">
        <v>17678</v>
      </c>
      <c r="Q72" s="271">
        <v>18740</v>
      </c>
      <c r="R72" s="151">
        <v>19864</v>
      </c>
      <c r="S72" s="151">
        <v>21052</v>
      </c>
      <c r="T72" s="269">
        <v>22734</v>
      </c>
      <c r="U72" s="281">
        <f t="shared" si="6"/>
        <v>7.9897396921907671E-2</v>
      </c>
      <c r="V72" s="282">
        <f t="shared" si="7"/>
        <v>0.35944507564432215</v>
      </c>
    </row>
    <row r="73" spans="1:22" ht="26.25">
      <c r="A73" s="268" t="s">
        <v>437</v>
      </c>
      <c r="B73" s="162" t="s">
        <v>633</v>
      </c>
      <c r="C73" s="151">
        <v>4543</v>
      </c>
      <c r="D73" s="151">
        <v>5086</v>
      </c>
      <c r="E73" s="151">
        <v>5233</v>
      </c>
      <c r="F73" s="151">
        <v>5764</v>
      </c>
      <c r="G73" s="151">
        <v>6354</v>
      </c>
      <c r="H73" s="151">
        <v>7003</v>
      </c>
      <c r="I73" s="151">
        <v>7880</v>
      </c>
      <c r="J73" s="269">
        <v>8750</v>
      </c>
      <c r="K73" s="281">
        <f t="shared" si="4"/>
        <v>0.11040609137055846</v>
      </c>
      <c r="L73" s="282">
        <f t="shared" si="5"/>
        <v>0.6720810242690618</v>
      </c>
      <c r="M73" s="271">
        <v>12843</v>
      </c>
      <c r="N73" s="271">
        <v>13800</v>
      </c>
      <c r="O73" s="271">
        <v>14415</v>
      </c>
      <c r="P73" s="271">
        <v>16549</v>
      </c>
      <c r="Q73" s="271">
        <v>19362</v>
      </c>
      <c r="R73" s="151">
        <v>22279</v>
      </c>
      <c r="S73" s="151">
        <v>25798</v>
      </c>
      <c r="T73" s="269">
        <v>26467</v>
      </c>
      <c r="U73" s="281">
        <f t="shared" si="6"/>
        <v>2.5932242809520112E-2</v>
      </c>
      <c r="V73" s="282">
        <f t="shared" si="7"/>
        <v>0.83607353451266042</v>
      </c>
    </row>
    <row r="74" spans="1:22">
      <c r="A74" s="268" t="s">
        <v>515</v>
      </c>
      <c r="B74" s="162" t="s">
        <v>655</v>
      </c>
      <c r="C74" s="151">
        <v>9924</v>
      </c>
      <c r="D74" s="151">
        <v>10417</v>
      </c>
      <c r="E74" s="151">
        <v>11917</v>
      </c>
      <c r="F74" s="151">
        <v>11917</v>
      </c>
      <c r="G74" s="151">
        <v>12797</v>
      </c>
      <c r="H74" s="151">
        <v>13230</v>
      </c>
      <c r="I74" s="151">
        <v>13415</v>
      </c>
      <c r="J74" s="269">
        <v>13602</v>
      </c>
      <c r="K74" s="281">
        <f t="shared" si="4"/>
        <v>1.3939619828550187E-2</v>
      </c>
      <c r="L74" s="282">
        <f t="shared" si="5"/>
        <v>0.14139464630359999</v>
      </c>
      <c r="M74" s="271">
        <v>20499</v>
      </c>
      <c r="N74" s="271">
        <v>21914</v>
      </c>
      <c r="O74" s="271">
        <v>23414</v>
      </c>
      <c r="P74" s="271">
        <v>23813</v>
      </c>
      <c r="Q74" s="271">
        <v>25585</v>
      </c>
      <c r="R74" s="151">
        <v>26645</v>
      </c>
      <c r="S74" s="151">
        <v>26830</v>
      </c>
      <c r="T74" s="269">
        <v>27812</v>
      </c>
      <c r="U74" s="281">
        <f t="shared" si="6"/>
        <v>3.6600819977636867E-2</v>
      </c>
      <c r="V74" s="282">
        <f t="shared" si="7"/>
        <v>0.1878363372341334</v>
      </c>
    </row>
    <row r="75" spans="1:22">
      <c r="A75" s="268" t="s">
        <v>446</v>
      </c>
      <c r="B75" s="162" t="s">
        <v>640</v>
      </c>
      <c r="C75" s="151">
        <v>7969</v>
      </c>
      <c r="D75" s="151">
        <v>8005</v>
      </c>
      <c r="E75" s="151">
        <v>8053</v>
      </c>
      <c r="F75" s="151">
        <v>8416</v>
      </c>
      <c r="G75" s="151">
        <v>8655</v>
      </c>
      <c r="H75" s="151">
        <v>8908</v>
      </c>
      <c r="I75" s="151">
        <v>9161</v>
      </c>
      <c r="J75" s="269">
        <v>9427</v>
      </c>
      <c r="K75" s="281">
        <f t="shared" si="4"/>
        <v>2.9036131426700251E-2</v>
      </c>
      <c r="L75" s="282">
        <f t="shared" si="5"/>
        <v>0.17061964485284986</v>
      </c>
      <c r="M75" s="271">
        <v>22208</v>
      </c>
      <c r="N75" s="271">
        <v>23076</v>
      </c>
      <c r="O75" s="271">
        <v>24156</v>
      </c>
      <c r="P75" s="271">
        <v>24831</v>
      </c>
      <c r="Q75" s="271">
        <v>26026</v>
      </c>
      <c r="R75" s="151">
        <v>27287</v>
      </c>
      <c r="S75" s="151">
        <v>28347</v>
      </c>
      <c r="T75" s="269">
        <v>29720</v>
      </c>
      <c r="U75" s="281">
        <f t="shared" si="6"/>
        <v>4.843546054256187E-2</v>
      </c>
      <c r="V75" s="282">
        <f t="shared" si="7"/>
        <v>0.23033614836893523</v>
      </c>
    </row>
    <row r="76" spans="1:22">
      <c r="A76" s="268" t="s">
        <v>479</v>
      </c>
      <c r="B76" s="162" t="s">
        <v>628</v>
      </c>
      <c r="C76" s="151">
        <v>8330</v>
      </c>
      <c r="D76" s="151">
        <v>9100</v>
      </c>
      <c r="E76" s="151">
        <v>9626</v>
      </c>
      <c r="F76" s="151">
        <v>10142</v>
      </c>
      <c r="G76" s="151">
        <v>10588</v>
      </c>
      <c r="H76" s="151">
        <v>10594</v>
      </c>
      <c r="I76" s="151">
        <v>10600</v>
      </c>
      <c r="J76" s="269">
        <v>10606</v>
      </c>
      <c r="K76" s="281">
        <f t="shared" si="4"/>
        <v>5.6603773584895656E-4</v>
      </c>
      <c r="L76" s="282">
        <f t="shared" si="5"/>
        <v>0.10180760440473713</v>
      </c>
      <c r="M76" s="271">
        <v>20540</v>
      </c>
      <c r="N76" s="271">
        <v>22510</v>
      </c>
      <c r="O76" s="271">
        <v>23972</v>
      </c>
      <c r="P76" s="271">
        <v>25172</v>
      </c>
      <c r="Q76" s="271">
        <v>26308</v>
      </c>
      <c r="R76" s="151">
        <v>27454</v>
      </c>
      <c r="S76" s="151">
        <v>27970</v>
      </c>
      <c r="T76" s="269">
        <v>28486</v>
      </c>
      <c r="U76" s="281">
        <f t="shared" si="6"/>
        <v>1.8448337504469059E-2</v>
      </c>
      <c r="V76" s="282">
        <f t="shared" si="7"/>
        <v>0.18830302019022183</v>
      </c>
    </row>
    <row r="77" spans="1:22">
      <c r="A77" s="268" t="s">
        <v>527</v>
      </c>
      <c r="B77" s="162" t="s">
        <v>624</v>
      </c>
      <c r="C77" s="151">
        <v>10447</v>
      </c>
      <c r="D77" s="151">
        <v>11037</v>
      </c>
      <c r="E77" s="151">
        <v>12662</v>
      </c>
      <c r="F77" s="151">
        <v>13152</v>
      </c>
      <c r="G77" s="151">
        <v>13961</v>
      </c>
      <c r="H77" s="151">
        <v>14263</v>
      </c>
      <c r="I77" s="151">
        <v>14677</v>
      </c>
      <c r="J77" s="269">
        <v>15061</v>
      </c>
      <c r="K77" s="281">
        <f t="shared" si="4"/>
        <v>2.6163384887919916E-2</v>
      </c>
      <c r="L77" s="282">
        <f t="shared" si="5"/>
        <v>0.18946453956720899</v>
      </c>
      <c r="M77" s="271">
        <v>31301</v>
      </c>
      <c r="N77" s="271">
        <v>33069</v>
      </c>
      <c r="O77" s="271">
        <v>34937</v>
      </c>
      <c r="P77" s="271">
        <v>36001</v>
      </c>
      <c r="Q77" s="271">
        <v>37782</v>
      </c>
      <c r="R77" s="151">
        <v>39122</v>
      </c>
      <c r="S77" s="151">
        <v>40392</v>
      </c>
      <c r="T77" s="269">
        <v>41906</v>
      </c>
      <c r="U77" s="281">
        <f t="shared" si="6"/>
        <v>3.7482669835610993E-2</v>
      </c>
      <c r="V77" s="282">
        <f t="shared" si="7"/>
        <v>0.19947333772218556</v>
      </c>
    </row>
    <row r="78" spans="1:22">
      <c r="A78" s="268" t="s">
        <v>518</v>
      </c>
      <c r="B78" s="162" t="s">
        <v>656</v>
      </c>
      <c r="C78" s="151">
        <v>9885</v>
      </c>
      <c r="D78" s="151">
        <v>10634</v>
      </c>
      <c r="E78" s="151">
        <v>11287</v>
      </c>
      <c r="F78" s="151">
        <v>12203</v>
      </c>
      <c r="G78" s="151">
        <v>13022</v>
      </c>
      <c r="H78" s="151">
        <v>13459</v>
      </c>
      <c r="I78" s="151">
        <v>13618</v>
      </c>
      <c r="J78" s="269">
        <v>13626</v>
      </c>
      <c r="K78" s="281">
        <f t="shared" si="4"/>
        <v>5.8745777647239983E-4</v>
      </c>
      <c r="L78" s="282">
        <f t="shared" si="5"/>
        <v>0.20722955612651717</v>
      </c>
      <c r="M78" s="271">
        <v>21515</v>
      </c>
      <c r="N78" s="271">
        <v>14634</v>
      </c>
      <c r="O78" s="271">
        <v>15529</v>
      </c>
      <c r="P78" s="271">
        <v>16503</v>
      </c>
      <c r="Q78" s="271">
        <v>18022</v>
      </c>
      <c r="R78" s="151">
        <v>18709</v>
      </c>
      <c r="S78" s="151">
        <v>19868</v>
      </c>
      <c r="T78" s="269">
        <v>20876</v>
      </c>
      <c r="U78" s="281">
        <f t="shared" si="6"/>
        <v>5.073485001006639E-2</v>
      </c>
      <c r="V78" s="282">
        <f t="shared" si="7"/>
        <v>0.34432352372979591</v>
      </c>
    </row>
    <row r="79" spans="1:22">
      <c r="A79" s="268" t="s">
        <v>467</v>
      </c>
      <c r="B79" s="162" t="s">
        <v>619</v>
      </c>
      <c r="C79" s="151">
        <v>8099</v>
      </c>
      <c r="D79" s="151">
        <v>8485</v>
      </c>
      <c r="E79" s="151">
        <v>8501</v>
      </c>
      <c r="F79" s="151">
        <v>8501</v>
      </c>
      <c r="G79" s="151">
        <v>8989</v>
      </c>
      <c r="H79" s="151">
        <v>9272</v>
      </c>
      <c r="I79" s="151">
        <v>9430</v>
      </c>
      <c r="J79" s="269">
        <v>10286</v>
      </c>
      <c r="K79" s="281">
        <f t="shared" si="4"/>
        <v>9.0774125132555783E-2</v>
      </c>
      <c r="L79" s="282">
        <f t="shared" si="5"/>
        <v>0.20997529702387951</v>
      </c>
      <c r="M79" s="271">
        <v>18755</v>
      </c>
      <c r="N79" s="271">
        <v>19558</v>
      </c>
      <c r="O79" s="271">
        <v>19682</v>
      </c>
      <c r="P79" s="271">
        <v>20516</v>
      </c>
      <c r="Q79" s="271">
        <v>21784</v>
      </c>
      <c r="R79" s="151">
        <v>22440</v>
      </c>
      <c r="S79" s="151">
        <v>22882</v>
      </c>
      <c r="T79" s="269">
        <v>24376</v>
      </c>
      <c r="U79" s="281">
        <f t="shared" si="6"/>
        <v>6.5291495498645213E-2</v>
      </c>
      <c r="V79" s="282">
        <f t="shared" si="7"/>
        <v>0.23849202316837714</v>
      </c>
    </row>
    <row r="80" spans="1:22">
      <c r="A80" s="268" t="s">
        <v>413</v>
      </c>
      <c r="B80" s="162" t="s">
        <v>614</v>
      </c>
      <c r="C80" s="151">
        <v>4932</v>
      </c>
      <c r="D80" s="151">
        <v>5107</v>
      </c>
      <c r="E80" s="151">
        <v>5106</v>
      </c>
      <c r="F80" s="151">
        <v>5439</v>
      </c>
      <c r="G80" s="151">
        <v>5792</v>
      </c>
      <c r="H80" s="151">
        <v>6282</v>
      </c>
      <c r="I80" s="151">
        <v>6760</v>
      </c>
      <c r="J80" s="269">
        <v>7096</v>
      </c>
      <c r="K80" s="281">
        <f t="shared" si="4"/>
        <v>4.9704142011834263E-2</v>
      </c>
      <c r="L80" s="282">
        <f t="shared" si="5"/>
        <v>0.38973756365060708</v>
      </c>
      <c r="M80" s="271">
        <v>11436</v>
      </c>
      <c r="N80" s="271">
        <v>12468</v>
      </c>
      <c r="O80" s="271">
        <v>13046</v>
      </c>
      <c r="P80" s="271">
        <v>13894</v>
      </c>
      <c r="Q80" s="271">
        <v>14797</v>
      </c>
      <c r="R80" s="151">
        <v>16266</v>
      </c>
      <c r="S80" s="151">
        <v>17728</v>
      </c>
      <c r="T80" s="269">
        <v>19144</v>
      </c>
      <c r="U80" s="281">
        <f t="shared" si="6"/>
        <v>7.9873646209386306E-2</v>
      </c>
      <c r="V80" s="282">
        <f t="shared" si="7"/>
        <v>0.46742296489345403</v>
      </c>
    </row>
    <row r="81" spans="1:22">
      <c r="A81" s="268" t="s">
        <v>392</v>
      </c>
      <c r="B81" s="162" t="s">
        <v>622</v>
      </c>
      <c r="C81" s="151">
        <v>5141</v>
      </c>
      <c r="D81" s="151">
        <v>5150</v>
      </c>
      <c r="E81" s="151">
        <v>5330</v>
      </c>
      <c r="F81" s="151">
        <v>5476</v>
      </c>
      <c r="G81" s="151">
        <v>5722</v>
      </c>
      <c r="H81" s="151">
        <v>5985</v>
      </c>
      <c r="I81" s="151">
        <v>6045</v>
      </c>
      <c r="J81" s="269">
        <v>6099</v>
      </c>
      <c r="K81" s="281">
        <f t="shared" si="4"/>
        <v>8.9330024813896181E-3</v>
      </c>
      <c r="L81" s="282">
        <f t="shared" si="5"/>
        <v>0.14427767354596632</v>
      </c>
      <c r="M81" s="271">
        <v>15504</v>
      </c>
      <c r="N81" s="271">
        <v>16425</v>
      </c>
      <c r="O81" s="271">
        <v>17794</v>
      </c>
      <c r="P81" s="271">
        <v>19172</v>
      </c>
      <c r="Q81" s="271">
        <v>20099</v>
      </c>
      <c r="R81" s="151">
        <v>21077</v>
      </c>
      <c r="S81" s="151">
        <v>21719</v>
      </c>
      <c r="T81" s="269">
        <v>22372</v>
      </c>
      <c r="U81" s="281">
        <f t="shared" si="6"/>
        <v>3.0065840968737101E-2</v>
      </c>
      <c r="V81" s="282">
        <f t="shared" si="7"/>
        <v>0.2572777340676633</v>
      </c>
    </row>
    <row r="82" spans="1:22">
      <c r="A82" s="268" t="s">
        <v>434</v>
      </c>
      <c r="B82" s="162" t="s">
        <v>612</v>
      </c>
      <c r="C82" s="151">
        <v>5340</v>
      </c>
      <c r="D82" s="151">
        <v>5397</v>
      </c>
      <c r="E82" s="151">
        <v>5625</v>
      </c>
      <c r="F82" s="151">
        <v>6671</v>
      </c>
      <c r="G82" s="151">
        <v>7008</v>
      </c>
      <c r="H82" s="151">
        <v>7693</v>
      </c>
      <c r="I82" s="151">
        <v>8340</v>
      </c>
      <c r="J82" s="269">
        <v>8346</v>
      </c>
      <c r="K82" s="281">
        <f t="shared" si="4"/>
        <v>7.1942446043160579E-4</v>
      </c>
      <c r="L82" s="282">
        <f t="shared" si="5"/>
        <v>0.48373333333333335</v>
      </c>
      <c r="M82" s="271">
        <v>20988</v>
      </c>
      <c r="N82" s="271">
        <v>22295</v>
      </c>
      <c r="O82" s="271">
        <v>23609</v>
      </c>
      <c r="P82" s="271">
        <v>25286</v>
      </c>
      <c r="Q82" s="271">
        <v>26834</v>
      </c>
      <c r="R82" s="151">
        <v>28445</v>
      </c>
      <c r="S82" s="151">
        <v>30122</v>
      </c>
      <c r="T82" s="269">
        <v>33428</v>
      </c>
      <c r="U82" s="281">
        <f t="shared" si="6"/>
        <v>0.10975366841511192</v>
      </c>
      <c r="V82" s="282">
        <f t="shared" si="7"/>
        <v>0.41590071582870936</v>
      </c>
    </row>
    <row r="83" spans="1:22">
      <c r="A83" s="268" t="s">
        <v>416</v>
      </c>
      <c r="B83" s="162" t="s">
        <v>642</v>
      </c>
      <c r="C83" s="151">
        <v>6130</v>
      </c>
      <c r="D83" s="151">
        <v>6513</v>
      </c>
      <c r="E83" s="151">
        <v>6726</v>
      </c>
      <c r="F83" s="151">
        <v>6934</v>
      </c>
      <c r="G83" s="151">
        <v>7092</v>
      </c>
      <c r="H83" s="151">
        <v>7254</v>
      </c>
      <c r="I83" s="151">
        <v>7508</v>
      </c>
      <c r="J83" s="269">
        <v>7741</v>
      </c>
      <c r="K83" s="281">
        <f t="shared" si="4"/>
        <v>3.1033564198188701E-2</v>
      </c>
      <c r="L83" s="282">
        <f t="shared" si="5"/>
        <v>0.15090692833779373</v>
      </c>
      <c r="M83" s="271">
        <v>14523</v>
      </c>
      <c r="N83" s="271">
        <v>15325</v>
      </c>
      <c r="O83" s="271">
        <v>15862</v>
      </c>
      <c r="P83" s="271">
        <v>16373</v>
      </c>
      <c r="Q83" s="271">
        <v>16767</v>
      </c>
      <c r="R83" s="151">
        <v>17170</v>
      </c>
      <c r="S83" s="151">
        <v>17793</v>
      </c>
      <c r="T83" s="269">
        <v>18409</v>
      </c>
      <c r="U83" s="281">
        <f t="shared" si="6"/>
        <v>3.4620356319901013E-2</v>
      </c>
      <c r="V83" s="282">
        <f t="shared" si="7"/>
        <v>0.16057243727146631</v>
      </c>
    </row>
    <row r="84" spans="1:22">
      <c r="A84" s="268" t="s">
        <v>428</v>
      </c>
      <c r="B84" s="162" t="s">
        <v>618</v>
      </c>
      <c r="C84" s="151">
        <v>6216</v>
      </c>
      <c r="D84" s="151">
        <v>6585</v>
      </c>
      <c r="E84" s="151">
        <v>6857</v>
      </c>
      <c r="F84" s="151">
        <v>7224</v>
      </c>
      <c r="G84" s="151">
        <v>7563</v>
      </c>
      <c r="H84" s="151">
        <v>7897</v>
      </c>
      <c r="I84" s="151">
        <v>8075</v>
      </c>
      <c r="J84" s="269">
        <v>8171</v>
      </c>
      <c r="K84" s="281">
        <f t="shared" si="4"/>
        <v>1.1888544891640818E-2</v>
      </c>
      <c r="L84" s="282">
        <f t="shared" si="5"/>
        <v>0.1916289922706722</v>
      </c>
      <c r="M84" s="271">
        <v>16236</v>
      </c>
      <c r="N84" s="271">
        <v>17205</v>
      </c>
      <c r="O84" s="271">
        <v>17926</v>
      </c>
      <c r="P84" s="271">
        <v>18924</v>
      </c>
      <c r="Q84" s="271">
        <v>19848</v>
      </c>
      <c r="R84" s="151">
        <v>20647</v>
      </c>
      <c r="S84" s="151">
        <v>21403</v>
      </c>
      <c r="T84" s="269">
        <v>22093</v>
      </c>
      <c r="U84" s="281">
        <f t="shared" si="6"/>
        <v>3.2238471242349132E-2</v>
      </c>
      <c r="V84" s="282">
        <f t="shared" si="7"/>
        <v>0.23245565100970667</v>
      </c>
    </row>
    <row r="85" spans="1:22">
      <c r="A85" s="268" t="s">
        <v>533</v>
      </c>
      <c r="B85" s="162" t="s">
        <v>658</v>
      </c>
      <c r="C85" s="151">
        <v>11070</v>
      </c>
      <c r="D85" s="151">
        <v>11756</v>
      </c>
      <c r="E85" s="151">
        <v>12743</v>
      </c>
      <c r="F85" s="151">
        <v>13672</v>
      </c>
      <c r="G85" s="151">
        <v>15250</v>
      </c>
      <c r="H85" s="151">
        <v>16422</v>
      </c>
      <c r="I85" s="151">
        <v>16496</v>
      </c>
      <c r="J85" s="269">
        <v>16552</v>
      </c>
      <c r="K85" s="281">
        <f t="shared" si="4"/>
        <v>3.3947623666343851E-3</v>
      </c>
      <c r="L85" s="282">
        <f t="shared" si="5"/>
        <v>0.29890920505375496</v>
      </c>
      <c r="M85" s="271">
        <v>24030</v>
      </c>
      <c r="N85" s="271">
        <v>25236</v>
      </c>
      <c r="O85" s="271">
        <v>26992</v>
      </c>
      <c r="P85" s="271">
        <v>27642</v>
      </c>
      <c r="Q85" s="271">
        <v>28570</v>
      </c>
      <c r="R85" s="151">
        <v>28882</v>
      </c>
      <c r="S85" s="151">
        <v>29216</v>
      </c>
      <c r="T85" s="269">
        <v>29532</v>
      </c>
      <c r="U85" s="281">
        <f t="shared" si="6"/>
        <v>1.0815991237677958E-2</v>
      </c>
      <c r="V85" s="282">
        <f t="shared" si="7"/>
        <v>9.4101956135151266E-2</v>
      </c>
    </row>
    <row r="86" spans="1:22" ht="26.25">
      <c r="A86" s="268" t="s">
        <v>521</v>
      </c>
      <c r="B86" s="162" t="s">
        <v>646</v>
      </c>
      <c r="C86" s="151">
        <v>10686</v>
      </c>
      <c r="D86" s="151">
        <v>11540</v>
      </c>
      <c r="E86" s="151">
        <v>11886</v>
      </c>
      <c r="F86" s="151">
        <v>12582</v>
      </c>
      <c r="G86" s="151">
        <v>12754</v>
      </c>
      <c r="H86" s="151">
        <v>13073</v>
      </c>
      <c r="I86" s="151">
        <v>13499</v>
      </c>
      <c r="J86" s="269">
        <v>13813</v>
      </c>
      <c r="K86" s="281">
        <f t="shared" si="4"/>
        <v>2.3260982294984744E-2</v>
      </c>
      <c r="L86" s="282">
        <f t="shared" si="5"/>
        <v>0.16212350664647479</v>
      </c>
      <c r="M86" s="271">
        <v>19854</v>
      </c>
      <c r="N86" s="271">
        <v>21488</v>
      </c>
      <c r="O86" s="271">
        <v>22834</v>
      </c>
      <c r="P86" s="271">
        <v>24044</v>
      </c>
      <c r="Q86" s="271">
        <v>25416</v>
      </c>
      <c r="R86" s="151">
        <v>26393</v>
      </c>
      <c r="S86" s="151">
        <v>27523</v>
      </c>
      <c r="T86" s="269">
        <v>28591</v>
      </c>
      <c r="U86" s="281">
        <f t="shared" si="6"/>
        <v>3.8803909457544528E-2</v>
      </c>
      <c r="V86" s="282">
        <f t="shared" si="7"/>
        <v>0.25212402557589564</v>
      </c>
    </row>
    <row r="87" spans="1:22">
      <c r="A87" s="268" t="s">
        <v>401</v>
      </c>
      <c r="B87" s="162" t="s">
        <v>610</v>
      </c>
      <c r="C87" s="151">
        <v>4571</v>
      </c>
      <c r="D87" s="151">
        <v>4834</v>
      </c>
      <c r="E87" s="151">
        <v>5101</v>
      </c>
      <c r="F87" s="151">
        <v>5506</v>
      </c>
      <c r="G87" s="151">
        <v>5809</v>
      </c>
      <c r="H87" s="151">
        <v>6049</v>
      </c>
      <c r="I87" s="151">
        <v>6447</v>
      </c>
      <c r="J87" s="269">
        <v>6447</v>
      </c>
      <c r="K87" s="281">
        <f t="shared" si="4"/>
        <v>0</v>
      </c>
      <c r="L87" s="282">
        <f t="shared" si="5"/>
        <v>0.26386982944520687</v>
      </c>
      <c r="M87" s="271">
        <v>14942</v>
      </c>
      <c r="N87" s="271">
        <v>15708</v>
      </c>
      <c r="O87" s="271">
        <v>17234</v>
      </c>
      <c r="P87" s="271">
        <v>18691</v>
      </c>
      <c r="Q87" s="271">
        <v>19999</v>
      </c>
      <c r="R87" s="151">
        <v>20688</v>
      </c>
      <c r="S87" s="151">
        <v>20688</v>
      </c>
      <c r="T87" s="269">
        <v>20652</v>
      </c>
      <c r="U87" s="281">
        <f t="shared" si="6"/>
        <v>-1.7401392111369152E-3</v>
      </c>
      <c r="V87" s="282">
        <f t="shared" si="7"/>
        <v>0.19832888476267851</v>
      </c>
    </row>
    <row r="88" spans="1:22">
      <c r="A88" s="268" t="s">
        <v>404</v>
      </c>
      <c r="B88" s="162" t="s">
        <v>616</v>
      </c>
      <c r="C88" s="151">
        <v>4029</v>
      </c>
      <c r="D88" s="151">
        <v>4561</v>
      </c>
      <c r="E88" s="151">
        <v>4901</v>
      </c>
      <c r="F88" s="151">
        <v>5561</v>
      </c>
      <c r="G88" s="151">
        <v>6176</v>
      </c>
      <c r="H88" s="151">
        <v>6603</v>
      </c>
      <c r="I88" s="151">
        <v>6603</v>
      </c>
      <c r="J88" s="269">
        <v>6639</v>
      </c>
      <c r="K88" s="281">
        <f t="shared" si="4"/>
        <v>5.4520672421627392E-3</v>
      </c>
      <c r="L88" s="282">
        <f t="shared" si="5"/>
        <v>0.35462150581513985</v>
      </c>
      <c r="M88" s="271">
        <v>14839</v>
      </c>
      <c r="N88" s="271">
        <v>15656</v>
      </c>
      <c r="O88" s="271">
        <v>17698</v>
      </c>
      <c r="P88" s="271">
        <v>18851</v>
      </c>
      <c r="Q88" s="271">
        <v>19771</v>
      </c>
      <c r="R88" s="151">
        <v>20513</v>
      </c>
      <c r="S88" s="151">
        <v>20513</v>
      </c>
      <c r="T88" s="269">
        <v>20549</v>
      </c>
      <c r="U88" s="281">
        <f t="shared" si="6"/>
        <v>1.7549846438844607E-3</v>
      </c>
      <c r="V88" s="282">
        <f t="shared" si="7"/>
        <v>0.16109164877387272</v>
      </c>
    </row>
    <row r="89" spans="1:22">
      <c r="A89" s="268" t="s">
        <v>934</v>
      </c>
      <c r="B89" s="162" t="s">
        <v>654</v>
      </c>
      <c r="C89" s="151">
        <v>6218</v>
      </c>
      <c r="D89" s="151">
        <v>6285</v>
      </c>
      <c r="E89" s="151">
        <v>7013</v>
      </c>
      <c r="F89" s="151">
        <v>7136</v>
      </c>
      <c r="G89" s="151">
        <v>7482</v>
      </c>
      <c r="H89" s="151">
        <v>7989</v>
      </c>
      <c r="I89" s="151">
        <v>8426</v>
      </c>
      <c r="J89" s="269">
        <v>8871</v>
      </c>
      <c r="K89" s="281">
        <f t="shared" si="4"/>
        <v>5.2812722525516165E-2</v>
      </c>
      <c r="L89" s="282">
        <f t="shared" si="5"/>
        <v>0.26493654641380293</v>
      </c>
      <c r="M89" s="271">
        <v>12478</v>
      </c>
      <c r="N89" s="271">
        <v>12545</v>
      </c>
      <c r="O89" s="271">
        <v>15036</v>
      </c>
      <c r="P89" s="271">
        <v>15546</v>
      </c>
      <c r="Q89" s="271">
        <v>16932</v>
      </c>
      <c r="R89" s="151">
        <v>18609</v>
      </c>
      <c r="S89" s="151">
        <v>20366</v>
      </c>
      <c r="T89" s="269">
        <v>22291</v>
      </c>
      <c r="U89" s="281">
        <f t="shared" si="6"/>
        <v>9.4520278896199628E-2</v>
      </c>
      <c r="V89" s="282">
        <f t="shared" si="7"/>
        <v>0.48250864591646714</v>
      </c>
    </row>
    <row r="90" spans="1:22">
      <c r="A90" s="268" t="s">
        <v>461</v>
      </c>
      <c r="B90" s="162" t="s">
        <v>648</v>
      </c>
      <c r="C90" s="151">
        <v>8676</v>
      </c>
      <c r="D90" s="151">
        <v>8679</v>
      </c>
      <c r="E90" s="151">
        <v>8726</v>
      </c>
      <c r="F90" s="151">
        <v>9420</v>
      </c>
      <c r="G90" s="151">
        <v>9735</v>
      </c>
      <c r="H90" s="151">
        <v>10037</v>
      </c>
      <c r="I90" s="151">
        <v>10037</v>
      </c>
      <c r="J90" s="269">
        <v>10037</v>
      </c>
      <c r="K90" s="281">
        <f t="shared" si="4"/>
        <v>0</v>
      </c>
      <c r="L90" s="282">
        <f t="shared" si="5"/>
        <v>0.15024066009626402</v>
      </c>
      <c r="M90" s="271">
        <v>21918</v>
      </c>
      <c r="N90" s="271">
        <v>22298</v>
      </c>
      <c r="O90" s="271">
        <v>22404</v>
      </c>
      <c r="P90" s="271">
        <v>23604</v>
      </c>
      <c r="Q90" s="271">
        <v>24630</v>
      </c>
      <c r="R90" s="151">
        <v>25445</v>
      </c>
      <c r="S90" s="151">
        <v>25757</v>
      </c>
      <c r="T90" s="269">
        <v>26537</v>
      </c>
      <c r="U90" s="281">
        <f t="shared" si="6"/>
        <v>3.0283029855961541E-2</v>
      </c>
      <c r="V90" s="282">
        <f t="shared" si="7"/>
        <v>0.18447598643099439</v>
      </c>
    </row>
    <row r="91" spans="1:22">
      <c r="A91" s="268" t="s">
        <v>440</v>
      </c>
      <c r="B91" s="162" t="s">
        <v>630</v>
      </c>
      <c r="C91" s="151">
        <v>6507</v>
      </c>
      <c r="D91" s="151">
        <v>7423</v>
      </c>
      <c r="E91" s="151">
        <v>6929</v>
      </c>
      <c r="F91" s="151">
        <v>7428</v>
      </c>
      <c r="G91" s="151">
        <v>7829</v>
      </c>
      <c r="H91" s="151">
        <v>8126</v>
      </c>
      <c r="I91" s="151">
        <v>8233</v>
      </c>
      <c r="J91" s="269">
        <v>8769</v>
      </c>
      <c r="K91" s="281">
        <f t="shared" si="4"/>
        <v>6.5103850358314119E-2</v>
      </c>
      <c r="L91" s="282">
        <f t="shared" si="5"/>
        <v>0.26555058449992774</v>
      </c>
      <c r="M91" s="271">
        <v>15621</v>
      </c>
      <c r="N91" s="271">
        <v>17404</v>
      </c>
      <c r="O91" s="271">
        <v>17704</v>
      </c>
      <c r="P91" s="271">
        <v>18295</v>
      </c>
      <c r="Q91" s="271">
        <v>19278</v>
      </c>
      <c r="R91" s="151">
        <v>20343</v>
      </c>
      <c r="S91" s="151">
        <v>21104</v>
      </c>
      <c r="T91" s="269">
        <v>22269</v>
      </c>
      <c r="U91" s="281">
        <f t="shared" si="6"/>
        <v>5.5202805155420753E-2</v>
      </c>
      <c r="V91" s="282">
        <f t="shared" si="7"/>
        <v>0.25785133303208307</v>
      </c>
    </row>
    <row r="92" spans="1:22">
      <c r="A92" s="268" t="s">
        <v>458</v>
      </c>
      <c r="B92" s="162" t="s">
        <v>651</v>
      </c>
      <c r="C92" s="151">
        <v>6168</v>
      </c>
      <c r="D92" s="151">
        <v>6435</v>
      </c>
      <c r="E92" s="151">
        <v>7428</v>
      </c>
      <c r="F92" s="151">
        <v>8190</v>
      </c>
      <c r="G92" s="151">
        <v>8789</v>
      </c>
      <c r="H92" s="151">
        <v>9310</v>
      </c>
      <c r="I92" s="151">
        <v>9763</v>
      </c>
      <c r="J92" s="269">
        <v>9918</v>
      </c>
      <c r="K92" s="281">
        <f t="shared" si="4"/>
        <v>1.5876267540714917E-2</v>
      </c>
      <c r="L92" s="282">
        <f t="shared" si="5"/>
        <v>0.33521809369951527</v>
      </c>
      <c r="M92" s="271">
        <v>19332</v>
      </c>
      <c r="N92" s="271">
        <v>19992</v>
      </c>
      <c r="O92" s="271">
        <v>23730</v>
      </c>
      <c r="P92" s="271">
        <v>25830</v>
      </c>
      <c r="Q92" s="271">
        <v>27653</v>
      </c>
      <c r="R92" s="151">
        <v>28660</v>
      </c>
      <c r="S92" s="151">
        <v>29788</v>
      </c>
      <c r="T92" s="269">
        <v>30888</v>
      </c>
      <c r="U92" s="281">
        <f t="shared" si="6"/>
        <v>3.692762186115206E-2</v>
      </c>
      <c r="V92" s="282">
        <f t="shared" si="7"/>
        <v>0.30164348925410867</v>
      </c>
    </row>
    <row r="93" spans="1:22">
      <c r="A93" s="268" t="s">
        <v>536</v>
      </c>
      <c r="B93" s="162" t="s">
        <v>653</v>
      </c>
      <c r="C93" s="151">
        <v>13639</v>
      </c>
      <c r="D93" s="151">
        <v>14561</v>
      </c>
      <c r="E93" s="151">
        <v>15308</v>
      </c>
      <c r="F93" s="151">
        <v>16319</v>
      </c>
      <c r="G93" s="151">
        <v>17053</v>
      </c>
      <c r="H93" s="151">
        <v>17266</v>
      </c>
      <c r="I93" s="151">
        <v>17926</v>
      </c>
      <c r="J93" s="269">
        <v>18464</v>
      </c>
      <c r="K93" s="281">
        <f t="shared" si="4"/>
        <v>3.001227267655926E-2</v>
      </c>
      <c r="L93" s="282">
        <f t="shared" si="5"/>
        <v>0.20616671021688004</v>
      </c>
      <c r="M93" s="271">
        <v>23712</v>
      </c>
      <c r="N93" s="271">
        <v>24940</v>
      </c>
      <c r="O93" s="271">
        <v>25972</v>
      </c>
      <c r="P93" s="271">
        <v>27114</v>
      </c>
      <c r="Q93" s="271">
        <v>28066</v>
      </c>
      <c r="R93" s="151">
        <v>28746</v>
      </c>
      <c r="S93" s="151">
        <v>29566</v>
      </c>
      <c r="T93" s="269">
        <v>30452</v>
      </c>
      <c r="U93" s="281">
        <f t="shared" si="6"/>
        <v>2.9966853818575334E-2</v>
      </c>
      <c r="V93" s="282">
        <f t="shared" si="7"/>
        <v>0.17249345448945008</v>
      </c>
    </row>
    <row r="94" spans="1:22">
      <c r="A94" s="268" t="s">
        <v>503</v>
      </c>
      <c r="B94" s="162" t="s">
        <v>638</v>
      </c>
      <c r="C94" s="151">
        <v>8184</v>
      </c>
      <c r="D94" s="151">
        <v>8678</v>
      </c>
      <c r="E94" s="151">
        <v>9528</v>
      </c>
      <c r="F94" s="151">
        <v>10476</v>
      </c>
      <c r="G94" s="151">
        <v>11366</v>
      </c>
      <c r="H94" s="151">
        <v>12450</v>
      </c>
      <c r="I94" s="151">
        <v>12450</v>
      </c>
      <c r="J94" s="269">
        <v>12506</v>
      </c>
      <c r="K94" s="281">
        <f t="shared" si="4"/>
        <v>4.4979919678715952E-3</v>
      </c>
      <c r="L94" s="282">
        <f t="shared" si="5"/>
        <v>0.31255247691015953</v>
      </c>
      <c r="M94" s="271">
        <v>23038</v>
      </c>
      <c r="N94" s="271">
        <v>24776</v>
      </c>
      <c r="O94" s="271">
        <v>26198</v>
      </c>
      <c r="P94" s="271">
        <v>27182</v>
      </c>
      <c r="Q94" s="271">
        <v>27454</v>
      </c>
      <c r="R94" s="151">
        <v>28016</v>
      </c>
      <c r="S94" s="151">
        <v>28016</v>
      </c>
      <c r="T94" s="269">
        <v>28072</v>
      </c>
      <c r="U94" s="281">
        <f t="shared" si="6"/>
        <v>1.9988577955454279E-3</v>
      </c>
      <c r="V94" s="282">
        <f t="shared" si="7"/>
        <v>7.1532178028857141E-2</v>
      </c>
    </row>
    <row r="95" spans="1:22">
      <c r="A95" s="268" t="s">
        <v>936</v>
      </c>
      <c r="B95" s="162" t="s">
        <v>652</v>
      </c>
      <c r="C95" s="151">
        <v>8346</v>
      </c>
      <c r="D95" s="151">
        <v>8838</v>
      </c>
      <c r="E95" s="151">
        <v>9156</v>
      </c>
      <c r="F95" s="151">
        <v>9786</v>
      </c>
      <c r="G95" s="151">
        <v>10168</v>
      </c>
      <c r="H95" s="151">
        <v>10488</v>
      </c>
      <c r="I95" s="151">
        <v>10816</v>
      </c>
      <c r="J95" s="269">
        <v>11158</v>
      </c>
      <c r="K95" s="281">
        <f t="shared" si="4"/>
        <v>3.1619822485207116E-2</v>
      </c>
      <c r="L95" s="282">
        <f t="shared" si="5"/>
        <v>0.21865443425076458</v>
      </c>
      <c r="M95" s="271">
        <v>21632</v>
      </c>
      <c r="N95" s="271">
        <v>22908</v>
      </c>
      <c r="O95" s="271">
        <v>23732</v>
      </c>
      <c r="P95" s="271">
        <v>25362</v>
      </c>
      <c r="Q95" s="271">
        <v>26352</v>
      </c>
      <c r="R95" s="151">
        <v>27644</v>
      </c>
      <c r="S95" s="151">
        <v>28528</v>
      </c>
      <c r="T95" s="269">
        <v>29440</v>
      </c>
      <c r="U95" s="281">
        <f t="shared" si="6"/>
        <v>3.1968592260235518E-2</v>
      </c>
      <c r="V95" s="282">
        <f t="shared" si="7"/>
        <v>0.24051913028821836</v>
      </c>
    </row>
    <row r="96" spans="1:22">
      <c r="A96" s="268" t="s">
        <v>422</v>
      </c>
      <c r="B96" s="162" t="s">
        <v>657</v>
      </c>
      <c r="C96" s="151">
        <v>5393</v>
      </c>
      <c r="D96" s="151">
        <v>5828</v>
      </c>
      <c r="E96" s="151">
        <v>6468</v>
      </c>
      <c r="F96" s="151">
        <v>6762</v>
      </c>
      <c r="G96" s="151">
        <v>7209</v>
      </c>
      <c r="H96" s="151">
        <v>7704</v>
      </c>
      <c r="I96" s="151">
        <v>8022</v>
      </c>
      <c r="J96" s="269">
        <v>8022</v>
      </c>
      <c r="K96" s="281">
        <f t="shared" si="4"/>
        <v>0</v>
      </c>
      <c r="L96" s="282">
        <f t="shared" si="5"/>
        <v>0.24025974025974017</v>
      </c>
      <c r="M96" s="271">
        <v>6631</v>
      </c>
      <c r="N96" s="271">
        <v>7148</v>
      </c>
      <c r="O96" s="271">
        <v>7892</v>
      </c>
      <c r="P96" s="271">
        <v>8259</v>
      </c>
      <c r="Q96" s="271">
        <v>8924</v>
      </c>
      <c r="R96" s="151">
        <v>9650</v>
      </c>
      <c r="S96" s="151">
        <v>10104</v>
      </c>
      <c r="T96" s="269">
        <v>10104</v>
      </c>
      <c r="U96" s="281">
        <f t="shared" si="6"/>
        <v>0</v>
      </c>
      <c r="V96" s="282">
        <f t="shared" si="7"/>
        <v>0.28028383172833249</v>
      </c>
    </row>
    <row r="97" spans="1:22">
      <c r="A97" s="268" t="s">
        <v>464</v>
      </c>
      <c r="B97" s="162" t="s">
        <v>637</v>
      </c>
      <c r="C97" s="151">
        <v>5932</v>
      </c>
      <c r="D97" s="151">
        <v>6250</v>
      </c>
      <c r="E97" s="151">
        <v>6855</v>
      </c>
      <c r="F97" s="151">
        <v>7382</v>
      </c>
      <c r="G97" s="151">
        <v>8396</v>
      </c>
      <c r="H97" s="151">
        <v>9092</v>
      </c>
      <c r="I97" s="151">
        <v>10062</v>
      </c>
      <c r="J97" s="269">
        <v>10123</v>
      </c>
      <c r="K97" s="281">
        <f t="shared" si="4"/>
        <v>6.0624130391573328E-3</v>
      </c>
      <c r="L97" s="282">
        <f t="shared" si="5"/>
        <v>0.47673231218088996</v>
      </c>
      <c r="M97" s="271">
        <v>17874</v>
      </c>
      <c r="N97" s="271">
        <v>18908</v>
      </c>
      <c r="O97" s="271">
        <v>20646</v>
      </c>
      <c r="P97" s="271">
        <v>22420</v>
      </c>
      <c r="Q97" s="271">
        <v>25238</v>
      </c>
      <c r="R97" s="151">
        <v>27282</v>
      </c>
      <c r="S97" s="151">
        <v>29384</v>
      </c>
      <c r="T97" s="269">
        <v>30066</v>
      </c>
      <c r="U97" s="281">
        <f t="shared" si="6"/>
        <v>2.3209910155186586E-2</v>
      </c>
      <c r="V97" s="282">
        <f t="shared" si="7"/>
        <v>0.45626271432723042</v>
      </c>
    </row>
    <row r="98" spans="1:22">
      <c r="A98" s="268" t="s">
        <v>452</v>
      </c>
      <c r="B98" s="162" t="s">
        <v>611</v>
      </c>
      <c r="C98" s="151">
        <v>7670</v>
      </c>
      <c r="D98" s="151">
        <v>8532</v>
      </c>
      <c r="E98" s="151">
        <v>8930</v>
      </c>
      <c r="F98" s="151">
        <v>9416</v>
      </c>
      <c r="G98" s="151">
        <v>9792</v>
      </c>
      <c r="H98" s="151">
        <v>9790</v>
      </c>
      <c r="I98" s="151">
        <v>9790</v>
      </c>
      <c r="J98" s="269">
        <v>9798</v>
      </c>
      <c r="K98" s="281">
        <f t="shared" si="4"/>
        <v>8.1716036772205847E-4</v>
      </c>
      <c r="L98" s="282">
        <f t="shared" si="5"/>
        <v>9.720044792833149E-2</v>
      </c>
      <c r="M98" s="271">
        <v>24544</v>
      </c>
      <c r="N98" s="271">
        <v>27760</v>
      </c>
      <c r="O98" s="271">
        <v>30006</v>
      </c>
      <c r="P98" s="271">
        <v>31266</v>
      </c>
      <c r="Q98" s="271">
        <v>32379</v>
      </c>
      <c r="R98" s="151">
        <v>33060</v>
      </c>
      <c r="S98" s="151">
        <v>33824</v>
      </c>
      <c r="T98" s="269">
        <v>34722</v>
      </c>
      <c r="U98" s="281">
        <f t="shared" si="6"/>
        <v>2.6549195837275219E-2</v>
      </c>
      <c r="V98" s="282">
        <f t="shared" si="7"/>
        <v>0.15716856628674258</v>
      </c>
    </row>
    <row r="99" spans="1:22">
      <c r="A99" s="268" t="s">
        <v>419</v>
      </c>
      <c r="B99" s="162" t="s">
        <v>625</v>
      </c>
      <c r="C99" s="151">
        <v>4987</v>
      </c>
      <c r="D99" s="151">
        <v>5285</v>
      </c>
      <c r="E99" s="151">
        <v>5746</v>
      </c>
      <c r="F99" s="151">
        <v>6274</v>
      </c>
      <c r="G99" s="151">
        <v>6763</v>
      </c>
      <c r="H99" s="151">
        <v>7139</v>
      </c>
      <c r="I99" s="151">
        <v>7457</v>
      </c>
      <c r="J99" s="269">
        <v>7935</v>
      </c>
      <c r="K99" s="281">
        <f t="shared" si="4"/>
        <v>6.4100844843770988E-2</v>
      </c>
      <c r="L99" s="282">
        <f t="shared" si="5"/>
        <v>0.38096066829098496</v>
      </c>
      <c r="M99" s="271">
        <v>15662</v>
      </c>
      <c r="N99" s="271">
        <v>16601</v>
      </c>
      <c r="O99" s="271">
        <v>18193</v>
      </c>
      <c r="P99" s="271">
        <v>19841</v>
      </c>
      <c r="Q99" s="271">
        <v>21389</v>
      </c>
      <c r="R99" s="151">
        <v>22642</v>
      </c>
      <c r="S99" s="151">
        <v>23736</v>
      </c>
      <c r="T99" s="269">
        <v>25267</v>
      </c>
      <c r="U99" s="281">
        <f t="shared" si="6"/>
        <v>6.4501179642736828E-2</v>
      </c>
      <c r="V99" s="282">
        <f t="shared" si="7"/>
        <v>0.38883086901555552</v>
      </c>
    </row>
    <row r="100" spans="1:22">
      <c r="A100" s="268" t="s">
        <v>512</v>
      </c>
      <c r="B100" s="162" t="s">
        <v>650</v>
      </c>
      <c r="C100" s="151">
        <v>8500</v>
      </c>
      <c r="D100" s="151">
        <v>9505</v>
      </c>
      <c r="E100" s="151">
        <v>9672</v>
      </c>
      <c r="F100" s="151">
        <v>10628</v>
      </c>
      <c r="G100" s="151">
        <v>11576</v>
      </c>
      <c r="H100" s="151">
        <v>12006</v>
      </c>
      <c r="I100" s="151">
        <v>12458</v>
      </c>
      <c r="J100" s="269">
        <v>12998</v>
      </c>
      <c r="K100" s="281">
        <f t="shared" si="4"/>
        <v>4.3345641354952669E-2</v>
      </c>
      <c r="L100" s="282">
        <f t="shared" si="5"/>
        <v>0.34387923904052942</v>
      </c>
      <c r="M100" s="271">
        <v>27515</v>
      </c>
      <c r="N100" s="271">
        <v>29798</v>
      </c>
      <c r="O100" s="271">
        <v>31326</v>
      </c>
      <c r="P100" s="271">
        <v>32902</v>
      </c>
      <c r="Q100" s="271">
        <v>35898</v>
      </c>
      <c r="R100" s="151">
        <v>37336</v>
      </c>
      <c r="S100" s="151">
        <v>39844</v>
      </c>
      <c r="T100" s="269">
        <v>42184</v>
      </c>
      <c r="U100" s="281">
        <f t="shared" si="6"/>
        <v>5.8729043268748171E-2</v>
      </c>
      <c r="V100" s="282">
        <f t="shared" si="7"/>
        <v>0.34661303709378788</v>
      </c>
    </row>
    <row r="101" spans="1:22">
      <c r="A101" s="268" t="s">
        <v>530</v>
      </c>
      <c r="B101" s="162" t="s">
        <v>659</v>
      </c>
      <c r="C101" s="151">
        <v>12054</v>
      </c>
      <c r="D101" s="151">
        <v>12844</v>
      </c>
      <c r="E101" s="151">
        <v>13554</v>
      </c>
      <c r="F101" s="151">
        <v>14066</v>
      </c>
      <c r="G101" s="151">
        <v>14784</v>
      </c>
      <c r="H101" s="151">
        <v>15284</v>
      </c>
      <c r="I101" s="151">
        <v>15718</v>
      </c>
      <c r="J101" s="269">
        <v>16196</v>
      </c>
      <c r="K101" s="281">
        <f t="shared" si="4"/>
        <v>3.0410993765110028E-2</v>
      </c>
      <c r="L101" s="282">
        <f t="shared" si="5"/>
        <v>0.19492400767301166</v>
      </c>
      <c r="M101" s="271">
        <v>27938</v>
      </c>
      <c r="N101" s="271">
        <v>29682</v>
      </c>
      <c r="O101" s="271">
        <v>31454</v>
      </c>
      <c r="P101" s="271">
        <v>32630</v>
      </c>
      <c r="Q101" s="271">
        <v>34424</v>
      </c>
      <c r="R101" s="151">
        <v>35612</v>
      </c>
      <c r="S101" s="151">
        <v>36646</v>
      </c>
      <c r="T101" s="269">
        <v>37844</v>
      </c>
      <c r="U101" s="281">
        <f t="shared" si="6"/>
        <v>3.2691153195437472E-2</v>
      </c>
      <c r="V101" s="282">
        <f t="shared" si="7"/>
        <v>0.20315381191581361</v>
      </c>
    </row>
    <row r="102" spans="1:22">
      <c r="A102" s="268" t="s">
        <v>500</v>
      </c>
      <c r="B102" s="162" t="s">
        <v>644</v>
      </c>
      <c r="C102" s="151">
        <v>6385</v>
      </c>
      <c r="D102" s="151">
        <v>6907</v>
      </c>
      <c r="E102" s="151">
        <v>7964</v>
      </c>
      <c r="F102" s="151">
        <v>8973</v>
      </c>
      <c r="G102" s="151">
        <v>10826</v>
      </c>
      <c r="H102" s="151">
        <v>12383</v>
      </c>
      <c r="I102" s="151">
        <v>12397</v>
      </c>
      <c r="J102" s="269">
        <v>12394</v>
      </c>
      <c r="K102" s="281">
        <f t="shared" si="4"/>
        <v>-2.4199403081393012E-4</v>
      </c>
      <c r="L102" s="282">
        <f t="shared" si="5"/>
        <v>0.55625313912606722</v>
      </c>
      <c r="M102" s="271">
        <v>22131</v>
      </c>
      <c r="N102" s="271">
        <v>23324</v>
      </c>
      <c r="O102" s="271">
        <v>24639</v>
      </c>
      <c r="P102" s="271">
        <v>25601</v>
      </c>
      <c r="Q102" s="271">
        <v>28310</v>
      </c>
      <c r="R102" s="151">
        <v>31016</v>
      </c>
      <c r="S102" s="151">
        <v>31971</v>
      </c>
      <c r="T102" s="269">
        <v>33513</v>
      </c>
      <c r="U102" s="281">
        <f t="shared" si="6"/>
        <v>4.8231209533639907E-2</v>
      </c>
      <c r="V102" s="282">
        <f t="shared" si="7"/>
        <v>0.36016072080847428</v>
      </c>
    </row>
    <row r="103" spans="1:22">
      <c r="A103" s="268" t="s">
        <v>473</v>
      </c>
      <c r="B103" s="162" t="s">
        <v>645</v>
      </c>
      <c r="C103" s="151">
        <v>7188</v>
      </c>
      <c r="D103" s="151">
        <v>7568</v>
      </c>
      <c r="E103" s="151">
        <v>8310</v>
      </c>
      <c r="F103" s="151">
        <v>8983</v>
      </c>
      <c r="G103" s="151">
        <v>9671</v>
      </c>
      <c r="H103" s="151">
        <v>10384</v>
      </c>
      <c r="I103" s="151">
        <v>10403</v>
      </c>
      <c r="J103" s="269">
        <v>10410</v>
      </c>
      <c r="K103" s="281">
        <f t="shared" si="4"/>
        <v>6.7288282226285467E-4</v>
      </c>
      <c r="L103" s="282">
        <f t="shared" si="5"/>
        <v>0.25270758122743686</v>
      </c>
      <c r="M103" s="271">
        <v>21438</v>
      </c>
      <c r="N103" s="271">
        <v>21818</v>
      </c>
      <c r="O103" s="271">
        <v>23095</v>
      </c>
      <c r="P103" s="271">
        <v>24233</v>
      </c>
      <c r="Q103" s="271">
        <v>25421</v>
      </c>
      <c r="R103" s="151">
        <v>26634</v>
      </c>
      <c r="S103" s="151">
        <v>26653</v>
      </c>
      <c r="T103" s="269">
        <v>26660</v>
      </c>
      <c r="U103" s="281">
        <f t="shared" si="6"/>
        <v>2.6263460023256968E-4</v>
      </c>
      <c r="V103" s="282">
        <f t="shared" si="7"/>
        <v>0.15436241610738266</v>
      </c>
    </row>
    <row r="104" spans="1:22">
      <c r="A104" s="268" t="s">
        <v>410</v>
      </c>
      <c r="B104" s="162" t="s">
        <v>626</v>
      </c>
      <c r="C104" s="271">
        <v>4722</v>
      </c>
      <c r="D104" s="271">
        <v>5100</v>
      </c>
      <c r="E104" s="271">
        <v>5304</v>
      </c>
      <c r="F104" s="271">
        <v>5406</v>
      </c>
      <c r="G104" s="271">
        <v>5674</v>
      </c>
      <c r="H104" s="271">
        <v>6090</v>
      </c>
      <c r="I104" s="271">
        <v>6456</v>
      </c>
      <c r="J104" s="269">
        <v>6960</v>
      </c>
      <c r="K104" s="281">
        <f t="shared" si="4"/>
        <v>7.8066914498141182E-2</v>
      </c>
      <c r="L104" s="282">
        <f t="shared" si="5"/>
        <v>0.31221719457013575</v>
      </c>
      <c r="M104" s="271">
        <v>14600</v>
      </c>
      <c r="N104" s="271">
        <v>15770</v>
      </c>
      <c r="O104" s="271">
        <v>16402</v>
      </c>
      <c r="P104" s="271">
        <v>17002</v>
      </c>
      <c r="Q104" s="271">
        <v>17844</v>
      </c>
      <c r="R104" s="271">
        <v>18868</v>
      </c>
      <c r="S104" s="271">
        <v>19632</v>
      </c>
      <c r="T104" s="269">
        <v>20424</v>
      </c>
      <c r="U104" s="281">
        <f t="shared" si="6"/>
        <v>4.034229828850866E-2</v>
      </c>
      <c r="V104" s="282">
        <f t="shared" si="7"/>
        <v>0.24521399829289114</v>
      </c>
    </row>
    <row r="105" spans="1:22">
      <c r="A105" s="267" t="s">
        <v>389</v>
      </c>
      <c r="B105" s="163" t="s">
        <v>617</v>
      </c>
      <c r="C105" s="152">
        <v>3554</v>
      </c>
      <c r="D105" s="152">
        <v>3621</v>
      </c>
      <c r="E105" s="152">
        <v>3726</v>
      </c>
      <c r="F105" s="152">
        <v>3927</v>
      </c>
      <c r="G105" s="152">
        <v>4125</v>
      </c>
      <c r="H105" s="152">
        <v>4278</v>
      </c>
      <c r="I105" s="152">
        <v>4404</v>
      </c>
      <c r="J105" s="272">
        <v>4646</v>
      </c>
      <c r="K105" s="281">
        <f t="shared" si="4"/>
        <v>5.4950045413260762E-2</v>
      </c>
      <c r="L105" s="282">
        <f t="shared" si="5"/>
        <v>0.24691358024691357</v>
      </c>
      <c r="M105" s="152">
        <v>10394</v>
      </c>
      <c r="N105" s="152">
        <v>11031</v>
      </c>
      <c r="O105" s="152">
        <v>11697</v>
      </c>
      <c r="P105" s="152">
        <v>12237</v>
      </c>
      <c r="Q105" s="152">
        <v>12855</v>
      </c>
      <c r="R105" s="152">
        <v>13428</v>
      </c>
      <c r="S105" s="152">
        <v>14124</v>
      </c>
      <c r="T105" s="272">
        <v>14876</v>
      </c>
      <c r="U105" s="281">
        <f t="shared" si="6"/>
        <v>5.324270744831483E-2</v>
      </c>
      <c r="V105" s="282">
        <f t="shared" si="7"/>
        <v>0.27177908865521072</v>
      </c>
    </row>
    <row r="106" spans="1:22" ht="21.75" customHeight="1">
      <c r="A106" s="147" t="s">
        <v>319</v>
      </c>
      <c r="B106" s="273"/>
      <c r="C106" s="273"/>
      <c r="D106" s="273"/>
      <c r="E106" s="273"/>
      <c r="F106" s="273"/>
      <c r="G106" s="273"/>
      <c r="H106" s="273"/>
      <c r="I106" s="273"/>
      <c r="J106" s="273"/>
      <c r="K106" s="281"/>
      <c r="L106" s="281"/>
      <c r="M106" s="273"/>
      <c r="N106" s="273"/>
      <c r="O106" s="273"/>
      <c r="P106" s="273"/>
      <c r="Q106" s="273"/>
      <c r="R106" s="273"/>
      <c r="S106" s="273"/>
      <c r="T106" s="273"/>
      <c r="U106" s="281"/>
      <c r="V106" s="281"/>
    </row>
    <row r="107" spans="1:22" ht="21.75" customHeight="1">
      <c r="A107" s="274" t="s">
        <v>124</v>
      </c>
      <c r="B107" s="159"/>
      <c r="C107" s="159"/>
      <c r="D107" s="159"/>
      <c r="E107" s="159"/>
      <c r="F107" s="159"/>
      <c r="G107" s="159"/>
      <c r="H107" s="159"/>
      <c r="I107" s="159"/>
      <c r="J107" s="159"/>
      <c r="K107" s="283"/>
      <c r="L107" s="283"/>
      <c r="M107" s="159"/>
      <c r="N107" s="159"/>
      <c r="O107" s="159"/>
      <c r="P107" s="159"/>
      <c r="Q107" s="159"/>
      <c r="R107" s="159"/>
      <c r="S107" s="159"/>
      <c r="T107" s="159"/>
      <c r="U107" s="283"/>
      <c r="V107" s="283"/>
    </row>
  </sheetData>
  <mergeCells count="5">
    <mergeCell ref="C2:J2"/>
    <mergeCell ref="M2:T2"/>
    <mergeCell ref="W2:AC2"/>
    <mergeCell ref="C54:J54"/>
    <mergeCell ref="M54:T5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Z25"/>
  <sheetViews>
    <sheetView workbookViewId="0">
      <selection sqref="A1:Z1"/>
    </sheetView>
  </sheetViews>
  <sheetFormatPr defaultRowHeight="15"/>
  <cols>
    <col min="1" max="1" width="30.42578125" style="154" customWidth="1"/>
    <col min="2" max="24" width="8.85546875" style="155" customWidth="1"/>
    <col min="25" max="25" width="9.140625" style="155" customWidth="1"/>
    <col min="26" max="26" width="8.85546875" style="156" customWidth="1"/>
  </cols>
  <sheetData>
    <row r="1" spans="1:26" ht="23.25" customHeight="1">
      <c r="A1" s="651" t="s">
        <v>914</v>
      </c>
      <c r="B1" s="651"/>
      <c r="C1" s="651"/>
      <c r="D1" s="651"/>
      <c r="E1" s="651"/>
      <c r="F1" s="651"/>
      <c r="G1" s="651"/>
      <c r="H1" s="651"/>
      <c r="I1" s="651"/>
      <c r="J1" s="651"/>
      <c r="K1" s="651"/>
      <c r="L1" s="651"/>
      <c r="M1" s="651"/>
      <c r="N1" s="651"/>
      <c r="O1" s="651"/>
      <c r="P1" s="651"/>
      <c r="Q1" s="651"/>
      <c r="R1" s="651"/>
      <c r="S1" s="651"/>
      <c r="T1" s="651"/>
      <c r="U1" s="651"/>
      <c r="V1" s="651"/>
      <c r="W1" s="651"/>
      <c r="X1" s="651"/>
      <c r="Y1" s="651"/>
      <c r="Z1" s="651"/>
    </row>
    <row r="2" spans="1:26" ht="20.100000000000001" customHeight="1">
      <c r="A2" s="142" t="s">
        <v>306</v>
      </c>
      <c r="B2" s="149" t="s">
        <v>345</v>
      </c>
      <c r="C2" s="149" t="s">
        <v>346</v>
      </c>
      <c r="D2" s="149" t="s">
        <v>347</v>
      </c>
      <c r="E2" s="149" t="s">
        <v>348</v>
      </c>
      <c r="F2" s="149" t="s">
        <v>349</v>
      </c>
      <c r="G2" s="149" t="s">
        <v>350</v>
      </c>
      <c r="H2" s="149" t="s">
        <v>351</v>
      </c>
      <c r="I2" s="149" t="s">
        <v>352</v>
      </c>
      <c r="J2" s="149" t="s">
        <v>353</v>
      </c>
      <c r="K2" s="149" t="s">
        <v>354</v>
      </c>
      <c r="L2" s="149" t="s">
        <v>355</v>
      </c>
      <c r="M2" s="149" t="s">
        <v>190</v>
      </c>
      <c r="N2" s="149" t="s">
        <v>356</v>
      </c>
      <c r="O2" s="149" t="s">
        <v>357</v>
      </c>
      <c r="P2" s="149" t="s">
        <v>358</v>
      </c>
      <c r="Q2" s="149" t="s">
        <v>359</v>
      </c>
      <c r="R2" s="149" t="s">
        <v>191</v>
      </c>
      <c r="S2" s="149" t="s">
        <v>360</v>
      </c>
      <c r="T2" s="149" t="s">
        <v>361</v>
      </c>
      <c r="U2" s="149" t="s">
        <v>362</v>
      </c>
      <c r="V2" s="149" t="s">
        <v>363</v>
      </c>
      <c r="W2" s="149" t="s">
        <v>192</v>
      </c>
      <c r="X2" s="149" t="s">
        <v>364</v>
      </c>
      <c r="Y2" s="150" t="s">
        <v>365</v>
      </c>
      <c r="Z2" s="150" t="s">
        <v>366</v>
      </c>
    </row>
    <row r="3" spans="1:26" ht="20.100000000000001" customHeight="1">
      <c r="A3" s="143" t="s">
        <v>719</v>
      </c>
      <c r="B3" s="105">
        <v>1660</v>
      </c>
      <c r="C3" s="105">
        <v>2050</v>
      </c>
      <c r="D3" s="105">
        <v>1890</v>
      </c>
      <c r="E3" s="105">
        <v>2050</v>
      </c>
      <c r="F3" s="105">
        <v>2100</v>
      </c>
      <c r="G3" s="105">
        <v>2080</v>
      </c>
      <c r="H3" s="105">
        <v>2220</v>
      </c>
      <c r="I3" s="105">
        <v>2330</v>
      </c>
      <c r="J3" s="105">
        <v>2270</v>
      </c>
      <c r="K3" s="105">
        <v>2360</v>
      </c>
      <c r="L3" s="105">
        <v>2260</v>
      </c>
      <c r="M3" s="105">
        <v>2160</v>
      </c>
      <c r="N3" s="105">
        <v>2210</v>
      </c>
      <c r="O3" s="105">
        <v>2470</v>
      </c>
      <c r="P3" s="105">
        <v>2620</v>
      </c>
      <c r="Q3" s="105">
        <v>2660</v>
      </c>
      <c r="R3" s="105">
        <v>2650</v>
      </c>
      <c r="S3" s="105">
        <v>2620</v>
      </c>
      <c r="T3" s="105">
        <v>2580</v>
      </c>
      <c r="U3" s="105">
        <v>2840</v>
      </c>
      <c r="V3" s="105">
        <v>3000</v>
      </c>
      <c r="W3" s="105">
        <v>3140</v>
      </c>
      <c r="X3" s="105">
        <v>3280</v>
      </c>
      <c r="Y3" s="105">
        <v>3310</v>
      </c>
      <c r="Z3" s="151">
        <v>3350</v>
      </c>
    </row>
    <row r="4" spans="1:26" ht="20.100000000000001" customHeight="1">
      <c r="A4" s="143" t="s">
        <v>720</v>
      </c>
      <c r="B4" s="105">
        <v>210</v>
      </c>
      <c r="C4" s="105">
        <v>630</v>
      </c>
      <c r="D4" s="105">
        <v>480</v>
      </c>
      <c r="E4" s="105">
        <v>590</v>
      </c>
      <c r="F4" s="105">
        <v>590</v>
      </c>
      <c r="G4" s="105">
        <v>520</v>
      </c>
      <c r="H4" s="105">
        <v>570</v>
      </c>
      <c r="I4" s="105">
        <v>350</v>
      </c>
      <c r="J4" s="105">
        <v>-190</v>
      </c>
      <c r="K4" s="105">
        <v>-220</v>
      </c>
      <c r="L4" s="105">
        <v>-350</v>
      </c>
      <c r="M4" s="105">
        <v>-560</v>
      </c>
      <c r="N4" s="105">
        <v>-570</v>
      </c>
      <c r="O4" s="105">
        <v>-400</v>
      </c>
      <c r="P4" s="105">
        <v>-180</v>
      </c>
      <c r="Q4" s="105">
        <v>-30</v>
      </c>
      <c r="R4" s="105">
        <v>70</v>
      </c>
      <c r="S4" s="105">
        <v>50</v>
      </c>
      <c r="T4" s="105">
        <v>-370</v>
      </c>
      <c r="U4" s="105">
        <v>-1240</v>
      </c>
      <c r="V4" s="105">
        <v>-1680</v>
      </c>
      <c r="W4" s="105">
        <v>-1610</v>
      </c>
      <c r="X4" s="105">
        <v>-1540</v>
      </c>
      <c r="Y4" s="105">
        <v>-1780</v>
      </c>
      <c r="Z4" s="151">
        <v>-1740</v>
      </c>
    </row>
    <row r="5" spans="1:26" ht="20.100000000000001" customHeight="1">
      <c r="A5" s="143" t="s">
        <v>912</v>
      </c>
      <c r="B5" s="105">
        <v>1450</v>
      </c>
      <c r="C5" s="105">
        <v>1420</v>
      </c>
      <c r="D5" s="105">
        <v>1410</v>
      </c>
      <c r="E5" s="105">
        <v>1460</v>
      </c>
      <c r="F5" s="105">
        <v>1510</v>
      </c>
      <c r="G5" s="105">
        <v>1560</v>
      </c>
      <c r="H5" s="105">
        <v>1650</v>
      </c>
      <c r="I5" s="105">
        <v>1980</v>
      </c>
      <c r="J5" s="105">
        <v>2460</v>
      </c>
      <c r="K5" s="105">
        <v>2580</v>
      </c>
      <c r="L5" s="105">
        <v>2610</v>
      </c>
      <c r="M5" s="105">
        <v>2720</v>
      </c>
      <c r="N5" s="105">
        <v>2780</v>
      </c>
      <c r="O5" s="105">
        <v>2870</v>
      </c>
      <c r="P5" s="105">
        <v>2800</v>
      </c>
      <c r="Q5" s="105">
        <v>2690</v>
      </c>
      <c r="R5" s="105">
        <v>2580</v>
      </c>
      <c r="S5" s="105">
        <v>2570</v>
      </c>
      <c r="T5" s="105">
        <v>2950</v>
      </c>
      <c r="U5" s="105">
        <v>4080</v>
      </c>
      <c r="V5" s="105">
        <v>4680</v>
      </c>
      <c r="W5" s="105">
        <v>4750</v>
      </c>
      <c r="X5" s="105">
        <v>4820</v>
      </c>
      <c r="Y5" s="105">
        <v>5090</v>
      </c>
      <c r="Z5" s="151">
        <v>5090</v>
      </c>
    </row>
    <row r="6" spans="1:26" s="22" customFormat="1" ht="20.100000000000001" customHeight="1">
      <c r="A6" s="143" t="s">
        <v>312</v>
      </c>
      <c r="B6" s="105">
        <v>6170</v>
      </c>
      <c r="C6" s="105">
        <v>6250</v>
      </c>
      <c r="D6" s="105">
        <v>6340</v>
      </c>
      <c r="E6" s="105">
        <v>6480</v>
      </c>
      <c r="F6" s="105">
        <v>6720</v>
      </c>
      <c r="G6" s="105">
        <v>6560</v>
      </c>
      <c r="H6" s="105">
        <v>6760</v>
      </c>
      <c r="I6" s="105">
        <v>6910</v>
      </c>
      <c r="J6" s="105">
        <v>7050</v>
      </c>
      <c r="K6" s="105">
        <v>7200</v>
      </c>
      <c r="L6" s="105">
        <v>7390</v>
      </c>
      <c r="M6" s="105">
        <v>7290</v>
      </c>
      <c r="N6" s="105">
        <v>7550</v>
      </c>
      <c r="O6" s="105">
        <v>7300</v>
      </c>
      <c r="P6" s="105">
        <v>7330</v>
      </c>
      <c r="Q6" s="105">
        <v>7280</v>
      </c>
      <c r="R6" s="105">
        <v>7670</v>
      </c>
      <c r="S6" s="105">
        <v>7910</v>
      </c>
      <c r="T6" s="105">
        <v>7710</v>
      </c>
      <c r="U6" s="105">
        <v>7910</v>
      </c>
      <c r="V6" s="105">
        <v>8060</v>
      </c>
      <c r="W6" s="105">
        <v>7730</v>
      </c>
      <c r="X6" s="105">
        <v>7640</v>
      </c>
      <c r="Y6" s="105">
        <v>7690</v>
      </c>
      <c r="Z6" s="105">
        <v>7700</v>
      </c>
    </row>
    <row r="7" spans="1:26" ht="30.75" customHeight="1">
      <c r="A7" s="143" t="s">
        <v>717</v>
      </c>
      <c r="B7" s="105">
        <v>7830</v>
      </c>
      <c r="C7" s="105">
        <v>8300</v>
      </c>
      <c r="D7" s="105">
        <v>8230</v>
      </c>
      <c r="E7" s="105">
        <v>8530</v>
      </c>
      <c r="F7" s="105">
        <v>8820</v>
      </c>
      <c r="G7" s="105">
        <v>8640</v>
      </c>
      <c r="H7" s="105">
        <v>8980</v>
      </c>
      <c r="I7" s="105">
        <v>9240</v>
      </c>
      <c r="J7" s="105">
        <v>9320</v>
      </c>
      <c r="K7" s="105">
        <v>9560</v>
      </c>
      <c r="L7" s="105">
        <v>9650</v>
      </c>
      <c r="M7" s="105">
        <v>9450</v>
      </c>
      <c r="N7" s="105">
        <v>9760</v>
      </c>
      <c r="O7" s="105">
        <v>9770</v>
      </c>
      <c r="P7" s="105">
        <v>9950</v>
      </c>
      <c r="Q7" s="105">
        <v>9940</v>
      </c>
      <c r="R7" s="105">
        <v>10320</v>
      </c>
      <c r="S7" s="105">
        <v>10530</v>
      </c>
      <c r="T7" s="105">
        <v>10290</v>
      </c>
      <c r="U7" s="105">
        <v>10750</v>
      </c>
      <c r="V7" s="105">
        <v>11060</v>
      </c>
      <c r="W7" s="105">
        <v>10870</v>
      </c>
      <c r="X7" s="105">
        <v>10920</v>
      </c>
      <c r="Y7" s="105">
        <v>11000</v>
      </c>
      <c r="Z7" s="151">
        <v>11050</v>
      </c>
    </row>
    <row r="8" spans="1:26" ht="20.100000000000001" customHeight="1">
      <c r="A8" s="144" t="s">
        <v>718</v>
      </c>
      <c r="B8" s="109">
        <v>6380</v>
      </c>
      <c r="C8" s="109">
        <v>6880</v>
      </c>
      <c r="D8" s="109">
        <v>6820</v>
      </c>
      <c r="E8" s="109">
        <v>7070</v>
      </c>
      <c r="F8" s="109">
        <v>7310</v>
      </c>
      <c r="G8" s="109">
        <v>7080</v>
      </c>
      <c r="H8" s="109">
        <v>7330</v>
      </c>
      <c r="I8" s="109">
        <v>7260</v>
      </c>
      <c r="J8" s="109">
        <v>6860</v>
      </c>
      <c r="K8" s="109">
        <v>6980</v>
      </c>
      <c r="L8" s="109">
        <v>7040</v>
      </c>
      <c r="M8" s="109">
        <v>6730</v>
      </c>
      <c r="N8" s="109">
        <v>6980</v>
      </c>
      <c r="O8" s="109">
        <v>6900</v>
      </c>
      <c r="P8" s="109">
        <v>7150</v>
      </c>
      <c r="Q8" s="109">
        <v>7250</v>
      </c>
      <c r="R8" s="109">
        <v>7740</v>
      </c>
      <c r="S8" s="109">
        <v>7960</v>
      </c>
      <c r="T8" s="109">
        <v>7340</v>
      </c>
      <c r="U8" s="109">
        <v>6670</v>
      </c>
      <c r="V8" s="109">
        <v>6380</v>
      </c>
      <c r="W8" s="109">
        <v>6120</v>
      </c>
      <c r="X8" s="109">
        <v>6100</v>
      </c>
      <c r="Y8" s="109">
        <v>5910</v>
      </c>
      <c r="Z8" s="152">
        <v>5960</v>
      </c>
    </row>
    <row r="9" spans="1:26" ht="20.100000000000001" customHeight="1">
      <c r="A9" s="145" t="s">
        <v>307</v>
      </c>
      <c r="B9" s="153" t="s">
        <v>345</v>
      </c>
      <c r="C9" s="153" t="s">
        <v>346</v>
      </c>
      <c r="D9" s="153" t="s">
        <v>347</v>
      </c>
      <c r="E9" s="153" t="s">
        <v>348</v>
      </c>
      <c r="F9" s="153" t="s">
        <v>349</v>
      </c>
      <c r="G9" s="153" t="s">
        <v>350</v>
      </c>
      <c r="H9" s="153" t="s">
        <v>351</v>
      </c>
      <c r="I9" s="153" t="s">
        <v>352</v>
      </c>
      <c r="J9" s="153" t="s">
        <v>353</v>
      </c>
      <c r="K9" s="153" t="s">
        <v>354</v>
      </c>
      <c r="L9" s="153" t="s">
        <v>355</v>
      </c>
      <c r="M9" s="153" t="s">
        <v>190</v>
      </c>
      <c r="N9" s="153" t="s">
        <v>356</v>
      </c>
      <c r="O9" s="153" t="s">
        <v>357</v>
      </c>
      <c r="P9" s="153" t="s">
        <v>358</v>
      </c>
      <c r="Q9" s="153" t="s">
        <v>359</v>
      </c>
      <c r="R9" s="153" t="s">
        <v>191</v>
      </c>
      <c r="S9" s="153" t="s">
        <v>360</v>
      </c>
      <c r="T9" s="153" t="s">
        <v>361</v>
      </c>
      <c r="U9" s="153" t="s">
        <v>362</v>
      </c>
      <c r="V9" s="153" t="s">
        <v>363</v>
      </c>
      <c r="W9" s="153" t="s">
        <v>192</v>
      </c>
      <c r="X9" s="146" t="s">
        <v>364</v>
      </c>
      <c r="Y9" s="150" t="s">
        <v>365</v>
      </c>
      <c r="Z9" s="150" t="s">
        <v>366</v>
      </c>
    </row>
    <row r="10" spans="1:26" ht="20.100000000000001" customHeight="1">
      <c r="A10" s="143" t="s">
        <v>719</v>
      </c>
      <c r="B10" s="105">
        <v>3490</v>
      </c>
      <c r="C10" s="105">
        <v>3690</v>
      </c>
      <c r="D10" s="105">
        <v>3960</v>
      </c>
      <c r="E10" s="105">
        <v>4180</v>
      </c>
      <c r="F10" s="105">
        <v>4340</v>
      </c>
      <c r="G10" s="105">
        <v>4390</v>
      </c>
      <c r="H10" s="105">
        <v>4510</v>
      </c>
      <c r="I10" s="105">
        <v>4620</v>
      </c>
      <c r="J10" s="105">
        <v>4740</v>
      </c>
      <c r="K10" s="105">
        <v>4810</v>
      </c>
      <c r="L10" s="105">
        <v>4840</v>
      </c>
      <c r="M10" s="105">
        <v>5050</v>
      </c>
      <c r="N10" s="105">
        <v>5420</v>
      </c>
      <c r="O10" s="105">
        <v>6020</v>
      </c>
      <c r="P10" s="105">
        <v>6450</v>
      </c>
      <c r="Q10" s="105">
        <v>6700</v>
      </c>
      <c r="R10" s="105">
        <v>6800</v>
      </c>
      <c r="S10" s="105">
        <v>7080</v>
      </c>
      <c r="T10" s="105">
        <v>7150</v>
      </c>
      <c r="U10" s="105">
        <v>7830</v>
      </c>
      <c r="V10" s="105">
        <v>8340</v>
      </c>
      <c r="W10" s="105">
        <v>8730</v>
      </c>
      <c r="X10" s="105">
        <v>8990</v>
      </c>
      <c r="Y10" s="105">
        <v>9060</v>
      </c>
      <c r="Z10" s="151">
        <v>9140</v>
      </c>
    </row>
    <row r="11" spans="1:26" ht="20.100000000000001" customHeight="1">
      <c r="A11" s="143" t="s">
        <v>720</v>
      </c>
      <c r="B11" s="105">
        <v>1880</v>
      </c>
      <c r="C11" s="105">
        <v>1860</v>
      </c>
      <c r="D11" s="105">
        <v>1940</v>
      </c>
      <c r="E11" s="105">
        <v>2010</v>
      </c>
      <c r="F11" s="105">
        <v>2020</v>
      </c>
      <c r="G11" s="105">
        <v>2010</v>
      </c>
      <c r="H11" s="105">
        <v>2060</v>
      </c>
      <c r="I11" s="105">
        <v>1880</v>
      </c>
      <c r="J11" s="105">
        <v>1610</v>
      </c>
      <c r="K11" s="105">
        <v>1560</v>
      </c>
      <c r="L11" s="105">
        <v>1460</v>
      </c>
      <c r="M11" s="105">
        <v>1440</v>
      </c>
      <c r="N11" s="105">
        <v>1570</v>
      </c>
      <c r="O11" s="105">
        <v>1970</v>
      </c>
      <c r="P11" s="105">
        <v>2290</v>
      </c>
      <c r="Q11" s="105">
        <v>2520</v>
      </c>
      <c r="R11" s="105">
        <v>2540</v>
      </c>
      <c r="S11" s="105">
        <v>2680</v>
      </c>
      <c r="T11" s="105">
        <v>2500</v>
      </c>
      <c r="U11" s="105">
        <v>2030</v>
      </c>
      <c r="V11" s="105">
        <v>2140</v>
      </c>
      <c r="W11" s="105">
        <v>2960</v>
      </c>
      <c r="X11" s="105">
        <v>3150</v>
      </c>
      <c r="Y11" s="105">
        <v>2950</v>
      </c>
      <c r="Z11" s="151">
        <v>3030</v>
      </c>
    </row>
    <row r="12" spans="1:26" ht="20.100000000000001" customHeight="1">
      <c r="A12" s="143" t="s">
        <v>912</v>
      </c>
      <c r="B12" s="105">
        <v>1610</v>
      </c>
      <c r="C12" s="105">
        <v>1830</v>
      </c>
      <c r="D12" s="105">
        <v>2020</v>
      </c>
      <c r="E12" s="105">
        <v>2170</v>
      </c>
      <c r="F12" s="105">
        <v>2320</v>
      </c>
      <c r="G12" s="105">
        <v>2380</v>
      </c>
      <c r="H12" s="105">
        <v>2450</v>
      </c>
      <c r="I12" s="105">
        <v>2740</v>
      </c>
      <c r="J12" s="105">
        <v>3130</v>
      </c>
      <c r="K12" s="105">
        <v>3250</v>
      </c>
      <c r="L12" s="105">
        <v>3380</v>
      </c>
      <c r="M12" s="105">
        <v>3610</v>
      </c>
      <c r="N12" s="105">
        <v>3850</v>
      </c>
      <c r="O12" s="105">
        <v>4050</v>
      </c>
      <c r="P12" s="105">
        <v>4160</v>
      </c>
      <c r="Q12" s="105">
        <v>4180</v>
      </c>
      <c r="R12" s="105">
        <v>4260</v>
      </c>
      <c r="S12" s="105">
        <v>4400</v>
      </c>
      <c r="T12" s="105">
        <v>4650</v>
      </c>
      <c r="U12" s="105">
        <v>5800</v>
      </c>
      <c r="V12" s="105">
        <v>6200</v>
      </c>
      <c r="W12" s="105">
        <v>5770</v>
      </c>
      <c r="X12" s="105">
        <v>5840</v>
      </c>
      <c r="Y12" s="105">
        <v>6110</v>
      </c>
      <c r="Z12" s="151">
        <v>6110</v>
      </c>
    </row>
    <row r="13" spans="1:26" s="22" customFormat="1" ht="20.100000000000001" customHeight="1">
      <c r="A13" s="143" t="s">
        <v>312</v>
      </c>
      <c r="B13" s="105">
        <v>5780</v>
      </c>
      <c r="C13" s="105">
        <v>5850</v>
      </c>
      <c r="D13" s="105">
        <v>5930</v>
      </c>
      <c r="E13" s="105">
        <v>6070</v>
      </c>
      <c r="F13" s="105">
        <v>6290</v>
      </c>
      <c r="G13" s="105">
        <v>6140</v>
      </c>
      <c r="H13" s="105">
        <v>6330</v>
      </c>
      <c r="I13" s="105">
        <v>6470</v>
      </c>
      <c r="J13" s="105">
        <v>6600</v>
      </c>
      <c r="K13" s="105">
        <v>6740</v>
      </c>
      <c r="L13" s="105">
        <v>6800</v>
      </c>
      <c r="M13" s="105">
        <v>7070</v>
      </c>
      <c r="N13" s="105">
        <v>7370</v>
      </c>
      <c r="O13" s="105">
        <v>7620</v>
      </c>
      <c r="P13" s="105">
        <v>7860</v>
      </c>
      <c r="Q13" s="105">
        <v>8070</v>
      </c>
      <c r="R13" s="105">
        <v>8230</v>
      </c>
      <c r="S13" s="105">
        <v>8430</v>
      </c>
      <c r="T13" s="105">
        <v>8420</v>
      </c>
      <c r="U13" s="105">
        <v>9020</v>
      </c>
      <c r="V13" s="105">
        <v>9340</v>
      </c>
      <c r="W13" s="105">
        <v>9360</v>
      </c>
      <c r="X13" s="105">
        <v>9540</v>
      </c>
      <c r="Y13" s="105">
        <v>9690</v>
      </c>
      <c r="Z13" s="105">
        <v>9800</v>
      </c>
    </row>
    <row r="14" spans="1:26" ht="29.25" customHeight="1">
      <c r="A14" s="143" t="s">
        <v>717</v>
      </c>
      <c r="B14" s="151">
        <v>9270</v>
      </c>
      <c r="C14" s="151">
        <v>9540</v>
      </c>
      <c r="D14" s="151">
        <v>9890</v>
      </c>
      <c r="E14" s="151">
        <v>10250</v>
      </c>
      <c r="F14" s="151">
        <v>10630</v>
      </c>
      <c r="G14" s="151">
        <v>10530</v>
      </c>
      <c r="H14" s="151">
        <v>10840</v>
      </c>
      <c r="I14" s="151">
        <v>11090</v>
      </c>
      <c r="J14" s="151">
        <v>11340</v>
      </c>
      <c r="K14" s="151">
        <v>11550</v>
      </c>
      <c r="L14" s="151">
        <v>11640</v>
      </c>
      <c r="M14" s="151">
        <v>12120</v>
      </c>
      <c r="N14" s="151">
        <v>12790</v>
      </c>
      <c r="O14" s="151">
        <v>13640</v>
      </c>
      <c r="P14" s="151">
        <v>14310</v>
      </c>
      <c r="Q14" s="151">
        <v>14770</v>
      </c>
      <c r="R14" s="151">
        <v>15030</v>
      </c>
      <c r="S14" s="151">
        <v>15510</v>
      </c>
      <c r="T14" s="151">
        <v>15570</v>
      </c>
      <c r="U14" s="151">
        <v>16850</v>
      </c>
      <c r="V14" s="151">
        <v>17680</v>
      </c>
      <c r="W14" s="151">
        <v>18090</v>
      </c>
      <c r="X14" s="151">
        <v>18530</v>
      </c>
      <c r="Y14" s="151">
        <v>18750</v>
      </c>
      <c r="Z14" s="151">
        <v>18940</v>
      </c>
    </row>
    <row r="15" spans="1:26" ht="22.5" customHeight="1">
      <c r="A15" s="144" t="s">
        <v>718</v>
      </c>
      <c r="B15" s="109">
        <v>7660</v>
      </c>
      <c r="C15" s="109">
        <v>7710</v>
      </c>
      <c r="D15" s="109">
        <v>7870</v>
      </c>
      <c r="E15" s="109">
        <v>8080</v>
      </c>
      <c r="F15" s="109">
        <v>8310</v>
      </c>
      <c r="G15" s="109">
        <v>8150</v>
      </c>
      <c r="H15" s="109">
        <v>8390</v>
      </c>
      <c r="I15" s="109">
        <v>8350</v>
      </c>
      <c r="J15" s="109">
        <v>8210</v>
      </c>
      <c r="K15" s="109">
        <v>8300</v>
      </c>
      <c r="L15" s="109">
        <v>8260</v>
      </c>
      <c r="M15" s="109">
        <v>8510</v>
      </c>
      <c r="N15" s="109">
        <v>8940</v>
      </c>
      <c r="O15" s="109">
        <v>9590</v>
      </c>
      <c r="P15" s="109">
        <v>10150</v>
      </c>
      <c r="Q15" s="109">
        <v>10590</v>
      </c>
      <c r="R15" s="109">
        <v>10770</v>
      </c>
      <c r="S15" s="109">
        <v>11110</v>
      </c>
      <c r="T15" s="109">
        <v>10920</v>
      </c>
      <c r="U15" s="109">
        <v>11050</v>
      </c>
      <c r="V15" s="109">
        <v>11480</v>
      </c>
      <c r="W15" s="109">
        <v>12320</v>
      </c>
      <c r="X15" s="109">
        <v>12690</v>
      </c>
      <c r="Y15" s="109">
        <v>12640</v>
      </c>
      <c r="Z15" s="152">
        <v>12830</v>
      </c>
    </row>
    <row r="16" spans="1:26" s="22" customFormat="1" ht="20.100000000000001" customHeight="1">
      <c r="A16" s="145" t="s">
        <v>913</v>
      </c>
      <c r="B16" s="153" t="s">
        <v>345</v>
      </c>
      <c r="C16" s="153" t="s">
        <v>346</v>
      </c>
      <c r="D16" s="153" t="s">
        <v>347</v>
      </c>
      <c r="E16" s="153" t="s">
        <v>348</v>
      </c>
      <c r="F16" s="153" t="s">
        <v>349</v>
      </c>
      <c r="G16" s="153" t="s">
        <v>350</v>
      </c>
      <c r="H16" s="153" t="s">
        <v>351</v>
      </c>
      <c r="I16" s="153" t="s">
        <v>352</v>
      </c>
      <c r="J16" s="153" t="s">
        <v>353</v>
      </c>
      <c r="K16" s="153" t="s">
        <v>354</v>
      </c>
      <c r="L16" s="153" t="s">
        <v>355</v>
      </c>
      <c r="M16" s="153" t="s">
        <v>190</v>
      </c>
      <c r="N16" s="153" t="s">
        <v>356</v>
      </c>
      <c r="O16" s="153" t="s">
        <v>357</v>
      </c>
      <c r="P16" s="153" t="s">
        <v>358</v>
      </c>
      <c r="Q16" s="153" t="s">
        <v>359</v>
      </c>
      <c r="R16" s="153" t="s">
        <v>191</v>
      </c>
      <c r="S16" s="153" t="s">
        <v>360</v>
      </c>
      <c r="T16" s="153" t="s">
        <v>361</v>
      </c>
      <c r="U16" s="153" t="s">
        <v>362</v>
      </c>
      <c r="V16" s="153" t="s">
        <v>363</v>
      </c>
      <c r="W16" s="153" t="s">
        <v>192</v>
      </c>
      <c r="X16" s="146" t="s">
        <v>364</v>
      </c>
      <c r="Y16" s="150" t="s">
        <v>365</v>
      </c>
      <c r="Z16" s="150" t="s">
        <v>366</v>
      </c>
    </row>
    <row r="17" spans="1:26" s="22" customFormat="1" ht="20.100000000000001" customHeight="1">
      <c r="A17" s="143" t="s">
        <v>719</v>
      </c>
      <c r="B17" s="105">
        <v>17060</v>
      </c>
      <c r="C17" s="105">
        <v>17160</v>
      </c>
      <c r="D17" s="105">
        <v>17720</v>
      </c>
      <c r="E17" s="105">
        <v>18160</v>
      </c>
      <c r="F17" s="105">
        <v>18810</v>
      </c>
      <c r="G17" s="105">
        <v>19080</v>
      </c>
      <c r="H17" s="105">
        <v>19720</v>
      </c>
      <c r="I17" s="105">
        <v>20460</v>
      </c>
      <c r="J17" s="105">
        <v>21470</v>
      </c>
      <c r="K17" s="105">
        <v>22180</v>
      </c>
      <c r="L17" s="105">
        <v>22160</v>
      </c>
      <c r="M17" s="105">
        <v>23320</v>
      </c>
      <c r="N17" s="105">
        <v>23890</v>
      </c>
      <c r="O17" s="105">
        <v>24550</v>
      </c>
      <c r="P17" s="105">
        <v>25220</v>
      </c>
      <c r="Q17" s="105">
        <v>25580</v>
      </c>
      <c r="R17" s="105">
        <v>26120</v>
      </c>
      <c r="S17" s="105">
        <v>26790</v>
      </c>
      <c r="T17" s="105">
        <v>26880</v>
      </c>
      <c r="U17" s="105">
        <v>28480</v>
      </c>
      <c r="V17" s="105">
        <v>29250</v>
      </c>
      <c r="W17" s="105">
        <v>29400</v>
      </c>
      <c r="X17" s="105">
        <v>30150</v>
      </c>
      <c r="Y17" s="105">
        <v>30730</v>
      </c>
      <c r="Z17" s="151">
        <v>31230</v>
      </c>
    </row>
    <row r="18" spans="1:26" s="22" customFormat="1" ht="20.100000000000001" customHeight="1">
      <c r="A18" s="143" t="s">
        <v>720</v>
      </c>
      <c r="B18" s="105">
        <v>11380</v>
      </c>
      <c r="C18" s="105">
        <v>10550</v>
      </c>
      <c r="D18" s="105">
        <v>10270</v>
      </c>
      <c r="E18" s="105">
        <v>10260</v>
      </c>
      <c r="F18" s="105">
        <v>10590</v>
      </c>
      <c r="G18" s="105">
        <v>10800</v>
      </c>
      <c r="H18" s="105">
        <v>11270</v>
      </c>
      <c r="I18" s="105">
        <v>11480</v>
      </c>
      <c r="J18" s="105">
        <v>11900</v>
      </c>
      <c r="K18" s="105">
        <v>12340</v>
      </c>
      <c r="L18" s="105">
        <v>12290</v>
      </c>
      <c r="M18" s="105">
        <v>13370</v>
      </c>
      <c r="N18" s="105">
        <v>13710</v>
      </c>
      <c r="O18" s="105">
        <v>13860</v>
      </c>
      <c r="P18" s="105">
        <v>14170</v>
      </c>
      <c r="Q18" s="105">
        <v>14200</v>
      </c>
      <c r="R18" s="105">
        <v>14420</v>
      </c>
      <c r="S18" s="105">
        <v>14650</v>
      </c>
      <c r="T18" s="105">
        <v>13860</v>
      </c>
      <c r="U18" s="105">
        <v>12730</v>
      </c>
      <c r="V18" s="105">
        <v>12010</v>
      </c>
      <c r="W18" s="105">
        <v>11910</v>
      </c>
      <c r="X18" s="105">
        <v>12120</v>
      </c>
      <c r="Y18" s="105">
        <v>11860</v>
      </c>
      <c r="Z18" s="151">
        <v>12360</v>
      </c>
    </row>
    <row r="19" spans="1:26" s="22" customFormat="1" ht="20.100000000000001" customHeight="1">
      <c r="A19" s="143" t="s">
        <v>912</v>
      </c>
      <c r="B19" s="105">
        <v>5680</v>
      </c>
      <c r="C19" s="105">
        <v>6610</v>
      </c>
      <c r="D19" s="105">
        <v>7450</v>
      </c>
      <c r="E19" s="105">
        <v>7900</v>
      </c>
      <c r="F19" s="105">
        <v>8220</v>
      </c>
      <c r="G19" s="105">
        <v>8280</v>
      </c>
      <c r="H19" s="105">
        <v>8450</v>
      </c>
      <c r="I19" s="105">
        <v>8980</v>
      </c>
      <c r="J19" s="105">
        <v>9570</v>
      </c>
      <c r="K19" s="105">
        <v>9840</v>
      </c>
      <c r="L19" s="105">
        <v>9870</v>
      </c>
      <c r="M19" s="105">
        <v>9950</v>
      </c>
      <c r="N19" s="105">
        <v>10180</v>
      </c>
      <c r="O19" s="105">
        <v>10690</v>
      </c>
      <c r="P19" s="105">
        <v>11050</v>
      </c>
      <c r="Q19" s="105">
        <v>11380</v>
      </c>
      <c r="R19" s="105">
        <v>11700</v>
      </c>
      <c r="S19" s="105">
        <v>12140</v>
      </c>
      <c r="T19" s="105">
        <v>13020</v>
      </c>
      <c r="U19" s="105">
        <v>15750</v>
      </c>
      <c r="V19" s="105">
        <v>17240</v>
      </c>
      <c r="W19" s="105">
        <v>17490</v>
      </c>
      <c r="X19" s="105">
        <v>18030</v>
      </c>
      <c r="Y19" s="105">
        <v>18870</v>
      </c>
      <c r="Z19" s="151">
        <v>18870</v>
      </c>
    </row>
    <row r="20" spans="1:26" s="22" customFormat="1" ht="20.100000000000001" customHeight="1">
      <c r="A20" s="143" t="s">
        <v>312</v>
      </c>
      <c r="B20" s="105">
        <v>7560</v>
      </c>
      <c r="C20" s="105">
        <v>7660</v>
      </c>
      <c r="D20" s="105">
        <v>7760</v>
      </c>
      <c r="E20" s="105">
        <v>7900</v>
      </c>
      <c r="F20" s="105">
        <v>7680</v>
      </c>
      <c r="G20" s="105">
        <v>8080</v>
      </c>
      <c r="H20" s="105">
        <v>8140</v>
      </c>
      <c r="I20" s="105">
        <v>8280</v>
      </c>
      <c r="J20" s="105">
        <v>8400</v>
      </c>
      <c r="K20" s="105">
        <v>8510</v>
      </c>
      <c r="L20" s="105">
        <v>8500</v>
      </c>
      <c r="M20" s="105">
        <v>8700</v>
      </c>
      <c r="N20" s="105">
        <v>9010</v>
      </c>
      <c r="O20" s="105">
        <v>9210</v>
      </c>
      <c r="P20" s="105">
        <v>9330</v>
      </c>
      <c r="Q20" s="105">
        <v>9470</v>
      </c>
      <c r="R20" s="105">
        <v>9580</v>
      </c>
      <c r="S20" s="105">
        <v>9800</v>
      </c>
      <c r="T20" s="105">
        <v>9730</v>
      </c>
      <c r="U20" s="105">
        <v>10320</v>
      </c>
      <c r="V20" s="105">
        <v>10600</v>
      </c>
      <c r="W20" s="105">
        <v>10640</v>
      </c>
      <c r="X20" s="105">
        <v>10870</v>
      </c>
      <c r="Y20" s="105">
        <v>11040</v>
      </c>
      <c r="Z20" s="105">
        <v>11190</v>
      </c>
    </row>
    <row r="21" spans="1:26" s="22" customFormat="1" ht="28.5" customHeight="1">
      <c r="A21" s="143" t="s">
        <v>717</v>
      </c>
      <c r="B21" s="151">
        <v>24620</v>
      </c>
      <c r="C21" s="151">
        <v>24820</v>
      </c>
      <c r="D21" s="151">
        <v>25480</v>
      </c>
      <c r="E21" s="151">
        <v>26060</v>
      </c>
      <c r="F21" s="151">
        <v>26490</v>
      </c>
      <c r="G21" s="151">
        <v>27160</v>
      </c>
      <c r="H21" s="151">
        <v>27860</v>
      </c>
      <c r="I21" s="151">
        <v>28740</v>
      </c>
      <c r="J21" s="151">
        <v>29870</v>
      </c>
      <c r="K21" s="151">
        <v>30690</v>
      </c>
      <c r="L21" s="151">
        <v>30660</v>
      </c>
      <c r="M21" s="151">
        <v>32020</v>
      </c>
      <c r="N21" s="151">
        <v>32900</v>
      </c>
      <c r="O21" s="151">
        <v>33760</v>
      </c>
      <c r="P21" s="151">
        <v>34550</v>
      </c>
      <c r="Q21" s="151">
        <v>35050</v>
      </c>
      <c r="R21" s="151">
        <v>35700</v>
      </c>
      <c r="S21" s="151">
        <v>36590</v>
      </c>
      <c r="T21" s="151">
        <v>36610</v>
      </c>
      <c r="U21" s="151">
        <v>38800</v>
      </c>
      <c r="V21" s="151">
        <v>39850</v>
      </c>
      <c r="W21" s="151">
        <v>40040</v>
      </c>
      <c r="X21" s="151">
        <v>41020</v>
      </c>
      <c r="Y21" s="151">
        <v>41770</v>
      </c>
      <c r="Z21" s="151">
        <v>42420</v>
      </c>
    </row>
    <row r="22" spans="1:26" s="22" customFormat="1" ht="20.100000000000001" customHeight="1">
      <c r="A22" s="144" t="s">
        <v>718</v>
      </c>
      <c r="B22" s="109">
        <v>18940</v>
      </c>
      <c r="C22" s="109">
        <v>18210</v>
      </c>
      <c r="D22" s="109">
        <v>18030</v>
      </c>
      <c r="E22" s="109">
        <v>18160</v>
      </c>
      <c r="F22" s="109">
        <v>18270</v>
      </c>
      <c r="G22" s="109">
        <v>18880</v>
      </c>
      <c r="H22" s="109">
        <v>19410</v>
      </c>
      <c r="I22" s="109">
        <v>19760</v>
      </c>
      <c r="J22" s="109">
        <v>20300</v>
      </c>
      <c r="K22" s="109">
        <v>20850</v>
      </c>
      <c r="L22" s="109">
        <v>20790</v>
      </c>
      <c r="M22" s="109">
        <v>22070</v>
      </c>
      <c r="N22" s="109">
        <v>22720</v>
      </c>
      <c r="O22" s="109">
        <v>23070</v>
      </c>
      <c r="P22" s="109">
        <v>23500</v>
      </c>
      <c r="Q22" s="109">
        <v>23670</v>
      </c>
      <c r="R22" s="109">
        <v>24000</v>
      </c>
      <c r="S22" s="109">
        <v>24450</v>
      </c>
      <c r="T22" s="109">
        <v>23590</v>
      </c>
      <c r="U22" s="109">
        <v>23050</v>
      </c>
      <c r="V22" s="109">
        <v>22610</v>
      </c>
      <c r="W22" s="109">
        <v>22550</v>
      </c>
      <c r="X22" s="109">
        <v>22990</v>
      </c>
      <c r="Y22" s="109">
        <v>22900</v>
      </c>
      <c r="Z22" s="152">
        <v>23550</v>
      </c>
    </row>
    <row r="23" spans="1:26" ht="44.25" customHeight="1">
      <c r="A23" s="652" t="s">
        <v>915</v>
      </c>
      <c r="B23" s="652"/>
      <c r="C23" s="652"/>
      <c r="D23" s="652"/>
      <c r="E23" s="652"/>
      <c r="F23" s="652"/>
      <c r="G23" s="652"/>
      <c r="H23" s="652"/>
      <c r="I23" s="652"/>
      <c r="J23" s="652"/>
      <c r="K23" s="652"/>
      <c r="L23" s="652"/>
      <c r="M23" s="652"/>
      <c r="N23" s="652"/>
      <c r="O23" s="652"/>
      <c r="P23" s="652"/>
      <c r="Q23" s="652"/>
      <c r="R23" s="652"/>
      <c r="S23" s="652"/>
      <c r="T23" s="652"/>
      <c r="U23" s="652"/>
      <c r="V23" s="652"/>
      <c r="W23" s="652"/>
      <c r="X23" s="652"/>
      <c r="Y23" s="148"/>
      <c r="Z23" s="151"/>
    </row>
    <row r="24" spans="1:26" ht="21" customHeight="1">
      <c r="A24" s="147" t="s">
        <v>916</v>
      </c>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51"/>
    </row>
    <row r="25" spans="1:26" ht="23.25" customHeight="1">
      <c r="A25" s="147" t="s">
        <v>124</v>
      </c>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51"/>
    </row>
  </sheetData>
  <mergeCells count="2">
    <mergeCell ref="A1:Z1"/>
    <mergeCell ref="A23:X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F15"/>
  <sheetViews>
    <sheetView workbookViewId="0">
      <selection sqref="A1:F1"/>
    </sheetView>
  </sheetViews>
  <sheetFormatPr defaultRowHeight="15"/>
  <cols>
    <col min="1" max="1" width="24.140625" customWidth="1"/>
    <col min="2" max="2" width="17.5703125" customWidth="1"/>
    <col min="3" max="6" width="10.85546875" customWidth="1"/>
  </cols>
  <sheetData>
    <row r="1" spans="1:6" ht="40.5" customHeight="1">
      <c r="A1" s="653" t="s">
        <v>896</v>
      </c>
      <c r="B1" s="653"/>
      <c r="C1" s="653"/>
      <c r="D1" s="653"/>
      <c r="E1" s="653"/>
      <c r="F1" s="653"/>
    </row>
    <row r="2" spans="1:6" ht="58.5" customHeight="1">
      <c r="A2" s="114" t="s">
        <v>283</v>
      </c>
      <c r="B2" s="115" t="s">
        <v>908</v>
      </c>
      <c r="C2" s="654" t="s">
        <v>897</v>
      </c>
      <c r="D2" s="655"/>
      <c r="E2" s="656" t="s">
        <v>903</v>
      </c>
      <c r="F2" s="657"/>
    </row>
    <row r="3" spans="1:6" ht="18" customHeight="1">
      <c r="A3" s="116" t="s">
        <v>118</v>
      </c>
      <c r="B3" s="139">
        <v>999</v>
      </c>
      <c r="C3" s="117">
        <v>991</v>
      </c>
      <c r="D3" s="118">
        <v>0.99</v>
      </c>
      <c r="E3" s="117">
        <v>6</v>
      </c>
      <c r="F3" s="119">
        <v>0.01</v>
      </c>
    </row>
    <row r="4" spans="1:6" ht="18" customHeight="1">
      <c r="A4" s="116" t="s">
        <v>115</v>
      </c>
      <c r="B4" s="140">
        <v>588</v>
      </c>
      <c r="C4" s="117">
        <v>580</v>
      </c>
      <c r="D4" s="118">
        <v>0.99</v>
      </c>
      <c r="E4" s="117">
        <v>6</v>
      </c>
      <c r="F4" s="119">
        <v>0.01</v>
      </c>
    </row>
    <row r="5" spans="1:6" ht="18" customHeight="1">
      <c r="A5" s="116" t="s">
        <v>116</v>
      </c>
      <c r="B5" s="139">
        <v>1229</v>
      </c>
      <c r="C5" s="120">
        <v>1201</v>
      </c>
      <c r="D5" s="118">
        <v>0.98</v>
      </c>
      <c r="E5" s="117">
        <v>28</v>
      </c>
      <c r="F5" s="119">
        <v>0.02</v>
      </c>
    </row>
    <row r="6" spans="1:6" ht="18" customHeight="1">
      <c r="A6" s="116" t="s">
        <v>104</v>
      </c>
      <c r="B6" s="140">
        <v>862</v>
      </c>
      <c r="C6" s="117">
        <v>333</v>
      </c>
      <c r="D6" s="118">
        <v>0.39</v>
      </c>
      <c r="E6" s="117">
        <v>58</v>
      </c>
      <c r="F6" s="119">
        <v>0.17</v>
      </c>
    </row>
    <row r="7" spans="1:6" ht="18" customHeight="1">
      <c r="A7" s="134" t="s">
        <v>120</v>
      </c>
      <c r="B7" s="141">
        <v>3678</v>
      </c>
      <c r="C7" s="135">
        <v>3105</v>
      </c>
      <c r="D7" s="126">
        <v>0.84</v>
      </c>
      <c r="E7" s="136">
        <v>98</v>
      </c>
      <c r="F7" s="127">
        <v>0.03</v>
      </c>
    </row>
    <row r="8" spans="1:6" ht="28.5" customHeight="1">
      <c r="A8" s="43" t="s">
        <v>124</v>
      </c>
      <c r="B8" s="43"/>
      <c r="C8" s="43"/>
      <c r="D8" s="128"/>
      <c r="E8" s="9"/>
      <c r="F8" s="9"/>
    </row>
    <row r="10" spans="1:6">
      <c r="B10" s="22"/>
    </row>
    <row r="11" spans="1:6">
      <c r="B11" s="22"/>
    </row>
    <row r="12" spans="1:6">
      <c r="B12" s="22"/>
    </row>
    <row r="13" spans="1:6">
      <c r="B13" s="22"/>
    </row>
    <row r="14" spans="1:6">
      <c r="B14" s="22"/>
    </row>
    <row r="15" spans="1:6">
      <c r="B15" s="22"/>
    </row>
  </sheetData>
  <mergeCells count="3">
    <mergeCell ref="A1:F1"/>
    <mergeCell ref="C2:D2"/>
    <mergeCell ref="E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F9"/>
  <sheetViews>
    <sheetView workbookViewId="0">
      <selection sqref="A1:F1"/>
    </sheetView>
  </sheetViews>
  <sheetFormatPr defaultRowHeight="15"/>
  <cols>
    <col min="1" max="1" width="25" customWidth="1"/>
    <col min="2" max="2" width="17.28515625" customWidth="1"/>
    <col min="3" max="6" width="12.85546875" customWidth="1"/>
    <col min="7" max="7" width="19.42578125" customWidth="1"/>
  </cols>
  <sheetData>
    <row r="1" spans="1:6" ht="27" customHeight="1">
      <c r="A1" s="653" t="s">
        <v>898</v>
      </c>
      <c r="B1" s="653"/>
      <c r="C1" s="653"/>
      <c r="D1" s="653"/>
      <c r="E1" s="653"/>
      <c r="F1" s="653"/>
    </row>
    <row r="2" spans="1:6" ht="83.25" customHeight="1">
      <c r="A2" s="121" t="s">
        <v>899</v>
      </c>
      <c r="B2" s="115" t="s">
        <v>908</v>
      </c>
      <c r="C2" s="654" t="s">
        <v>897</v>
      </c>
      <c r="D2" s="655"/>
      <c r="E2" s="656" t="s">
        <v>903</v>
      </c>
      <c r="F2" s="658"/>
    </row>
    <row r="3" spans="1:6">
      <c r="A3" s="122" t="s">
        <v>900</v>
      </c>
      <c r="B3" s="137">
        <v>175</v>
      </c>
      <c r="C3" s="123">
        <v>175</v>
      </c>
      <c r="D3" s="118">
        <v>1</v>
      </c>
      <c r="E3" s="123">
        <v>0</v>
      </c>
      <c r="F3" s="119">
        <v>0</v>
      </c>
    </row>
    <row r="4" spans="1:6">
      <c r="A4" s="122" t="s">
        <v>901</v>
      </c>
      <c r="B4" s="137">
        <v>265</v>
      </c>
      <c r="C4" s="123">
        <v>265</v>
      </c>
      <c r="D4" s="118">
        <v>1</v>
      </c>
      <c r="E4" s="123">
        <v>1</v>
      </c>
      <c r="F4" s="119">
        <v>0</v>
      </c>
    </row>
    <row r="5" spans="1:6">
      <c r="A5" s="122" t="s">
        <v>902</v>
      </c>
      <c r="B5" s="137">
        <v>133</v>
      </c>
      <c r="C5" s="123">
        <v>128</v>
      </c>
      <c r="D5" s="118">
        <v>0.96</v>
      </c>
      <c r="E5" s="123">
        <v>2</v>
      </c>
      <c r="F5" s="119">
        <v>0.02</v>
      </c>
    </row>
    <row r="6" spans="1:6">
      <c r="A6" s="122" t="s">
        <v>203</v>
      </c>
      <c r="B6" s="137">
        <v>103</v>
      </c>
      <c r="C6" s="123">
        <v>103</v>
      </c>
      <c r="D6" s="118">
        <v>1</v>
      </c>
      <c r="E6" s="123">
        <v>1</v>
      </c>
      <c r="F6" s="119">
        <v>0.01</v>
      </c>
    </row>
    <row r="7" spans="1:6">
      <c r="A7" s="122" t="s">
        <v>204</v>
      </c>
      <c r="B7" s="137">
        <v>357</v>
      </c>
      <c r="C7" s="123">
        <v>354</v>
      </c>
      <c r="D7" s="118">
        <v>0.99</v>
      </c>
      <c r="E7" s="123">
        <v>4</v>
      </c>
      <c r="F7" s="119">
        <v>0.01</v>
      </c>
    </row>
    <row r="8" spans="1:6" ht="15" customHeight="1">
      <c r="A8" s="124" t="s">
        <v>205</v>
      </c>
      <c r="B8" s="138">
        <v>504</v>
      </c>
      <c r="C8" s="125">
        <v>496</v>
      </c>
      <c r="D8" s="126">
        <v>0.98</v>
      </c>
      <c r="E8" s="125">
        <v>11</v>
      </c>
      <c r="F8" s="127">
        <v>0.02</v>
      </c>
    </row>
    <row r="9" spans="1:6" ht="27" customHeight="1">
      <c r="A9" s="43" t="s">
        <v>124</v>
      </c>
      <c r="B9" s="43"/>
      <c r="C9" s="43"/>
      <c r="D9" s="128"/>
      <c r="E9" s="9"/>
      <c r="F9" s="9"/>
    </row>
  </sheetData>
  <mergeCells count="3">
    <mergeCell ref="A1:F1"/>
    <mergeCell ref="C2:D2"/>
    <mergeCell ref="E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59"/>
  <sheetViews>
    <sheetView workbookViewId="0">
      <selection sqref="A1:D1"/>
    </sheetView>
  </sheetViews>
  <sheetFormatPr defaultRowHeight="15"/>
  <cols>
    <col min="1" max="1" width="12.140625" style="133" customWidth="1"/>
    <col min="2" max="2" width="13.140625" style="133" customWidth="1"/>
    <col min="3" max="3" width="23.140625" style="133" customWidth="1"/>
    <col min="4" max="4" width="24.28515625" style="133" customWidth="1"/>
  </cols>
  <sheetData>
    <row r="1" spans="1:4" ht="44.25" customHeight="1">
      <c r="A1" s="659" t="s">
        <v>907</v>
      </c>
      <c r="B1" s="659"/>
      <c r="C1" s="659"/>
      <c r="D1" s="659"/>
    </row>
    <row r="2" spans="1:4">
      <c r="A2" s="660" t="s">
        <v>904</v>
      </c>
      <c r="B2" s="661"/>
      <c r="C2" s="661"/>
      <c r="D2" s="661"/>
    </row>
    <row r="3" spans="1:4" ht="35.25" customHeight="1">
      <c r="A3" s="115" t="s">
        <v>0</v>
      </c>
      <c r="B3" s="115" t="s">
        <v>905</v>
      </c>
      <c r="C3" s="129" t="s">
        <v>910</v>
      </c>
      <c r="D3" s="129" t="s">
        <v>911</v>
      </c>
    </row>
    <row r="4" spans="1:4">
      <c r="A4" s="130">
        <v>1962</v>
      </c>
      <c r="B4" s="349">
        <v>30.3</v>
      </c>
      <c r="C4" s="350">
        <v>7.8630363036303628</v>
      </c>
      <c r="D4" s="350">
        <v>7.7094389438943898</v>
      </c>
    </row>
    <row r="5" spans="1:4">
      <c r="A5" s="130">
        <v>1963</v>
      </c>
      <c r="B5" s="349">
        <v>30.7</v>
      </c>
      <c r="C5" s="350">
        <v>7.7605863192182412</v>
      </c>
      <c r="D5" s="350">
        <v>7.6089902280130293</v>
      </c>
    </row>
    <row r="6" spans="1:4">
      <c r="A6" s="130">
        <v>1964</v>
      </c>
      <c r="B6" s="349">
        <v>31.1</v>
      </c>
      <c r="C6" s="350">
        <v>7.660771704180064</v>
      </c>
      <c r="D6" s="350">
        <v>7.5111254019292604</v>
      </c>
    </row>
    <row r="7" spans="1:4">
      <c r="A7" s="130">
        <v>1965</v>
      </c>
      <c r="B7" s="349">
        <v>31.6</v>
      </c>
      <c r="C7" s="350">
        <v>7.5395569620253164</v>
      </c>
      <c r="D7" s="350">
        <v>7.3922784810126583</v>
      </c>
    </row>
    <row r="8" spans="1:4">
      <c r="A8" s="130">
        <v>1966</v>
      </c>
      <c r="B8" s="349">
        <v>32.5</v>
      </c>
      <c r="C8" s="350">
        <v>7.3307692307692305</v>
      </c>
      <c r="D8" s="350">
        <v>7.1875692307692312</v>
      </c>
    </row>
    <row r="9" spans="1:4">
      <c r="A9" s="130">
        <v>1967</v>
      </c>
      <c r="B9" s="349">
        <v>33.4</v>
      </c>
      <c r="C9" s="350">
        <v>7.1332335329341321</v>
      </c>
      <c r="D9" s="350">
        <v>6.993892215568863</v>
      </c>
    </row>
    <row r="10" spans="1:4">
      <c r="A10" s="130">
        <v>1968</v>
      </c>
      <c r="B10" s="349">
        <v>34.9</v>
      </c>
      <c r="C10" s="350">
        <v>6.8266475644699147</v>
      </c>
      <c r="D10" s="350">
        <v>6.6932951289398286</v>
      </c>
    </row>
    <row r="11" spans="1:4">
      <c r="A11" s="130">
        <v>1969</v>
      </c>
      <c r="B11" s="349">
        <v>36.799999999999997</v>
      </c>
      <c r="C11" s="350">
        <v>6.4741847826086962</v>
      </c>
      <c r="D11" s="350">
        <v>6.3477173913043483</v>
      </c>
    </row>
    <row r="12" spans="1:4">
      <c r="A12" s="130">
        <v>1970</v>
      </c>
      <c r="B12" s="349">
        <v>39</v>
      </c>
      <c r="C12" s="350">
        <v>6.1089743589743586</v>
      </c>
      <c r="D12" s="350">
        <v>5.989641025641026</v>
      </c>
    </row>
    <row r="13" spans="1:4">
      <c r="A13" s="130">
        <v>1971</v>
      </c>
      <c r="B13" s="349">
        <v>40.700000000000003</v>
      </c>
      <c r="C13" s="350">
        <v>5.8538083538083532</v>
      </c>
      <c r="D13" s="350">
        <v>5.739459459459459</v>
      </c>
    </row>
    <row r="14" spans="1:4">
      <c r="A14" s="130">
        <v>1972</v>
      </c>
      <c r="B14" s="349">
        <v>41.9</v>
      </c>
      <c r="C14" s="350">
        <v>5.6861575178997619</v>
      </c>
      <c r="D14" s="350">
        <v>5.5750835322195709</v>
      </c>
    </row>
    <row r="15" spans="1:4">
      <c r="A15" s="130">
        <v>1973</v>
      </c>
      <c r="B15" s="349">
        <v>44.3</v>
      </c>
      <c r="C15" s="350">
        <v>5.3781038374717838</v>
      </c>
      <c r="D15" s="350">
        <v>5.273047404063206</v>
      </c>
    </row>
    <row r="16" spans="1:4">
      <c r="A16" s="130">
        <v>1974</v>
      </c>
      <c r="B16" s="349">
        <v>49.4</v>
      </c>
      <c r="C16" s="350">
        <v>4.8228744939271255</v>
      </c>
      <c r="D16" s="350">
        <v>4.728663967611336</v>
      </c>
    </row>
    <row r="17" spans="1:4">
      <c r="A17" s="130">
        <v>1975</v>
      </c>
      <c r="B17" s="349">
        <v>54.2</v>
      </c>
      <c r="C17" s="350">
        <v>4.3957564575645751</v>
      </c>
      <c r="D17" s="350">
        <v>4.3098892988929887</v>
      </c>
    </row>
    <row r="18" spans="1:4">
      <c r="A18" s="130">
        <v>1976</v>
      </c>
      <c r="B18" s="349">
        <v>57.1</v>
      </c>
      <c r="C18" s="350">
        <v>4.1725043782837128</v>
      </c>
      <c r="D18" s="350">
        <v>4.0909982486865148</v>
      </c>
    </row>
    <row r="19" spans="1:4">
      <c r="A19" s="130">
        <v>1977</v>
      </c>
      <c r="B19" s="349">
        <v>61</v>
      </c>
      <c r="C19" s="350">
        <v>3.9057377049180326</v>
      </c>
      <c r="D19" s="350">
        <v>3.8294426229508196</v>
      </c>
    </row>
    <row r="20" spans="1:4">
      <c r="A20" s="130">
        <v>1978</v>
      </c>
      <c r="B20" s="349">
        <v>65.7</v>
      </c>
      <c r="C20" s="350">
        <v>3.6263318112633178</v>
      </c>
      <c r="D20" s="350">
        <v>3.5554946727549468</v>
      </c>
    </row>
    <row r="21" spans="1:4">
      <c r="A21" s="130">
        <v>1979</v>
      </c>
      <c r="B21" s="349">
        <v>73.099999999999994</v>
      </c>
      <c r="C21" s="350">
        <v>3.2592339261285912</v>
      </c>
      <c r="D21" s="350">
        <v>3.1955677154582767</v>
      </c>
    </row>
    <row r="22" spans="1:4">
      <c r="A22" s="130">
        <v>1980</v>
      </c>
      <c r="B22" s="349">
        <v>82.7</v>
      </c>
      <c r="C22" s="350">
        <v>2.8808948004836759</v>
      </c>
      <c r="D22" s="350">
        <v>2.8246191051995164</v>
      </c>
    </row>
    <row r="23" spans="1:4">
      <c r="A23" s="130">
        <v>1981</v>
      </c>
      <c r="B23" s="349">
        <v>91.6</v>
      </c>
      <c r="C23" s="350">
        <v>2.6009825327510918</v>
      </c>
      <c r="D23" s="350">
        <v>2.5501746724890832</v>
      </c>
    </row>
    <row r="24" spans="1:4">
      <c r="A24" s="130">
        <v>1982</v>
      </c>
      <c r="B24" s="349">
        <v>97.5</v>
      </c>
      <c r="C24" s="350">
        <v>2.4435897435897438</v>
      </c>
      <c r="D24" s="350">
        <v>2.3958564102564104</v>
      </c>
    </row>
    <row r="25" spans="1:4">
      <c r="A25" s="130">
        <v>1983</v>
      </c>
      <c r="B25" s="349">
        <v>99.9</v>
      </c>
      <c r="C25" s="350">
        <v>2.3848848848848849</v>
      </c>
      <c r="D25" s="350">
        <v>2.3382982982982981</v>
      </c>
    </row>
    <row r="26" spans="1:4">
      <c r="A26" s="130">
        <v>1984</v>
      </c>
      <c r="B26" s="349">
        <v>104.1</v>
      </c>
      <c r="C26" s="350">
        <v>2.2886647454370799</v>
      </c>
      <c r="D26" s="350">
        <v>2.2439577329490876</v>
      </c>
    </row>
    <row r="27" spans="1:4">
      <c r="A27" s="130">
        <v>1985</v>
      </c>
      <c r="B27" s="349">
        <v>107.8</v>
      </c>
      <c r="C27" s="350">
        <v>2.2101113172541744</v>
      </c>
      <c r="D27" s="350">
        <v>2.1669387755102041</v>
      </c>
    </row>
    <row r="28" spans="1:4">
      <c r="A28" s="130">
        <v>1986</v>
      </c>
      <c r="B28" s="349">
        <v>109.5</v>
      </c>
      <c r="C28" s="350">
        <v>2.1757990867579911</v>
      </c>
      <c r="D28" s="350">
        <v>2.1332968036529683</v>
      </c>
    </row>
    <row r="29" spans="1:4">
      <c r="A29" s="130">
        <v>1987</v>
      </c>
      <c r="B29" s="349">
        <v>113.8</v>
      </c>
      <c r="C29" s="350">
        <v>2.0935852372583481</v>
      </c>
      <c r="D29" s="350">
        <v>2.0526889279437612</v>
      </c>
    </row>
    <row r="30" spans="1:4">
      <c r="A30" s="130">
        <v>1988</v>
      </c>
      <c r="B30" s="349">
        <v>118.5</v>
      </c>
      <c r="C30" s="350">
        <v>2.0105485232067513</v>
      </c>
      <c r="D30" s="350">
        <v>1.9712742616033756</v>
      </c>
    </row>
    <row r="31" spans="1:4">
      <c r="A31" s="130">
        <v>1989</v>
      </c>
      <c r="B31" s="349">
        <v>124.4</v>
      </c>
      <c r="C31" s="350">
        <v>1.915192926045016</v>
      </c>
      <c r="D31" s="350">
        <v>1.8777813504823151</v>
      </c>
    </row>
    <row r="32" spans="1:4">
      <c r="A32" s="130">
        <v>1990</v>
      </c>
      <c r="B32" s="349">
        <v>130.4</v>
      </c>
      <c r="C32" s="350">
        <v>1.8270705521472392</v>
      </c>
      <c r="D32" s="350">
        <v>1.7913803680981595</v>
      </c>
    </row>
    <row r="33" spans="1:4">
      <c r="A33" s="130">
        <v>1991</v>
      </c>
      <c r="B33" s="349">
        <v>136.19999999999999</v>
      </c>
      <c r="C33" s="350">
        <v>1.749265785609398</v>
      </c>
      <c r="D33" s="350">
        <v>1.7150954478707785</v>
      </c>
    </row>
    <row r="34" spans="1:4">
      <c r="A34" s="130">
        <v>1992</v>
      </c>
      <c r="B34" s="349">
        <v>140.5</v>
      </c>
      <c r="C34" s="350">
        <v>1.695729537366548</v>
      </c>
      <c r="D34" s="350">
        <v>1.6626049822064057</v>
      </c>
    </row>
    <row r="35" spans="1:4">
      <c r="A35" s="130">
        <v>1993</v>
      </c>
      <c r="B35" s="349">
        <v>144.4</v>
      </c>
      <c r="C35" s="350">
        <v>1.6499307479224377</v>
      </c>
      <c r="D35" s="350">
        <v>1.6177008310249308</v>
      </c>
    </row>
    <row r="36" spans="1:4">
      <c r="A36" s="130">
        <v>1994</v>
      </c>
      <c r="B36" s="349">
        <v>148.4</v>
      </c>
      <c r="C36" s="350">
        <v>1.6054582210242587</v>
      </c>
      <c r="D36" s="350">
        <v>1.5740970350404313</v>
      </c>
    </row>
    <row r="37" spans="1:4">
      <c r="A37" s="130">
        <v>1995</v>
      </c>
      <c r="B37" s="349">
        <v>152.5</v>
      </c>
      <c r="C37" s="350">
        <v>1.562295081967213</v>
      </c>
      <c r="D37" s="350">
        <v>1.531777049180328</v>
      </c>
    </row>
    <row r="38" spans="1:4">
      <c r="A38" s="130">
        <v>1996</v>
      </c>
      <c r="B38" s="349">
        <v>157</v>
      </c>
      <c r="C38" s="350">
        <v>1.5175159235668789</v>
      </c>
      <c r="D38" s="350">
        <v>1.4878726114649681</v>
      </c>
    </row>
    <row r="39" spans="1:4">
      <c r="A39" s="130">
        <v>1997</v>
      </c>
      <c r="B39" s="349">
        <v>160.5</v>
      </c>
      <c r="C39" s="350">
        <v>1.4844236760124612</v>
      </c>
      <c r="D39" s="350">
        <v>1.4554267912772585</v>
      </c>
    </row>
    <row r="40" spans="1:4">
      <c r="A40" s="130">
        <v>1998</v>
      </c>
      <c r="B40" s="349">
        <v>163.19999999999999</v>
      </c>
      <c r="C40" s="350">
        <v>1.4598651960784315</v>
      </c>
      <c r="D40" s="350">
        <v>1.4313480392156863</v>
      </c>
    </row>
    <row r="41" spans="1:4">
      <c r="A41" s="130">
        <v>1999</v>
      </c>
      <c r="B41" s="349">
        <v>166.7</v>
      </c>
      <c r="C41" s="350">
        <v>1.4292141571685664</v>
      </c>
      <c r="D41" s="350">
        <v>1.4012957408518298</v>
      </c>
    </row>
    <row r="42" spans="1:4">
      <c r="A42" s="130">
        <v>2000</v>
      </c>
      <c r="B42" s="349">
        <v>172.8</v>
      </c>
      <c r="C42" s="350">
        <v>1.378761574074074</v>
      </c>
      <c r="D42" s="350">
        <v>1.3518287037037036</v>
      </c>
    </row>
    <row r="43" spans="1:4">
      <c r="A43" s="130">
        <v>2001</v>
      </c>
      <c r="B43" s="349">
        <v>177.5</v>
      </c>
      <c r="C43" s="350">
        <v>1.3422535211267606</v>
      </c>
      <c r="D43" s="350">
        <v>1.3160338028169014</v>
      </c>
    </row>
    <row r="44" spans="1:4">
      <c r="A44" s="130">
        <v>2002</v>
      </c>
      <c r="B44" s="349">
        <v>180.1</v>
      </c>
      <c r="C44" s="350">
        <v>1.3228761799000555</v>
      </c>
      <c r="D44" s="350">
        <v>1.2970349805663521</v>
      </c>
    </row>
    <row r="45" spans="1:4">
      <c r="A45" s="130">
        <v>2003</v>
      </c>
      <c r="B45" s="349">
        <v>183.9</v>
      </c>
      <c r="C45" s="350">
        <v>1.2955410549211528</v>
      </c>
      <c r="D45" s="350">
        <v>1.2702338227297445</v>
      </c>
    </row>
    <row r="46" spans="1:4">
      <c r="A46" s="130">
        <v>2004</v>
      </c>
      <c r="B46" s="349">
        <v>189.4</v>
      </c>
      <c r="C46" s="350">
        <v>1.2579197465681098</v>
      </c>
      <c r="D46" s="350">
        <v>1.2333474128827877</v>
      </c>
    </row>
    <row r="47" spans="1:4">
      <c r="A47" s="130">
        <v>2005</v>
      </c>
      <c r="B47" s="349">
        <v>195.4</v>
      </c>
      <c r="C47" s="350">
        <v>1.219293756397134</v>
      </c>
      <c r="D47" s="350">
        <v>1.1954759467758445</v>
      </c>
    </row>
    <row r="48" spans="1:4">
      <c r="A48" s="130">
        <v>2006</v>
      </c>
      <c r="B48" s="349">
        <v>203.5</v>
      </c>
      <c r="C48" s="350">
        <v>1.1707616707616708</v>
      </c>
      <c r="D48" s="350">
        <v>1.1478918918918919</v>
      </c>
    </row>
    <row r="49" spans="1:4">
      <c r="A49" s="130">
        <v>2007</v>
      </c>
      <c r="B49" s="349">
        <v>208.3</v>
      </c>
      <c r="C49" s="350">
        <v>1.1437830052808449</v>
      </c>
      <c r="D49" s="350">
        <v>1.1214402304368698</v>
      </c>
    </row>
    <row r="50" spans="1:4">
      <c r="A50" s="130">
        <v>2008</v>
      </c>
      <c r="B50" s="349">
        <v>219.964</v>
      </c>
      <c r="C50" s="350">
        <v>1.0831317852012148</v>
      </c>
      <c r="D50" s="350">
        <v>1.0619737775272318</v>
      </c>
    </row>
    <row r="51" spans="1:4">
      <c r="A51" s="130">
        <v>2009</v>
      </c>
      <c r="B51" s="349">
        <v>215.351</v>
      </c>
      <c r="C51" s="350">
        <v>1.1063333813170126</v>
      </c>
      <c r="D51" s="350">
        <v>1.0847221512786103</v>
      </c>
    </row>
    <row r="52" spans="1:4">
      <c r="A52" s="130">
        <v>2010</v>
      </c>
      <c r="B52" s="349">
        <v>218.011</v>
      </c>
      <c r="C52" s="350">
        <v>1.0928347652182688</v>
      </c>
      <c r="D52" s="350">
        <v>1.0714872185348445</v>
      </c>
    </row>
    <row r="53" spans="1:4">
      <c r="A53" s="130">
        <v>2011</v>
      </c>
      <c r="B53" s="349">
        <v>225.922</v>
      </c>
      <c r="C53" s="350">
        <v>1.0545675055992776</v>
      </c>
      <c r="D53" s="350">
        <v>1.033967475500394</v>
      </c>
    </row>
    <row r="54" spans="1:4">
      <c r="A54" s="130">
        <v>2012</v>
      </c>
      <c r="B54" s="349">
        <v>229.10400000000001</v>
      </c>
      <c r="C54" s="350">
        <v>1.0399207346881765</v>
      </c>
      <c r="D54" s="350">
        <v>1.0196068161184439</v>
      </c>
    </row>
    <row r="55" spans="1:4" s="22" customFormat="1">
      <c r="A55" s="130">
        <v>2013</v>
      </c>
      <c r="B55" s="349">
        <v>233.596</v>
      </c>
      <c r="C55" s="350">
        <v>1.0199232863576431</v>
      </c>
      <c r="D55" s="350">
        <v>1</v>
      </c>
    </row>
    <row r="56" spans="1:4">
      <c r="A56" s="131">
        <v>2014</v>
      </c>
      <c r="B56" s="351">
        <v>238.25</v>
      </c>
      <c r="C56" s="352">
        <v>1</v>
      </c>
      <c r="D56" s="352"/>
    </row>
    <row r="57" spans="1:4" ht="87" customHeight="1">
      <c r="A57" s="622" t="s">
        <v>909</v>
      </c>
      <c r="B57" s="622"/>
      <c r="C57" s="622"/>
      <c r="D57" s="622"/>
    </row>
    <row r="58" spans="1:4" ht="26.25" customHeight="1">
      <c r="A58" s="662" t="s">
        <v>906</v>
      </c>
      <c r="B58" s="662"/>
      <c r="C58" s="662"/>
      <c r="D58" s="662"/>
    </row>
    <row r="59" spans="1:4" ht="27" customHeight="1">
      <c r="A59" s="43" t="s">
        <v>124</v>
      </c>
      <c r="B59" s="43"/>
      <c r="C59" s="43"/>
      <c r="D59" s="128"/>
    </row>
  </sheetData>
  <mergeCells count="4">
    <mergeCell ref="A1:D1"/>
    <mergeCell ref="A2:D2"/>
    <mergeCell ref="A57:D57"/>
    <mergeCell ref="A58:D5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G9"/>
  <sheetViews>
    <sheetView workbookViewId="0">
      <selection sqref="A1:G1"/>
    </sheetView>
  </sheetViews>
  <sheetFormatPr defaultRowHeight="15"/>
  <cols>
    <col min="1" max="1" width="37" style="71" bestFit="1" customWidth="1"/>
    <col min="2" max="4" width="9.140625" style="71" customWidth="1"/>
    <col min="5" max="5" width="14.42578125" style="71" customWidth="1"/>
    <col min="6" max="6" width="9.140625" style="71" customWidth="1"/>
    <col min="7" max="7" width="10.42578125" style="71" customWidth="1"/>
  </cols>
  <sheetData>
    <row r="1" spans="1:7" ht="21.75" customHeight="1">
      <c r="A1" s="663" t="s">
        <v>325</v>
      </c>
      <c r="B1" s="663"/>
      <c r="C1" s="663"/>
      <c r="D1" s="663"/>
      <c r="E1" s="663"/>
      <c r="F1" s="663"/>
      <c r="G1" s="663"/>
    </row>
    <row r="2" spans="1:7" ht="47.25" customHeight="1">
      <c r="A2" s="353" t="s">
        <v>283</v>
      </c>
      <c r="B2" s="354" t="s">
        <v>2</v>
      </c>
      <c r="C2" s="354" t="s">
        <v>312</v>
      </c>
      <c r="D2" s="354" t="s">
        <v>326</v>
      </c>
      <c r="E2" s="354" t="s">
        <v>327</v>
      </c>
      <c r="F2" s="354" t="s">
        <v>328</v>
      </c>
      <c r="G2" s="354" t="s">
        <v>329</v>
      </c>
    </row>
    <row r="3" spans="1:7" ht="18.75" customHeight="1">
      <c r="A3" s="355" t="s">
        <v>330</v>
      </c>
      <c r="B3" s="356">
        <v>31231</v>
      </c>
      <c r="C3" s="356">
        <v>11188</v>
      </c>
      <c r="D3" s="356">
        <v>1244</v>
      </c>
      <c r="E3" s="356">
        <v>1002</v>
      </c>
      <c r="F3" s="356">
        <v>1607</v>
      </c>
      <c r="G3" s="356">
        <v>46272</v>
      </c>
    </row>
    <row r="4" spans="1:7" ht="18.75" customHeight="1">
      <c r="A4" s="357" t="s">
        <v>331</v>
      </c>
      <c r="B4" s="356">
        <v>22958</v>
      </c>
      <c r="C4" s="356">
        <v>9804</v>
      </c>
      <c r="D4" s="356">
        <v>1225</v>
      </c>
      <c r="E4" s="356">
        <v>1146</v>
      </c>
      <c r="F4" s="356">
        <v>2096</v>
      </c>
      <c r="G4" s="356">
        <v>37229</v>
      </c>
    </row>
    <row r="5" spans="1:7" ht="18.75" customHeight="1">
      <c r="A5" s="357" t="s">
        <v>332</v>
      </c>
      <c r="B5" s="356">
        <v>9139</v>
      </c>
      <c r="C5" s="356">
        <v>9804</v>
      </c>
      <c r="D5" s="356">
        <v>1225</v>
      </c>
      <c r="E5" s="356">
        <v>1146</v>
      </c>
      <c r="F5" s="356">
        <v>2096</v>
      </c>
      <c r="G5" s="356">
        <v>23410</v>
      </c>
    </row>
    <row r="6" spans="1:7" ht="18.75" customHeight="1">
      <c r="A6" s="358" t="s">
        <v>333</v>
      </c>
      <c r="B6" s="359">
        <v>3347</v>
      </c>
      <c r="C6" s="359">
        <v>7705</v>
      </c>
      <c r="D6" s="359">
        <v>1328</v>
      </c>
      <c r="E6" s="359">
        <v>1735</v>
      </c>
      <c r="F6" s="359">
        <v>2210</v>
      </c>
      <c r="G6" s="359">
        <v>16325</v>
      </c>
    </row>
    <row r="7" spans="1:7" ht="65.25" customHeight="1">
      <c r="A7" s="664" t="s">
        <v>961</v>
      </c>
      <c r="B7" s="664"/>
      <c r="C7" s="664"/>
      <c r="D7" s="664"/>
      <c r="E7" s="664"/>
      <c r="F7" s="664"/>
      <c r="G7" s="664"/>
    </row>
    <row r="8" spans="1:7" ht="27" customHeight="1">
      <c r="A8" s="159" t="s">
        <v>319</v>
      </c>
      <c r="B8" s="159"/>
      <c r="C8" s="159"/>
      <c r="D8" s="159"/>
      <c r="E8" s="159"/>
      <c r="F8" s="159"/>
      <c r="G8" s="159"/>
    </row>
    <row r="9" spans="1:7" ht="27" customHeight="1">
      <c r="A9" s="159" t="s">
        <v>124</v>
      </c>
      <c r="B9" s="159"/>
      <c r="C9" s="159"/>
      <c r="D9" s="159"/>
      <c r="E9" s="159"/>
      <c r="F9" s="159"/>
      <c r="G9" s="159"/>
    </row>
  </sheetData>
  <mergeCells count="2">
    <mergeCell ref="A1:G1"/>
    <mergeCell ref="A7:G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23"/>
  <sheetViews>
    <sheetView workbookViewId="0">
      <selection sqref="A1:E1"/>
    </sheetView>
  </sheetViews>
  <sheetFormatPr defaultRowHeight="15"/>
  <cols>
    <col min="1" max="1" width="23.5703125" style="306" bestFit="1" customWidth="1"/>
    <col min="2" max="2" width="13.7109375" style="306" customWidth="1"/>
    <col min="3" max="3" width="10.42578125" style="71" customWidth="1"/>
    <col min="4" max="4" width="11.5703125" style="71" customWidth="1"/>
    <col min="5" max="5" width="15.140625" style="71" customWidth="1"/>
  </cols>
  <sheetData>
    <row r="1" spans="1:5" s="8" customFormat="1" ht="36.75" customHeight="1">
      <c r="A1" s="665" t="s">
        <v>962</v>
      </c>
      <c r="B1" s="665"/>
      <c r="C1" s="665"/>
      <c r="D1" s="665"/>
      <c r="E1" s="665"/>
    </row>
    <row r="2" spans="1:5" ht="50.25" customHeight="1">
      <c r="A2" s="363" t="s">
        <v>283</v>
      </c>
      <c r="B2" s="368" t="s">
        <v>565</v>
      </c>
      <c r="C2" s="361" t="s">
        <v>2</v>
      </c>
      <c r="D2" s="361" t="s">
        <v>312</v>
      </c>
      <c r="E2" s="362" t="s">
        <v>314</v>
      </c>
    </row>
    <row r="3" spans="1:5" ht="20.25" customHeight="1">
      <c r="A3" s="132" t="s">
        <v>306</v>
      </c>
      <c r="B3" s="369" t="s">
        <v>566</v>
      </c>
      <c r="C3" s="151">
        <v>4628</v>
      </c>
      <c r="D3" s="151">
        <v>9558</v>
      </c>
      <c r="E3" s="151">
        <v>14186</v>
      </c>
    </row>
    <row r="4" spans="1:5">
      <c r="A4" s="364"/>
      <c r="B4" s="369" t="s">
        <v>567</v>
      </c>
      <c r="C4" s="151">
        <v>3889</v>
      </c>
      <c r="D4" s="151">
        <v>6486</v>
      </c>
      <c r="E4" s="151">
        <v>10375</v>
      </c>
    </row>
    <row r="5" spans="1:5">
      <c r="A5" s="364"/>
      <c r="B5" s="369" t="s">
        <v>568</v>
      </c>
      <c r="C5" s="151">
        <v>4801</v>
      </c>
      <c r="D5" s="151">
        <v>8402</v>
      </c>
      <c r="E5" s="151">
        <v>13203</v>
      </c>
    </row>
    <row r="6" spans="1:5">
      <c r="A6" s="364"/>
      <c r="B6" s="369" t="s">
        <v>569</v>
      </c>
      <c r="C6" s="151">
        <v>3469</v>
      </c>
      <c r="D6" s="151">
        <v>6333</v>
      </c>
      <c r="E6" s="151">
        <v>9802</v>
      </c>
    </row>
    <row r="7" spans="1:5">
      <c r="A7" s="364"/>
      <c r="B7" s="369" t="s">
        <v>570</v>
      </c>
      <c r="C7" s="151">
        <v>2418</v>
      </c>
      <c r="D7" s="151">
        <v>5682</v>
      </c>
      <c r="E7" s="151">
        <v>8100</v>
      </c>
    </row>
    <row r="8" spans="1:5">
      <c r="A8" s="365"/>
      <c r="B8" s="370" t="s">
        <v>571</v>
      </c>
      <c r="C8" s="152">
        <v>2350</v>
      </c>
      <c r="D8" s="152">
        <v>8225</v>
      </c>
      <c r="E8" s="152">
        <v>10575</v>
      </c>
    </row>
    <row r="9" spans="1:5" ht="24" customHeight="1">
      <c r="A9" s="132" t="s">
        <v>307</v>
      </c>
      <c r="B9" s="369" t="s">
        <v>566</v>
      </c>
      <c r="C9" s="151">
        <v>9777</v>
      </c>
      <c r="D9" s="151">
        <v>11063</v>
      </c>
      <c r="E9" s="151">
        <v>20840</v>
      </c>
    </row>
    <row r="10" spans="1:5">
      <c r="A10" s="364"/>
      <c r="B10" s="369" t="s">
        <v>567</v>
      </c>
      <c r="C10" s="151">
        <v>9749</v>
      </c>
      <c r="D10" s="151">
        <v>8968</v>
      </c>
      <c r="E10" s="151">
        <v>18717</v>
      </c>
    </row>
    <row r="11" spans="1:5">
      <c r="A11" s="364"/>
      <c r="B11" s="369" t="s">
        <v>568</v>
      </c>
      <c r="C11" s="151">
        <v>11436</v>
      </c>
      <c r="D11" s="151">
        <v>10988</v>
      </c>
      <c r="E11" s="151">
        <v>22424</v>
      </c>
    </row>
    <row r="12" spans="1:5">
      <c r="A12" s="364"/>
      <c r="B12" s="369" t="s">
        <v>569</v>
      </c>
      <c r="C12" s="151">
        <v>8363</v>
      </c>
      <c r="D12" s="151">
        <v>8879</v>
      </c>
      <c r="E12" s="151">
        <v>17242</v>
      </c>
    </row>
    <row r="13" spans="1:5">
      <c r="A13" s="364"/>
      <c r="B13" s="369" t="s">
        <v>570</v>
      </c>
      <c r="C13" s="151">
        <v>8254</v>
      </c>
      <c r="D13" s="151">
        <v>8145</v>
      </c>
      <c r="E13" s="151">
        <v>16399</v>
      </c>
    </row>
    <row r="14" spans="1:5">
      <c r="A14" s="365"/>
      <c r="B14" s="370" t="s">
        <v>571</v>
      </c>
      <c r="C14" s="152">
        <v>8901</v>
      </c>
      <c r="D14" s="152">
        <v>11745</v>
      </c>
      <c r="E14" s="152">
        <v>20646</v>
      </c>
    </row>
    <row r="15" spans="1:5" ht="24" customHeight="1">
      <c r="A15" s="132" t="s">
        <v>116</v>
      </c>
      <c r="B15" s="369" t="s">
        <v>566</v>
      </c>
      <c r="C15" s="151">
        <v>33056</v>
      </c>
      <c r="D15" s="151">
        <v>12619</v>
      </c>
      <c r="E15" s="151">
        <v>45675</v>
      </c>
    </row>
    <row r="16" spans="1:5">
      <c r="A16" s="364"/>
      <c r="B16" s="369" t="s">
        <v>567</v>
      </c>
      <c r="C16" s="151">
        <v>29796</v>
      </c>
      <c r="D16" s="151">
        <v>9691</v>
      </c>
      <c r="E16" s="151">
        <v>39487</v>
      </c>
    </row>
    <row r="17" spans="1:5">
      <c r="A17" s="364"/>
      <c r="B17" s="369" t="s">
        <v>568</v>
      </c>
      <c r="C17" s="151">
        <v>39243</v>
      </c>
      <c r="D17" s="151">
        <v>13121</v>
      </c>
      <c r="E17" s="151">
        <v>52364</v>
      </c>
    </row>
    <row r="18" spans="1:5">
      <c r="A18" s="364"/>
      <c r="B18" s="369" t="s">
        <v>569</v>
      </c>
      <c r="C18" s="151">
        <v>27400</v>
      </c>
      <c r="D18" s="151">
        <v>9964</v>
      </c>
      <c r="E18" s="151">
        <v>37364</v>
      </c>
    </row>
    <row r="19" spans="1:5">
      <c r="A19" s="364"/>
      <c r="B19" s="369" t="s">
        <v>570</v>
      </c>
      <c r="C19" s="151">
        <v>28896</v>
      </c>
      <c r="D19" s="151">
        <v>9585</v>
      </c>
      <c r="E19" s="151">
        <v>38481</v>
      </c>
    </row>
    <row r="20" spans="1:5">
      <c r="A20" s="365"/>
      <c r="B20" s="370" t="s">
        <v>571</v>
      </c>
      <c r="C20" s="152">
        <v>28256</v>
      </c>
      <c r="D20" s="152">
        <v>11070</v>
      </c>
      <c r="E20" s="152">
        <v>39326</v>
      </c>
    </row>
    <row r="21" spans="1:5" ht="87.75" customHeight="1">
      <c r="A21" s="666" t="s">
        <v>963</v>
      </c>
      <c r="B21" s="666"/>
      <c r="C21" s="666"/>
      <c r="D21" s="666"/>
      <c r="E21" s="666"/>
    </row>
    <row r="22" spans="1:5" ht="27" customHeight="1">
      <c r="A22" s="147" t="s">
        <v>319</v>
      </c>
      <c r="B22" s="367"/>
      <c r="C22" s="367"/>
      <c r="D22" s="367"/>
      <c r="E22" s="367"/>
    </row>
    <row r="23" spans="1:5" ht="22.5" customHeight="1">
      <c r="A23" s="306" t="s">
        <v>124</v>
      </c>
    </row>
  </sheetData>
  <mergeCells count="2">
    <mergeCell ref="A1:E1"/>
    <mergeCell ref="A21:E2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22"/>
  <sheetViews>
    <sheetView workbookViewId="0">
      <selection sqref="A1:D1"/>
    </sheetView>
  </sheetViews>
  <sheetFormatPr defaultRowHeight="15"/>
  <cols>
    <col min="1" max="1" width="17" style="71" bestFit="1" customWidth="1"/>
    <col min="2" max="2" width="18.140625" style="71" customWidth="1"/>
    <col min="3" max="3" width="15.7109375" style="71" customWidth="1"/>
    <col min="4" max="4" width="17.42578125" style="71" customWidth="1"/>
  </cols>
  <sheetData>
    <row r="1" spans="1:4" ht="35.25" customHeight="1">
      <c r="A1" s="665" t="s">
        <v>964</v>
      </c>
      <c r="B1" s="665"/>
      <c r="C1" s="665"/>
      <c r="D1" s="665"/>
    </row>
    <row r="2" spans="1:4" ht="57.75" customHeight="1">
      <c r="A2" s="374" t="s">
        <v>719</v>
      </c>
      <c r="B2" s="362" t="s">
        <v>965</v>
      </c>
      <c r="C2" s="362" t="s">
        <v>573</v>
      </c>
      <c r="D2" s="362" t="s">
        <v>574</v>
      </c>
    </row>
    <row r="3" spans="1:4">
      <c r="A3" s="122" t="s">
        <v>575</v>
      </c>
      <c r="B3" s="375">
        <v>4.4810724681010959E-2</v>
      </c>
      <c r="C3" s="375">
        <v>4.3736536469846182E-2</v>
      </c>
      <c r="D3" s="375">
        <v>4.7177598144547903E-2</v>
      </c>
    </row>
    <row r="4" spans="1:4">
      <c r="A4" s="122" t="s">
        <v>576</v>
      </c>
      <c r="B4" s="375">
        <v>0.29317562010837228</v>
      </c>
      <c r="C4" s="376">
        <v>0.41228979803621196</v>
      </c>
      <c r="D4" s="376">
        <v>3.0718646611412395E-2</v>
      </c>
    </row>
    <row r="5" spans="1:4">
      <c r="A5" s="122" t="s">
        <v>577</v>
      </c>
      <c r="B5" s="375">
        <v>0.17942681704036495</v>
      </c>
      <c r="C5" s="376">
        <v>0.24949498733366268</v>
      </c>
      <c r="D5" s="376">
        <v>2.5038143638368749E-2</v>
      </c>
    </row>
    <row r="6" spans="1:4">
      <c r="A6" s="122" t="s">
        <v>578</v>
      </c>
      <c r="B6" s="375">
        <v>9.3160317834155362E-2</v>
      </c>
      <c r="C6" s="376">
        <v>0.12533751031448923</v>
      </c>
      <c r="D6" s="376">
        <v>2.2260877474220359E-2</v>
      </c>
    </row>
    <row r="7" spans="1:4">
      <c r="A7" s="122" t="s">
        <v>579</v>
      </c>
      <c r="B7" s="375">
        <v>3.9193457003647472E-2</v>
      </c>
      <c r="C7" s="376">
        <v>4.1353869847760398E-2</v>
      </c>
      <c r="D7" s="376">
        <v>3.4433188944597931E-2</v>
      </c>
    </row>
    <row r="8" spans="1:4">
      <c r="A8" s="122" t="s">
        <v>580</v>
      </c>
      <c r="B8" s="375">
        <v>3.5666841424061235E-2</v>
      </c>
      <c r="C8" s="376">
        <v>3.7249402801908547E-2</v>
      </c>
      <c r="D8" s="376">
        <v>3.2179815136941917E-2</v>
      </c>
    </row>
    <row r="9" spans="1:4">
      <c r="A9" s="122" t="s">
        <v>581</v>
      </c>
      <c r="B9" s="375">
        <v>3.2558507881331349E-2</v>
      </c>
      <c r="C9" s="376">
        <v>1.7088469938655874E-2</v>
      </c>
      <c r="D9" s="376">
        <v>6.6645292586150054E-2</v>
      </c>
    </row>
    <row r="10" spans="1:4">
      <c r="A10" s="122" t="s">
        <v>582</v>
      </c>
      <c r="B10" s="375">
        <v>3.9715544365025175E-2</v>
      </c>
      <c r="C10" s="376">
        <v>2.2490296433983346E-2</v>
      </c>
      <c r="D10" s="376">
        <v>7.7669770456018278E-2</v>
      </c>
    </row>
    <row r="11" spans="1:4">
      <c r="A11" s="122" t="s">
        <v>583</v>
      </c>
      <c r="B11" s="375">
        <v>4.5788487334915653E-2</v>
      </c>
      <c r="C11" s="376">
        <v>2.2234393904307127E-2</v>
      </c>
      <c r="D11" s="376">
        <v>9.768773377900565E-2</v>
      </c>
    </row>
    <row r="12" spans="1:4">
      <c r="A12" s="369" t="s">
        <v>584</v>
      </c>
      <c r="B12" s="375">
        <v>3.4839851386652361E-2</v>
      </c>
      <c r="C12" s="376">
        <v>1.1937912450574038E-2</v>
      </c>
      <c r="D12" s="376">
        <v>8.5302136271132492E-2</v>
      </c>
    </row>
    <row r="13" spans="1:4">
      <c r="A13" s="369" t="s">
        <v>585</v>
      </c>
      <c r="B13" s="375">
        <v>3.4511903732667458E-2</v>
      </c>
      <c r="C13" s="376">
        <v>1.029067355523881E-2</v>
      </c>
      <c r="D13" s="376">
        <v>8.7881123730913974E-2</v>
      </c>
    </row>
    <row r="14" spans="1:4">
      <c r="A14" s="369" t="s">
        <v>586</v>
      </c>
      <c r="B14" s="375">
        <v>3.1612897180897749E-2</v>
      </c>
      <c r="C14" s="376">
        <v>2.9381815870216789E-3</v>
      </c>
      <c r="D14" s="376">
        <v>9.4794956626533422E-2</v>
      </c>
    </row>
    <row r="15" spans="1:4">
      <c r="A15" s="369" t="s">
        <v>587</v>
      </c>
      <c r="B15" s="375">
        <v>2.1885707528239075E-2</v>
      </c>
      <c r="C15" s="376">
        <v>2.599115069453302E-3</v>
      </c>
      <c r="D15" s="376">
        <v>6.4381913889741585E-2</v>
      </c>
    </row>
    <row r="16" spans="1:4">
      <c r="A16" s="369" t="s">
        <v>588</v>
      </c>
      <c r="B16" s="375">
        <v>2.1464035396677281E-2</v>
      </c>
      <c r="C16" s="376">
        <v>9.5885225688661132E-4</v>
      </c>
      <c r="D16" s="376">
        <v>6.6645292586150054E-2</v>
      </c>
    </row>
    <row r="17" spans="1:4">
      <c r="A17" s="370" t="s">
        <v>589</v>
      </c>
      <c r="B17" s="377">
        <v>5.2189287101981507E-2</v>
      </c>
      <c r="C17" s="377">
        <v>0</v>
      </c>
      <c r="D17" s="377">
        <v>0.16718351012426527</v>
      </c>
    </row>
    <row r="18" spans="1:4" ht="30" customHeight="1">
      <c r="A18" s="71" t="s">
        <v>590</v>
      </c>
    </row>
    <row r="19" spans="1:4">
      <c r="A19" s="71" t="s">
        <v>591</v>
      </c>
    </row>
    <row r="20" spans="1:4">
      <c r="A20" s="71" t="s">
        <v>592</v>
      </c>
    </row>
    <row r="21" spans="1:4" ht="30" customHeight="1">
      <c r="A21" s="71" t="s">
        <v>319</v>
      </c>
    </row>
    <row r="22" spans="1:4" ht="30" customHeight="1">
      <c r="A22" s="71" t="s">
        <v>295</v>
      </c>
    </row>
  </sheetData>
  <mergeCells count="1">
    <mergeCell ref="A1: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G18"/>
  <sheetViews>
    <sheetView workbookViewId="0">
      <selection activeCell="J15" sqref="J15"/>
    </sheetView>
  </sheetViews>
  <sheetFormatPr defaultRowHeight="15"/>
  <cols>
    <col min="1" max="1" width="11.42578125" style="71" customWidth="1"/>
    <col min="2" max="2" width="9.7109375" style="71" customWidth="1"/>
    <col min="3" max="3" width="10.5703125" style="71" customWidth="1"/>
    <col min="4" max="4" width="3.28515625" style="71" customWidth="1"/>
    <col min="5" max="5" width="17.7109375" style="71" customWidth="1"/>
    <col min="6" max="6" width="10.42578125" style="71" customWidth="1"/>
    <col min="7" max="7" width="11" style="71" customWidth="1"/>
  </cols>
  <sheetData>
    <row r="1" spans="1:7" ht="36" customHeight="1">
      <c r="A1" s="665" t="s">
        <v>966</v>
      </c>
      <c r="B1" s="665"/>
      <c r="C1" s="665"/>
      <c r="D1" s="665"/>
      <c r="E1" s="665"/>
      <c r="F1" s="665"/>
      <c r="G1" s="665"/>
    </row>
    <row r="2" spans="1:7" ht="48.75" customHeight="1">
      <c r="A2" s="384" t="s">
        <v>594</v>
      </c>
      <c r="B2" s="383" t="s">
        <v>115</v>
      </c>
      <c r="C2" s="383" t="s">
        <v>116</v>
      </c>
      <c r="D2" s="383"/>
      <c r="E2" s="384" t="s">
        <v>595</v>
      </c>
      <c r="F2" s="383" t="s">
        <v>115</v>
      </c>
      <c r="G2" s="383" t="s">
        <v>116</v>
      </c>
    </row>
    <row r="3" spans="1:7">
      <c r="A3" s="385">
        <v>0</v>
      </c>
      <c r="B3" s="378">
        <v>0.11536272534501682</v>
      </c>
      <c r="C3" s="378">
        <v>6.3695669474857039E-2</v>
      </c>
      <c r="D3" s="378"/>
      <c r="E3" s="382" t="s">
        <v>967</v>
      </c>
      <c r="F3" s="379">
        <v>0.4244684431323355</v>
      </c>
      <c r="G3" s="379">
        <v>0.10284980160760372</v>
      </c>
    </row>
    <row r="4" spans="1:7">
      <c r="A4" s="372" t="s">
        <v>596</v>
      </c>
      <c r="B4" s="378">
        <v>0.43258900594122834</v>
      </c>
      <c r="C4" s="378">
        <v>0.23903953067976397</v>
      </c>
      <c r="D4" s="378"/>
      <c r="E4" s="382" t="s">
        <v>968</v>
      </c>
      <c r="F4" s="379">
        <v>0.28390124838858688</v>
      </c>
      <c r="G4" s="379">
        <v>5.6181088486419499E-2</v>
      </c>
    </row>
    <row r="5" spans="1:7">
      <c r="A5" s="372" t="s">
        <v>597</v>
      </c>
      <c r="B5" s="378">
        <v>0.32840429949602962</v>
      </c>
      <c r="C5" s="378">
        <v>0.64968063940334486</v>
      </c>
      <c r="D5" s="378"/>
      <c r="E5" s="382" t="s">
        <v>969</v>
      </c>
      <c r="F5" s="379">
        <v>0.13138839113781564</v>
      </c>
      <c r="G5" s="379">
        <v>5.9008379094330182E-2</v>
      </c>
    </row>
    <row r="6" spans="1:7">
      <c r="A6" s="372" t="s">
        <v>598</v>
      </c>
      <c r="B6" s="378">
        <v>7.7837820935926116E-2</v>
      </c>
      <c r="C6" s="378">
        <v>2.9615380242618554E-2</v>
      </c>
      <c r="D6" s="378"/>
      <c r="E6" s="382" t="s">
        <v>970</v>
      </c>
      <c r="F6" s="379">
        <v>7.0564117424397221E-2</v>
      </c>
      <c r="G6" s="379">
        <v>7.5453232829678141E-2</v>
      </c>
    </row>
    <row r="7" spans="1:7">
      <c r="A7" s="366" t="s">
        <v>599</v>
      </c>
      <c r="B7" s="386">
        <v>4.5806148281799075E-2</v>
      </c>
      <c r="C7" s="386">
        <v>1.7968780199415623E-2</v>
      </c>
      <c r="D7" s="378"/>
      <c r="E7" s="382" t="s">
        <v>971</v>
      </c>
      <c r="F7" s="379">
        <v>3.7516535173698275E-2</v>
      </c>
      <c r="G7" s="379">
        <v>0.12036472367179417</v>
      </c>
    </row>
    <row r="8" spans="1:7">
      <c r="A8" s="380"/>
      <c r="B8" s="381"/>
      <c r="C8" s="381"/>
      <c r="D8" s="381"/>
      <c r="E8" s="382" t="s">
        <v>600</v>
      </c>
      <c r="F8" s="379">
        <v>2.3343993530818397E-2</v>
      </c>
      <c r="G8" s="379">
        <v>0.11828779972031789</v>
      </c>
    </row>
    <row r="9" spans="1:7">
      <c r="A9" s="380"/>
      <c r="B9" s="381"/>
      <c r="C9" s="381"/>
      <c r="D9" s="381"/>
      <c r="E9" s="382" t="s">
        <v>601</v>
      </c>
      <c r="F9" s="379">
        <v>5.2614132222773991E-3</v>
      </c>
      <c r="G9" s="379">
        <v>0.1373753083893266</v>
      </c>
    </row>
    <row r="10" spans="1:7">
      <c r="A10" s="380"/>
      <c r="B10" s="381"/>
      <c r="C10" s="381"/>
      <c r="D10" s="381"/>
      <c r="E10" s="382" t="s">
        <v>602</v>
      </c>
      <c r="F10" s="379">
        <v>8.9555999162870097E-3</v>
      </c>
      <c r="G10" s="379">
        <v>0.12366861079845834</v>
      </c>
    </row>
    <row r="11" spans="1:7">
      <c r="A11" s="380"/>
      <c r="B11" s="381"/>
      <c r="C11" s="381"/>
      <c r="D11" s="381"/>
      <c r="E11" s="382" t="s">
        <v>603</v>
      </c>
      <c r="F11" s="389">
        <v>2.9636855677231105E-3</v>
      </c>
      <c r="G11" s="379">
        <v>9.6926452698477661E-2</v>
      </c>
    </row>
    <row r="12" spans="1:7">
      <c r="A12" s="380"/>
      <c r="B12" s="381"/>
      <c r="C12" s="381"/>
      <c r="D12" s="381"/>
      <c r="E12" s="382" t="s">
        <v>604</v>
      </c>
      <c r="F12" s="389">
        <v>3.5487312404259459E-3</v>
      </c>
      <c r="G12" s="379">
        <v>6.8036426890412366E-2</v>
      </c>
    </row>
    <row r="13" spans="1:7">
      <c r="A13" s="298"/>
      <c r="B13" s="371"/>
      <c r="C13" s="371"/>
      <c r="D13" s="371"/>
      <c r="E13" s="387" t="s">
        <v>605</v>
      </c>
      <c r="F13" s="388">
        <v>8.0878412656347851E-3</v>
      </c>
      <c r="G13" s="388">
        <v>4.184817581318144E-2</v>
      </c>
    </row>
    <row r="14" spans="1:7" ht="30" customHeight="1">
      <c r="A14" s="71" t="s">
        <v>590</v>
      </c>
    </row>
    <row r="15" spans="1:7">
      <c r="A15" s="71" t="s">
        <v>591</v>
      </c>
    </row>
    <row r="16" spans="1:7">
      <c r="A16" s="71" t="s">
        <v>592</v>
      </c>
    </row>
    <row r="17" spans="1:1" ht="30" customHeight="1">
      <c r="A17" s="71" t="s">
        <v>319</v>
      </c>
    </row>
    <row r="18" spans="1:1" ht="30" customHeight="1">
      <c r="A18" s="71" t="s">
        <v>124</v>
      </c>
    </row>
  </sheetData>
  <mergeCells count="1">
    <mergeCell ref="A1:G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4"/>
  <sheetViews>
    <sheetView workbookViewId="0">
      <selection sqref="A1:F1"/>
    </sheetView>
  </sheetViews>
  <sheetFormatPr defaultRowHeight="15"/>
  <cols>
    <col min="1" max="1" width="17.42578125" style="71" bestFit="1" customWidth="1"/>
    <col min="2" max="4" width="9.140625" style="71" customWidth="1"/>
    <col min="5" max="5" width="11.5703125" style="71" customWidth="1"/>
    <col min="6" max="6" width="9.7109375" style="71" customWidth="1"/>
  </cols>
  <sheetData>
    <row r="1" spans="1:6" ht="45.75" customHeight="1">
      <c r="A1" s="653" t="s">
        <v>334</v>
      </c>
      <c r="B1" s="653"/>
      <c r="C1" s="653"/>
      <c r="D1" s="653"/>
      <c r="E1" s="653"/>
      <c r="F1" s="653"/>
    </row>
    <row r="2" spans="1:6" ht="33" customHeight="1">
      <c r="A2" s="391"/>
      <c r="B2" s="667" t="s">
        <v>2</v>
      </c>
      <c r="C2" s="667"/>
      <c r="D2" s="668"/>
      <c r="E2" s="669" t="s">
        <v>314</v>
      </c>
      <c r="F2" s="670"/>
    </row>
    <row r="3" spans="1:6" ht="45.75" customHeight="1">
      <c r="A3" s="392"/>
      <c r="B3" s="390" t="s">
        <v>116</v>
      </c>
      <c r="C3" s="393" t="s">
        <v>115</v>
      </c>
      <c r="D3" s="394" t="s">
        <v>118</v>
      </c>
      <c r="E3" s="390" t="s">
        <v>116</v>
      </c>
      <c r="F3" s="393" t="s">
        <v>115</v>
      </c>
    </row>
    <row r="4" spans="1:6">
      <c r="A4" s="4" t="s">
        <v>335</v>
      </c>
      <c r="B4" s="317">
        <v>3.9954921629856477E-2</v>
      </c>
      <c r="C4" s="317">
        <v>4.4476259548990482E-2</v>
      </c>
      <c r="D4" s="326">
        <v>4.6375416276705383E-2</v>
      </c>
      <c r="E4" s="317">
        <v>3.1938944369328315E-2</v>
      </c>
      <c r="F4" s="317">
        <v>2.3479394167247536E-2</v>
      </c>
    </row>
    <row r="5" spans="1:6">
      <c r="A5" s="4" t="s">
        <v>336</v>
      </c>
      <c r="B5" s="317">
        <v>2.9714772490418762E-2</v>
      </c>
      <c r="C5" s="317">
        <v>4.0318989255821336E-2</v>
      </c>
      <c r="D5" s="326">
        <v>2.2030160056338177E-2</v>
      </c>
      <c r="E5" s="317">
        <v>2.692853826754682E-2</v>
      </c>
      <c r="F5" s="317">
        <v>3.0192899020683672E-2</v>
      </c>
    </row>
    <row r="6" spans="1:6">
      <c r="A6" s="395" t="s">
        <v>337</v>
      </c>
      <c r="B6" s="321">
        <v>2.1627770125342671E-2</v>
      </c>
      <c r="C6" s="321">
        <v>3.5491919199823307E-2</v>
      </c>
      <c r="D6" s="396">
        <v>2.4978672602779639E-2</v>
      </c>
      <c r="E6" s="321">
        <v>2.0734488221110015E-2</v>
      </c>
      <c r="F6" s="321">
        <v>2.8443941509663118E-2</v>
      </c>
    </row>
    <row r="7" spans="1:6" ht="30" customHeight="1">
      <c r="A7" s="71" t="s">
        <v>972</v>
      </c>
    </row>
    <row r="8" spans="1:6">
      <c r="A8" s="71" t="s">
        <v>367</v>
      </c>
    </row>
    <row r="9" spans="1:6">
      <c r="A9" s="71" t="s">
        <v>368</v>
      </c>
    </row>
    <row r="10" spans="1:6">
      <c r="A10" s="71" t="s">
        <v>369</v>
      </c>
    </row>
    <row r="11" spans="1:6">
      <c r="A11" s="71" t="s">
        <v>370</v>
      </c>
    </row>
    <row r="12" spans="1:6" ht="29.25" customHeight="1">
      <c r="A12" s="71" t="s">
        <v>371</v>
      </c>
    </row>
    <row r="13" spans="1:6">
      <c r="A13" s="71" t="s">
        <v>372</v>
      </c>
    </row>
    <row r="14" spans="1:6" ht="30" customHeight="1">
      <c r="A14" s="71" t="s">
        <v>124</v>
      </c>
    </row>
  </sheetData>
  <mergeCells count="3">
    <mergeCell ref="A1:F1"/>
    <mergeCell ref="B2:D2"/>
    <mergeCell ref="E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F24"/>
  <sheetViews>
    <sheetView workbookViewId="0">
      <selection activeCell="H5" sqref="H5"/>
    </sheetView>
  </sheetViews>
  <sheetFormatPr defaultRowHeight="15"/>
  <cols>
    <col min="1" max="1" width="22.85546875" style="306" customWidth="1"/>
    <col min="2" max="2" width="14.28515625" style="71" customWidth="1"/>
    <col min="3" max="3" width="15.7109375" style="71" customWidth="1"/>
    <col min="4" max="4" width="15.5703125" style="71" customWidth="1"/>
    <col min="5" max="6" width="14.28515625" style="71" customWidth="1"/>
  </cols>
  <sheetData>
    <row r="1" spans="1:6" ht="42" customHeight="1">
      <c r="A1" s="621" t="s">
        <v>952</v>
      </c>
      <c r="B1" s="621"/>
      <c r="C1" s="621"/>
      <c r="D1" s="621"/>
      <c r="E1" s="621"/>
      <c r="F1" s="621"/>
    </row>
    <row r="2" spans="1:6" ht="38.25">
      <c r="A2" s="330"/>
      <c r="B2" s="331" t="s">
        <v>306</v>
      </c>
      <c r="C2" s="331" t="s">
        <v>307</v>
      </c>
      <c r="D2" s="331" t="s">
        <v>308</v>
      </c>
      <c r="E2" s="331" t="s">
        <v>116</v>
      </c>
      <c r="F2" s="333" t="s">
        <v>104</v>
      </c>
    </row>
    <row r="3" spans="1:6">
      <c r="A3" s="299" t="s">
        <v>2</v>
      </c>
      <c r="B3" s="300"/>
      <c r="C3" s="300"/>
      <c r="D3" s="300"/>
      <c r="E3" s="300"/>
      <c r="F3" s="301"/>
    </row>
    <row r="4" spans="1:6">
      <c r="A4" s="302" t="s">
        <v>309</v>
      </c>
      <c r="B4" s="308">
        <v>3347</v>
      </c>
      <c r="C4" s="308">
        <v>9139</v>
      </c>
      <c r="D4" s="308">
        <v>22958</v>
      </c>
      <c r="E4" s="308">
        <v>31231</v>
      </c>
      <c r="F4" s="308">
        <v>15230</v>
      </c>
    </row>
    <row r="5" spans="1:6">
      <c r="A5" s="302" t="s">
        <v>33</v>
      </c>
      <c r="B5" s="308">
        <v>3241</v>
      </c>
      <c r="C5" s="308">
        <v>8885</v>
      </c>
      <c r="D5" s="308">
        <v>22223</v>
      </c>
      <c r="E5" s="308">
        <v>30131</v>
      </c>
      <c r="F5" s="308">
        <v>15040</v>
      </c>
    </row>
    <row r="6" spans="1:6">
      <c r="A6" s="303" t="s">
        <v>310</v>
      </c>
      <c r="B6" s="308">
        <v>106</v>
      </c>
      <c r="C6" s="308">
        <v>254</v>
      </c>
      <c r="D6" s="308">
        <v>735</v>
      </c>
      <c r="E6" s="308">
        <v>1100</v>
      </c>
      <c r="F6" s="308">
        <v>190</v>
      </c>
    </row>
    <row r="7" spans="1:6">
      <c r="A7" s="303" t="s">
        <v>311</v>
      </c>
      <c r="B7" s="309">
        <v>3.3000000000000002E-2</v>
      </c>
      <c r="C7" s="309">
        <v>2.9000000000000001E-2</v>
      </c>
      <c r="D7" s="309">
        <v>3.3000000000000002E-2</v>
      </c>
      <c r="E7" s="309">
        <v>3.6999999999999998E-2</v>
      </c>
      <c r="F7" s="309">
        <v>1.2632978723404254E-2</v>
      </c>
    </row>
    <row r="8" spans="1:6">
      <c r="A8" s="299" t="s">
        <v>312</v>
      </c>
      <c r="B8" s="310"/>
      <c r="C8" s="310"/>
      <c r="D8" s="310"/>
      <c r="E8" s="310"/>
      <c r="F8" s="310"/>
    </row>
    <row r="9" spans="1:6">
      <c r="A9" s="302" t="s">
        <v>309</v>
      </c>
      <c r="B9" s="308">
        <v>7705</v>
      </c>
      <c r="C9" s="308">
        <v>9804</v>
      </c>
      <c r="D9" s="308">
        <v>9804</v>
      </c>
      <c r="E9" s="308">
        <v>11188</v>
      </c>
      <c r="F9" s="311" t="s">
        <v>313</v>
      </c>
    </row>
    <row r="10" spans="1:6">
      <c r="A10" s="302" t="s">
        <v>33</v>
      </c>
      <c r="B10" s="308">
        <v>7540</v>
      </c>
      <c r="C10" s="308">
        <v>9498</v>
      </c>
      <c r="D10" s="308">
        <v>9498</v>
      </c>
      <c r="E10" s="308">
        <v>10824</v>
      </c>
      <c r="F10" s="311" t="s">
        <v>313</v>
      </c>
    </row>
    <row r="11" spans="1:6">
      <c r="A11" s="303" t="s">
        <v>310</v>
      </c>
      <c r="B11" s="308">
        <v>165</v>
      </c>
      <c r="C11" s="308">
        <v>306</v>
      </c>
      <c r="D11" s="308">
        <v>306</v>
      </c>
      <c r="E11" s="308">
        <v>364</v>
      </c>
      <c r="F11" s="311" t="s">
        <v>313</v>
      </c>
    </row>
    <row r="12" spans="1:6">
      <c r="A12" s="303" t="s">
        <v>311</v>
      </c>
      <c r="B12" s="309">
        <v>2.1999999999999999E-2</v>
      </c>
      <c r="C12" s="309">
        <v>3.2000000000000001E-2</v>
      </c>
      <c r="D12" s="309">
        <v>3.2000000000000001E-2</v>
      </c>
      <c r="E12" s="309">
        <v>3.3628972653362899E-2</v>
      </c>
      <c r="F12" s="309" t="s">
        <v>313</v>
      </c>
    </row>
    <row r="13" spans="1:6" ht="37.5" customHeight="1">
      <c r="A13" s="307" t="s">
        <v>314</v>
      </c>
      <c r="B13" s="312"/>
      <c r="C13" s="312"/>
      <c r="D13" s="310"/>
      <c r="E13" s="310"/>
      <c r="F13" s="310"/>
    </row>
    <row r="14" spans="1:6">
      <c r="A14" s="302" t="s">
        <v>309</v>
      </c>
      <c r="B14" s="313">
        <v>11052</v>
      </c>
      <c r="C14" s="313">
        <v>18943</v>
      </c>
      <c r="D14" s="313">
        <v>32762</v>
      </c>
      <c r="E14" s="313">
        <v>42419</v>
      </c>
      <c r="F14" s="311" t="s">
        <v>313</v>
      </c>
    </row>
    <row r="15" spans="1:6">
      <c r="A15" s="302" t="s">
        <v>33</v>
      </c>
      <c r="B15" s="313">
        <v>10781</v>
      </c>
      <c r="C15" s="313">
        <v>18383</v>
      </c>
      <c r="D15" s="313">
        <v>31721</v>
      </c>
      <c r="E15" s="313">
        <v>40955</v>
      </c>
      <c r="F15" s="311" t="s">
        <v>313</v>
      </c>
    </row>
    <row r="16" spans="1:6">
      <c r="A16" s="303" t="s">
        <v>310</v>
      </c>
      <c r="B16" s="308">
        <v>271</v>
      </c>
      <c r="C16" s="308">
        <v>560</v>
      </c>
      <c r="D16" s="308">
        <v>1041</v>
      </c>
      <c r="E16" s="308">
        <v>1464</v>
      </c>
      <c r="F16" s="311" t="s">
        <v>313</v>
      </c>
    </row>
    <row r="17" spans="1:6">
      <c r="A17" s="304" t="s">
        <v>311</v>
      </c>
      <c r="B17" s="314">
        <v>2.5000000000000001E-2</v>
      </c>
      <c r="C17" s="314">
        <v>0.03</v>
      </c>
      <c r="D17" s="314">
        <v>3.3000000000000002E-2</v>
      </c>
      <c r="E17" s="314">
        <v>3.5746551092662678E-2</v>
      </c>
      <c r="F17" s="315" t="s">
        <v>313</v>
      </c>
    </row>
    <row r="18" spans="1:6">
      <c r="A18" s="620" t="s">
        <v>315</v>
      </c>
      <c r="B18" s="620"/>
      <c r="C18" s="620"/>
      <c r="D18" s="620"/>
      <c r="E18" s="620"/>
      <c r="F18" s="620"/>
    </row>
    <row r="19" spans="1:6" ht="30" customHeight="1">
      <c r="A19" s="306" t="s">
        <v>316</v>
      </c>
    </row>
    <row r="20" spans="1:6">
      <c r="A20" s="306" t="s">
        <v>954</v>
      </c>
    </row>
    <row r="21" spans="1:6">
      <c r="A21" s="306" t="s">
        <v>317</v>
      </c>
    </row>
    <row r="22" spans="1:6">
      <c r="A22" s="306" t="s">
        <v>318</v>
      </c>
    </row>
    <row r="23" spans="1:6" ht="30" customHeight="1">
      <c r="A23" s="306" t="s">
        <v>319</v>
      </c>
    </row>
    <row r="24" spans="1:6" ht="30" customHeight="1">
      <c r="A24" s="306" t="s">
        <v>124</v>
      </c>
    </row>
  </sheetData>
  <mergeCells count="2">
    <mergeCell ref="A18:F18"/>
    <mergeCell ref="A1:F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40"/>
  <sheetViews>
    <sheetView workbookViewId="0">
      <selection sqref="A1:D1"/>
    </sheetView>
  </sheetViews>
  <sheetFormatPr defaultRowHeight="15"/>
  <cols>
    <col min="1" max="1" width="11.42578125" style="285" customWidth="1"/>
    <col min="2" max="2" width="15.28515625" style="401" customWidth="1"/>
    <col min="3" max="3" width="13.85546875" style="401" customWidth="1"/>
    <col min="4" max="4" width="14" style="401" customWidth="1"/>
  </cols>
  <sheetData>
    <row r="1" spans="1:4" ht="41.25" customHeight="1">
      <c r="A1" s="653" t="s">
        <v>338</v>
      </c>
      <c r="B1" s="653"/>
      <c r="C1" s="653"/>
      <c r="D1" s="653"/>
    </row>
    <row r="2" spans="1:4" ht="25.5">
      <c r="A2" s="361" t="s">
        <v>0</v>
      </c>
      <c r="B2" s="398" t="s">
        <v>116</v>
      </c>
      <c r="C2" s="398" t="s">
        <v>115</v>
      </c>
      <c r="D2" s="398" t="s">
        <v>118</v>
      </c>
    </row>
    <row r="3" spans="1:4">
      <c r="A3" s="301" t="s">
        <v>339</v>
      </c>
      <c r="B3" s="399">
        <v>1</v>
      </c>
      <c r="C3" s="399">
        <v>1</v>
      </c>
      <c r="D3" s="399">
        <v>1</v>
      </c>
    </row>
    <row r="4" spans="1:4">
      <c r="A4" s="301" t="s">
        <v>340</v>
      </c>
      <c r="B4" s="399">
        <v>1.0638786930440742</v>
      </c>
      <c r="C4" s="399">
        <v>1.0364515661165266</v>
      </c>
      <c r="D4" s="399">
        <v>1.0599299184181767</v>
      </c>
    </row>
    <row r="5" spans="1:4">
      <c r="A5" s="301" t="s">
        <v>341</v>
      </c>
      <c r="B5" s="399">
        <v>1.1392477094983087</v>
      </c>
      <c r="C5" s="399">
        <v>1.0946811833474634</v>
      </c>
      <c r="D5" s="399">
        <v>1.074404203415275</v>
      </c>
    </row>
    <row r="6" spans="1:4">
      <c r="A6" s="301" t="s">
        <v>342</v>
      </c>
      <c r="B6" s="399">
        <v>1.1604117716276898</v>
      </c>
      <c r="C6" s="399">
        <v>1.1062073870954816</v>
      </c>
      <c r="D6" s="399">
        <v>1.1575507980836361</v>
      </c>
    </row>
    <row r="7" spans="1:4">
      <c r="A7" s="301" t="s">
        <v>343</v>
      </c>
      <c r="B7" s="399">
        <v>1.2655439210432784</v>
      </c>
      <c r="C7" s="399">
        <v>1.1288624087741723</v>
      </c>
      <c r="D7" s="399">
        <v>1.2018943991676783</v>
      </c>
    </row>
    <row r="8" spans="1:4">
      <c r="A8" s="301" t="s">
        <v>344</v>
      </c>
      <c r="B8" s="399">
        <v>1.3047774023737264</v>
      </c>
      <c r="C8" s="399">
        <v>1.1557338416582004</v>
      </c>
      <c r="D8" s="399">
        <v>1.205073393384134</v>
      </c>
    </row>
    <row r="9" spans="1:4">
      <c r="A9" s="301" t="s">
        <v>345</v>
      </c>
      <c r="B9" s="399">
        <v>1.3420162583312349</v>
      </c>
      <c r="C9" s="399">
        <v>1.2403753921784135</v>
      </c>
      <c r="D9" s="399">
        <v>1.2384785486175307</v>
      </c>
    </row>
    <row r="10" spans="1:4">
      <c r="A10" s="301" t="s">
        <v>346</v>
      </c>
      <c r="B10" s="399">
        <v>1.3497984478422345</v>
      </c>
      <c r="C10" s="399">
        <v>1.3114139247226968</v>
      </c>
      <c r="D10" s="399">
        <v>1.5325606481202099</v>
      </c>
    </row>
    <row r="11" spans="1:4">
      <c r="A11" s="301" t="s">
        <v>347</v>
      </c>
      <c r="B11" s="399">
        <v>1.3933022297717961</v>
      </c>
      <c r="C11" s="399">
        <v>1.4082406945877333</v>
      </c>
      <c r="D11" s="399">
        <v>1.4158777360698089</v>
      </c>
    </row>
    <row r="12" spans="1:4">
      <c r="A12" s="301" t="s">
        <v>348</v>
      </c>
      <c r="B12" s="399">
        <v>1.4282040677743009</v>
      </c>
      <c r="C12" s="399">
        <v>1.4882062809604155</v>
      </c>
      <c r="D12" s="399">
        <v>1.5368802887716766</v>
      </c>
    </row>
    <row r="13" spans="1:4">
      <c r="A13" s="301" t="s">
        <v>349</v>
      </c>
      <c r="B13" s="399">
        <v>1.4796028042823957</v>
      </c>
      <c r="C13" s="399">
        <v>1.5452036708605141</v>
      </c>
      <c r="D13" s="399">
        <v>1.5735309049957535</v>
      </c>
    </row>
    <row r="14" spans="1:4">
      <c r="A14" s="301" t="s">
        <v>350</v>
      </c>
      <c r="B14" s="399">
        <v>1.5008858832277021</v>
      </c>
      <c r="C14" s="399">
        <v>1.5625839696694612</v>
      </c>
      <c r="D14" s="399">
        <v>1.5546036379968557</v>
      </c>
    </row>
    <row r="15" spans="1:4">
      <c r="A15" s="301" t="s">
        <v>351</v>
      </c>
      <c r="B15" s="399">
        <v>1.5507139810980723</v>
      </c>
      <c r="C15" s="399">
        <v>1.6063481607502232</v>
      </c>
      <c r="D15" s="399">
        <v>1.6633201727597942</v>
      </c>
    </row>
    <row r="16" spans="1:4">
      <c r="A16" s="301" t="s">
        <v>352</v>
      </c>
      <c r="B16" s="399">
        <v>1.6092378030318324</v>
      </c>
      <c r="C16" s="399">
        <v>1.6431504764224178</v>
      </c>
      <c r="D16" s="399">
        <v>1.74033094354116</v>
      </c>
    </row>
    <row r="17" spans="1:4">
      <c r="A17" s="301" t="s">
        <v>353</v>
      </c>
      <c r="B17" s="399">
        <v>1.6886960440223606</v>
      </c>
      <c r="C17" s="399">
        <v>1.6866093241042344</v>
      </c>
      <c r="D17" s="399">
        <v>1.6973395950846091</v>
      </c>
    </row>
    <row r="18" spans="1:4">
      <c r="A18" s="301" t="s">
        <v>354</v>
      </c>
      <c r="B18" s="399">
        <v>1.7441693086868588</v>
      </c>
      <c r="C18" s="399">
        <v>1.7096785854555474</v>
      </c>
      <c r="D18" s="399">
        <v>1.7632867262164</v>
      </c>
    </row>
    <row r="19" spans="1:4">
      <c r="A19" s="301" t="s">
        <v>355</v>
      </c>
      <c r="B19" s="399">
        <v>1.7426680865530755</v>
      </c>
      <c r="C19" s="399">
        <v>1.7209498280854141</v>
      </c>
      <c r="D19" s="399">
        <v>1.6938201579147638</v>
      </c>
    </row>
    <row r="20" spans="1:4">
      <c r="A20" s="301" t="s">
        <v>190</v>
      </c>
      <c r="B20" s="399">
        <v>1.8342770662854013</v>
      </c>
      <c r="C20" s="399">
        <v>1.7985988897554708</v>
      </c>
      <c r="D20" s="399">
        <v>1.6148253907003665</v>
      </c>
    </row>
    <row r="21" spans="1:4">
      <c r="A21" s="301" t="s">
        <v>356</v>
      </c>
      <c r="B21" s="399">
        <v>1.8788518017947788</v>
      </c>
      <c r="C21" s="399">
        <v>1.9289039567232822</v>
      </c>
      <c r="D21" s="399">
        <v>1.6568363846569252</v>
      </c>
    </row>
    <row r="22" spans="1:4">
      <c r="A22" s="301" t="s">
        <v>357</v>
      </c>
      <c r="B22" s="399">
        <v>1.9307052499421575</v>
      </c>
      <c r="C22" s="399">
        <v>2.141195646975679</v>
      </c>
      <c r="D22" s="399">
        <v>1.8503849248027888</v>
      </c>
    </row>
    <row r="23" spans="1:4">
      <c r="A23" s="301" t="s">
        <v>358</v>
      </c>
      <c r="B23" s="399">
        <v>1.982962851884204</v>
      </c>
      <c r="C23" s="399">
        <v>2.29430414578525</v>
      </c>
      <c r="D23" s="399">
        <v>1.9566466201848665</v>
      </c>
    </row>
    <row r="24" spans="1:4">
      <c r="A24" s="301" t="s">
        <v>359</v>
      </c>
      <c r="B24" s="399">
        <v>2.0117287239334054</v>
      </c>
      <c r="C24" s="399">
        <v>2.3826394700255715</v>
      </c>
      <c r="D24" s="399">
        <v>1.9905269836373574</v>
      </c>
    </row>
    <row r="25" spans="1:4">
      <c r="A25" s="301" t="s">
        <v>191</v>
      </c>
      <c r="B25" s="399">
        <v>2.0539256318953942</v>
      </c>
      <c r="C25" s="399">
        <v>2.4177720509968066</v>
      </c>
      <c r="D25" s="399">
        <v>1.984875971862273</v>
      </c>
    </row>
    <row r="26" spans="1:4">
      <c r="A26" s="301" t="s">
        <v>360</v>
      </c>
      <c r="B26" s="399">
        <v>2.1066195645298924</v>
      </c>
      <c r="C26" s="399">
        <v>2.5195553112602247</v>
      </c>
      <c r="D26" s="399">
        <v>1.9630982053018891</v>
      </c>
    </row>
    <row r="27" spans="1:4">
      <c r="A27" s="301" t="s">
        <v>361</v>
      </c>
      <c r="B27" s="399">
        <v>2.1139935798644141</v>
      </c>
      <c r="C27" s="399">
        <v>2.5431904403427108</v>
      </c>
      <c r="D27" s="399">
        <v>1.9303143129523308</v>
      </c>
    </row>
    <row r="28" spans="1:4">
      <c r="A28" s="301" t="s">
        <v>362</v>
      </c>
      <c r="B28" s="399">
        <v>2.2394082279436653</v>
      </c>
      <c r="C28" s="399">
        <v>2.7842557677635495</v>
      </c>
      <c r="D28" s="399">
        <v>2.1264496006296945</v>
      </c>
    </row>
    <row r="29" spans="1:4">
      <c r="A29" s="301" t="s">
        <v>363</v>
      </c>
      <c r="B29" s="399">
        <v>2.3003480920915349</v>
      </c>
      <c r="C29" s="399">
        <v>2.9664809968274466</v>
      </c>
      <c r="D29" s="399">
        <v>2.2419551784586962</v>
      </c>
    </row>
    <row r="30" spans="1:4">
      <c r="A30" s="301" t="s">
        <v>192</v>
      </c>
      <c r="B30" s="399">
        <v>2.3124346438648344</v>
      </c>
      <c r="C30" s="399">
        <v>3.1053769184469906</v>
      </c>
      <c r="D30" s="399">
        <v>2.3457097206418553</v>
      </c>
    </row>
    <row r="31" spans="1:4">
      <c r="A31" s="402" t="s">
        <v>364</v>
      </c>
      <c r="B31" s="399">
        <v>2.3707679909805832</v>
      </c>
      <c r="C31" s="399">
        <v>3.1991523471809047</v>
      </c>
      <c r="D31" s="399">
        <v>2.4539567243254718</v>
      </c>
    </row>
    <row r="32" spans="1:4">
      <c r="A32" s="403" t="s">
        <v>365</v>
      </c>
      <c r="B32" s="399">
        <v>2.4167773165588313</v>
      </c>
      <c r="C32" s="399">
        <v>3.2243664456348893</v>
      </c>
      <c r="D32" s="399">
        <v>2.4731560014515162</v>
      </c>
    </row>
    <row r="33" spans="1:4">
      <c r="A33" s="404" t="s">
        <v>366</v>
      </c>
      <c r="B33" s="400">
        <v>2.4560741457577411</v>
      </c>
      <c r="C33" s="400">
        <v>3.2517573512070572</v>
      </c>
      <c r="D33" s="400">
        <v>2.5041519929853813</v>
      </c>
    </row>
    <row r="34" spans="1:4" ht="30" customHeight="1">
      <c r="A34" s="285" t="s">
        <v>373</v>
      </c>
    </row>
    <row r="35" spans="1:4">
      <c r="A35" s="285" t="s">
        <v>374</v>
      </c>
    </row>
    <row r="36" spans="1:4">
      <c r="A36" s="285" t="s">
        <v>375</v>
      </c>
    </row>
    <row r="37" spans="1:4">
      <c r="A37" s="285" t="s">
        <v>376</v>
      </c>
    </row>
    <row r="38" spans="1:4">
      <c r="A38" s="285" t="s">
        <v>377</v>
      </c>
    </row>
    <row r="39" spans="1:4" ht="30" customHeight="1">
      <c r="A39" s="285" t="s">
        <v>378</v>
      </c>
    </row>
    <row r="40" spans="1:4" ht="30" customHeight="1">
      <c r="A40" s="285" t="s">
        <v>124</v>
      </c>
    </row>
  </sheetData>
  <mergeCells count="1">
    <mergeCell ref="A1:D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55"/>
  <sheetViews>
    <sheetView workbookViewId="0">
      <selection sqref="A1:D1"/>
    </sheetView>
  </sheetViews>
  <sheetFormatPr defaultRowHeight="15"/>
  <cols>
    <col min="1" max="1" width="14.5703125" style="71" customWidth="1"/>
    <col min="2" max="2" width="17.7109375" style="71" customWidth="1"/>
    <col min="3" max="3" width="15.28515625" style="306" bestFit="1" customWidth="1"/>
    <col min="4" max="4" width="11.7109375" style="71" customWidth="1"/>
  </cols>
  <sheetData>
    <row r="1" spans="1:4" ht="54" customHeight="1">
      <c r="A1" s="671" t="s">
        <v>973</v>
      </c>
      <c r="B1" s="671"/>
      <c r="C1" s="671"/>
      <c r="D1" s="671"/>
    </row>
    <row r="2" spans="1:4" ht="30.75" customHeight="1">
      <c r="A2" s="362" t="s">
        <v>607</v>
      </c>
      <c r="B2" s="409" t="s">
        <v>608</v>
      </c>
      <c r="C2" s="410" t="s">
        <v>101</v>
      </c>
      <c r="D2" s="362" t="s">
        <v>381</v>
      </c>
    </row>
    <row r="3" spans="1:4">
      <c r="A3" s="405" t="s">
        <v>609</v>
      </c>
      <c r="B3" s="406">
        <v>1428.6369598737504</v>
      </c>
      <c r="C3" s="411" t="s">
        <v>87</v>
      </c>
      <c r="D3" s="407">
        <v>0.58057026870385231</v>
      </c>
    </row>
    <row r="4" spans="1:4">
      <c r="A4" s="405" t="s">
        <v>610</v>
      </c>
      <c r="B4" s="406">
        <v>1645.2020901794237</v>
      </c>
      <c r="C4" s="411" t="s">
        <v>91</v>
      </c>
      <c r="D4" s="407">
        <v>0.23102338145219026</v>
      </c>
    </row>
    <row r="5" spans="1:4">
      <c r="A5" s="405" t="s">
        <v>611</v>
      </c>
      <c r="B5" s="406">
        <v>2285.562995333351</v>
      </c>
      <c r="C5" s="411" t="s">
        <v>83</v>
      </c>
      <c r="D5" s="407">
        <v>0.18321302021597563</v>
      </c>
    </row>
    <row r="6" spans="1:4">
      <c r="A6" s="405" t="s">
        <v>612</v>
      </c>
      <c r="B6" s="406">
        <v>2304.6865307142784</v>
      </c>
      <c r="C6" s="411" t="s">
        <v>95</v>
      </c>
      <c r="D6" s="407">
        <v>0.30198465130076224</v>
      </c>
    </row>
    <row r="7" spans="1:4">
      <c r="A7" s="405" t="s">
        <v>613</v>
      </c>
      <c r="B7" s="406">
        <v>2438.1736029766421</v>
      </c>
      <c r="C7" s="411" t="s">
        <v>52</v>
      </c>
      <c r="D7" s="407">
        <v>0.14902639614459967</v>
      </c>
    </row>
    <row r="8" spans="1:4">
      <c r="A8" s="405" t="s">
        <v>614</v>
      </c>
      <c r="B8" s="406">
        <v>2525.7990893169876</v>
      </c>
      <c r="C8" s="411" t="s">
        <v>82</v>
      </c>
      <c r="D8" s="407">
        <v>0.23074724376363509</v>
      </c>
    </row>
    <row r="9" spans="1:4">
      <c r="A9" s="405" t="s">
        <v>615</v>
      </c>
      <c r="B9" s="406">
        <v>2628.1509671863946</v>
      </c>
      <c r="C9" s="411" t="s">
        <v>62</v>
      </c>
      <c r="D9" s="407">
        <v>0.1200144439471913</v>
      </c>
    </row>
    <row r="10" spans="1:4">
      <c r="A10" s="405" t="s">
        <v>616</v>
      </c>
      <c r="B10" s="406">
        <v>2700</v>
      </c>
      <c r="C10" s="411" t="s">
        <v>76</v>
      </c>
      <c r="D10" s="407">
        <v>0.20697033575060475</v>
      </c>
    </row>
    <row r="11" spans="1:4">
      <c r="A11" s="405" t="s">
        <v>617</v>
      </c>
      <c r="B11" s="406">
        <v>2719.1790260422745</v>
      </c>
      <c r="C11" s="411" t="s">
        <v>99</v>
      </c>
      <c r="D11" s="407">
        <v>0.13578081559203015</v>
      </c>
    </row>
    <row r="12" spans="1:4">
      <c r="A12" s="405" t="s">
        <v>618</v>
      </c>
      <c r="B12" s="406">
        <v>2748.9415995573863</v>
      </c>
      <c r="C12" s="411" t="s">
        <v>92</v>
      </c>
      <c r="D12" s="407">
        <v>8.3143713389429941E-2</v>
      </c>
    </row>
    <row r="13" spans="1:4">
      <c r="A13" s="405" t="s">
        <v>619</v>
      </c>
      <c r="B13" s="406">
        <v>3096.3057182603593</v>
      </c>
      <c r="C13" s="411" t="s">
        <v>56</v>
      </c>
      <c r="D13" s="407">
        <v>8.4771114852463691E-2</v>
      </c>
    </row>
    <row r="14" spans="1:4">
      <c r="A14" s="405" t="s">
        <v>620</v>
      </c>
      <c r="B14" s="406">
        <v>3100.5501870203993</v>
      </c>
      <c r="C14" s="411" t="s">
        <v>80</v>
      </c>
      <c r="D14" s="407">
        <v>0.17853069599172899</v>
      </c>
    </row>
    <row r="15" spans="1:4">
      <c r="A15" s="405" t="s">
        <v>621</v>
      </c>
      <c r="B15" s="406">
        <v>3173.95635528806</v>
      </c>
      <c r="C15" s="411" t="s">
        <v>75</v>
      </c>
      <c r="D15" s="407">
        <v>0.1237355473286601</v>
      </c>
    </row>
    <row r="16" spans="1:4">
      <c r="A16" s="405" t="s">
        <v>622</v>
      </c>
      <c r="B16" s="406">
        <v>3213.2640099626401</v>
      </c>
      <c r="C16" s="411" t="s">
        <v>63</v>
      </c>
      <c r="D16" s="407">
        <v>-2.470566905193583E-2</v>
      </c>
    </row>
    <row r="17" spans="1:4">
      <c r="A17" s="405" t="s">
        <v>623</v>
      </c>
      <c r="B17" s="406">
        <v>3347</v>
      </c>
      <c r="C17" s="411" t="s">
        <v>77</v>
      </c>
      <c r="D17" s="407">
        <v>0.17769176636171702</v>
      </c>
    </row>
    <row r="18" spans="1:4">
      <c r="A18" s="405" t="s">
        <v>624</v>
      </c>
      <c r="B18" s="406">
        <v>3364.6879990691309</v>
      </c>
      <c r="C18" s="411" t="s">
        <v>54</v>
      </c>
      <c r="D18" s="407">
        <v>0.20352063450314595</v>
      </c>
    </row>
    <row r="19" spans="1:4">
      <c r="A19" s="405" t="s">
        <v>625</v>
      </c>
      <c r="B19" s="406">
        <v>3449.2090680100755</v>
      </c>
      <c r="C19" s="411" t="s">
        <v>69</v>
      </c>
      <c r="D19" s="407">
        <v>0.15044063145713915</v>
      </c>
    </row>
    <row r="20" spans="1:4">
      <c r="A20" s="405" t="s">
        <v>626</v>
      </c>
      <c r="B20" s="406">
        <v>3468.4392160496695</v>
      </c>
      <c r="C20" s="411" t="s">
        <v>71</v>
      </c>
      <c r="D20" s="407">
        <v>0.19113829247507064</v>
      </c>
    </row>
    <row r="21" spans="1:4">
      <c r="A21" s="405" t="s">
        <v>627</v>
      </c>
      <c r="B21" s="406">
        <v>3471</v>
      </c>
      <c r="C21" s="411" t="s">
        <v>74</v>
      </c>
      <c r="D21" s="407">
        <v>0.13550149992081684</v>
      </c>
    </row>
    <row r="22" spans="1:4">
      <c r="A22" s="405" t="s">
        <v>628</v>
      </c>
      <c r="B22" s="406">
        <v>3481.6297791798106</v>
      </c>
      <c r="C22" s="411" t="s">
        <v>85</v>
      </c>
      <c r="D22" s="407">
        <v>-2.7503473416001567E-2</v>
      </c>
    </row>
    <row r="23" spans="1:4">
      <c r="A23" s="405" t="s">
        <v>629</v>
      </c>
      <c r="B23" s="406">
        <v>3492.1779598525191</v>
      </c>
      <c r="C23" s="411" t="s">
        <v>98</v>
      </c>
      <c r="D23" s="407">
        <v>0.29207250100993076</v>
      </c>
    </row>
    <row r="24" spans="1:4">
      <c r="A24" s="405" t="s">
        <v>630</v>
      </c>
      <c r="B24" s="406">
        <v>3493.0396213657868</v>
      </c>
      <c r="C24" s="411" t="s">
        <v>81</v>
      </c>
      <c r="D24" s="407">
        <v>0.16764495722126882</v>
      </c>
    </row>
    <row r="25" spans="1:4">
      <c r="A25" s="405" t="s">
        <v>631</v>
      </c>
      <c r="B25" s="406">
        <v>3526.0895877467319</v>
      </c>
      <c r="C25" s="411" t="s">
        <v>126</v>
      </c>
      <c r="D25" s="407">
        <v>0.16789497563320932</v>
      </c>
    </row>
    <row r="26" spans="1:4">
      <c r="A26" s="405" t="s">
        <v>632</v>
      </c>
      <c r="B26" s="406">
        <v>3575.8979385972034</v>
      </c>
      <c r="C26" s="411" t="s">
        <v>89</v>
      </c>
      <c r="D26" s="407">
        <v>0.24507183862629311</v>
      </c>
    </row>
    <row r="27" spans="1:4">
      <c r="A27" s="405" t="s">
        <v>633</v>
      </c>
      <c r="B27" s="406">
        <v>3683.2340820657942</v>
      </c>
      <c r="C27" s="411" t="s">
        <v>70</v>
      </c>
      <c r="D27" s="407">
        <v>0.62480536981815571</v>
      </c>
    </row>
    <row r="28" spans="1:4">
      <c r="A28" s="405" t="s">
        <v>634</v>
      </c>
      <c r="B28" s="406">
        <v>3760.8959111366466</v>
      </c>
      <c r="C28" s="411" t="s">
        <v>68</v>
      </c>
      <c r="D28" s="407">
        <v>0.40588242146681974</v>
      </c>
    </row>
    <row r="29" spans="1:4">
      <c r="A29" s="405" t="s">
        <v>635</v>
      </c>
      <c r="B29" s="406">
        <v>3865.9999999999991</v>
      </c>
      <c r="C29" s="411" t="s">
        <v>97</v>
      </c>
      <c r="D29" s="407">
        <v>9.2008087618048018E-2</v>
      </c>
    </row>
    <row r="30" spans="1:4">
      <c r="A30" s="405" t="s">
        <v>636</v>
      </c>
      <c r="B30" s="406">
        <v>3901.9574292077623</v>
      </c>
      <c r="C30" s="411" t="s">
        <v>51</v>
      </c>
      <c r="D30" s="407">
        <v>0.27417894561336698</v>
      </c>
    </row>
    <row r="31" spans="1:4">
      <c r="A31" s="405" t="s">
        <v>637</v>
      </c>
      <c r="B31" s="406">
        <v>3948.2994643035945</v>
      </c>
      <c r="C31" s="411" t="s">
        <v>90</v>
      </c>
      <c r="D31" s="407">
        <v>0.20121685271333045</v>
      </c>
    </row>
    <row r="32" spans="1:4">
      <c r="A32" s="405" t="s">
        <v>638</v>
      </c>
      <c r="B32" s="406">
        <v>3950</v>
      </c>
      <c r="C32" s="411" t="s">
        <v>60</v>
      </c>
      <c r="D32" s="407">
        <v>5.7568827300169545E-2</v>
      </c>
    </row>
    <row r="33" spans="1:4">
      <c r="A33" s="405" t="s">
        <v>639</v>
      </c>
      <c r="B33" s="406">
        <v>4064.375</v>
      </c>
      <c r="C33" s="411" t="s">
        <v>100</v>
      </c>
      <c r="D33" s="407">
        <v>0.11505942518876422</v>
      </c>
    </row>
    <row r="34" spans="1:4">
      <c r="A34" s="405" t="s">
        <v>640</v>
      </c>
      <c r="B34" s="406">
        <v>4121.8196064621206</v>
      </c>
      <c r="C34" s="411" t="s">
        <v>88</v>
      </c>
      <c r="D34" s="407">
        <v>9.7718860789732798E-2</v>
      </c>
    </row>
    <row r="35" spans="1:4">
      <c r="A35" s="405" t="s">
        <v>641</v>
      </c>
      <c r="B35" s="406">
        <v>4152.1273475228045</v>
      </c>
      <c r="C35" s="411" t="s">
        <v>73</v>
      </c>
      <c r="D35" s="407">
        <v>0.14457230154739475</v>
      </c>
    </row>
    <row r="36" spans="1:4">
      <c r="A36" s="405" t="s">
        <v>642</v>
      </c>
      <c r="B36" s="406">
        <v>4192.0517585475</v>
      </c>
      <c r="C36" s="411" t="s">
        <v>94</v>
      </c>
      <c r="D36" s="407">
        <v>-2.2913945370567679E-2</v>
      </c>
    </row>
    <row r="37" spans="1:4">
      <c r="A37" s="405" t="s">
        <v>643</v>
      </c>
      <c r="B37" s="406">
        <v>4237.2382453375349</v>
      </c>
      <c r="C37" s="411" t="s">
        <v>84</v>
      </c>
      <c r="D37" s="407">
        <v>0.34906064920467084</v>
      </c>
    </row>
    <row r="38" spans="1:4">
      <c r="A38" s="405" t="s">
        <v>644</v>
      </c>
      <c r="B38" s="406">
        <v>4291.1274283691446</v>
      </c>
      <c r="C38" s="411" t="s">
        <v>67</v>
      </c>
      <c r="D38" s="407">
        <v>0.23015949809352088</v>
      </c>
    </row>
    <row r="39" spans="1:4">
      <c r="A39" s="405" t="s">
        <v>645</v>
      </c>
      <c r="B39" s="406">
        <v>4307.2113376191946</v>
      </c>
      <c r="C39" s="411" t="s">
        <v>57</v>
      </c>
      <c r="D39" s="407">
        <v>0.1101314310579935</v>
      </c>
    </row>
    <row r="40" spans="1:4">
      <c r="A40" s="405" t="s">
        <v>646</v>
      </c>
      <c r="B40" s="406">
        <v>4434.0509459396635</v>
      </c>
      <c r="C40" s="411" t="s">
        <v>86</v>
      </c>
      <c r="D40" s="407">
        <v>5.6373105000995682E-2</v>
      </c>
    </row>
    <row r="41" spans="1:4">
      <c r="A41" s="405" t="s">
        <v>647</v>
      </c>
      <c r="B41" s="406">
        <v>4461.3112526795694</v>
      </c>
      <c r="C41" s="411" t="s">
        <v>79</v>
      </c>
      <c r="D41" s="407">
        <v>7.2763976684203424E-2</v>
      </c>
    </row>
    <row r="42" spans="1:4">
      <c r="A42" s="405" t="s">
        <v>648</v>
      </c>
      <c r="B42" s="406">
        <v>4483.9728059936388</v>
      </c>
      <c r="C42" s="411" t="s">
        <v>59</v>
      </c>
      <c r="D42" s="407">
        <v>0.15965758638082717</v>
      </c>
    </row>
    <row r="43" spans="1:4">
      <c r="A43" s="405" t="s">
        <v>649</v>
      </c>
      <c r="B43" s="406">
        <v>4540.7766402743446</v>
      </c>
      <c r="C43" s="411" t="s">
        <v>66</v>
      </c>
      <c r="D43" s="407">
        <v>0.10898338103762018</v>
      </c>
    </row>
    <row r="44" spans="1:4">
      <c r="A44" s="405" t="s">
        <v>650</v>
      </c>
      <c r="B44" s="406">
        <v>4548.7259182011685</v>
      </c>
      <c r="C44" s="411" t="s">
        <v>65</v>
      </c>
      <c r="D44" s="407">
        <v>0.33188621302349364</v>
      </c>
    </row>
    <row r="45" spans="1:4">
      <c r="A45" s="405" t="s">
        <v>651</v>
      </c>
      <c r="B45" s="406">
        <v>4555.0428491736966</v>
      </c>
      <c r="C45" s="411" t="s">
        <v>53</v>
      </c>
      <c r="D45" s="407">
        <v>0.14019455256938151</v>
      </c>
    </row>
    <row r="46" spans="1:4">
      <c r="A46" s="405" t="s">
        <v>652</v>
      </c>
      <c r="B46" s="406">
        <v>4632.0222533176857</v>
      </c>
      <c r="C46" s="411" t="s">
        <v>61</v>
      </c>
      <c r="D46" s="407">
        <v>0.2027644891928293</v>
      </c>
    </row>
    <row r="47" spans="1:4">
      <c r="A47" s="405" t="s">
        <v>653</v>
      </c>
      <c r="B47" s="406">
        <v>4694.5608560344463</v>
      </c>
      <c r="C47" s="411" t="s">
        <v>58</v>
      </c>
      <c r="D47" s="407">
        <v>0.23067024259436453</v>
      </c>
    </row>
    <row r="48" spans="1:4">
      <c r="A48" s="405" t="s">
        <v>654</v>
      </c>
      <c r="B48" s="406">
        <v>4850.7613630516853</v>
      </c>
      <c r="C48" s="411" t="s">
        <v>93</v>
      </c>
      <c r="D48" s="407">
        <v>0.1326630207123527</v>
      </c>
    </row>
    <row r="49" spans="1:4">
      <c r="A49" s="405" t="s">
        <v>655</v>
      </c>
      <c r="B49" s="406">
        <v>5325.3370948498723</v>
      </c>
      <c r="C49" s="411" t="s">
        <v>72</v>
      </c>
      <c r="D49" s="407">
        <v>0.12176677529558311</v>
      </c>
    </row>
    <row r="50" spans="1:4">
      <c r="A50" s="405" t="s">
        <v>656</v>
      </c>
      <c r="B50" s="406">
        <v>5390.5969699875341</v>
      </c>
      <c r="C50" s="411" t="s">
        <v>78</v>
      </c>
      <c r="D50" s="407">
        <v>2.8168129195005998E-2</v>
      </c>
    </row>
    <row r="51" spans="1:4">
      <c r="A51" s="405" t="s">
        <v>657</v>
      </c>
      <c r="B51" s="406">
        <v>5683.0364145658259</v>
      </c>
      <c r="C51" s="411" t="s">
        <v>64</v>
      </c>
      <c r="D51" s="407">
        <v>0.19073270307431689</v>
      </c>
    </row>
    <row r="52" spans="1:4">
      <c r="A52" s="405" t="s">
        <v>658</v>
      </c>
      <c r="B52" s="406">
        <v>6499.5878403580755</v>
      </c>
      <c r="C52" s="411" t="s">
        <v>50</v>
      </c>
      <c r="D52" s="407">
        <v>-2.903796131021652E-3</v>
      </c>
    </row>
    <row r="53" spans="1:4">
      <c r="A53" s="412" t="s">
        <v>659</v>
      </c>
      <c r="B53" s="413">
        <v>7320</v>
      </c>
      <c r="C53" s="414" t="s">
        <v>55</v>
      </c>
      <c r="D53" s="415">
        <v>9.0024786030760362E-2</v>
      </c>
    </row>
    <row r="54" spans="1:4" ht="30" customHeight="1">
      <c r="A54" s="71" t="s">
        <v>319</v>
      </c>
    </row>
    <row r="55" spans="1:4" ht="29.25" customHeight="1">
      <c r="A55" s="408" t="s">
        <v>124</v>
      </c>
    </row>
  </sheetData>
  <mergeCells count="1">
    <mergeCell ref="A1:D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55"/>
  <sheetViews>
    <sheetView workbookViewId="0">
      <selection sqref="A1:D1"/>
    </sheetView>
  </sheetViews>
  <sheetFormatPr defaultRowHeight="15"/>
  <cols>
    <col min="1" max="1" width="12.5703125" style="71" customWidth="1"/>
    <col min="2" max="2" width="15" style="71" customWidth="1"/>
    <col min="3" max="3" width="15.42578125" style="420" customWidth="1"/>
    <col min="4" max="4" width="12.140625" style="71" customWidth="1"/>
  </cols>
  <sheetData>
    <row r="1" spans="1:4" ht="51.75" customHeight="1">
      <c r="A1" s="671" t="s">
        <v>974</v>
      </c>
      <c r="B1" s="671"/>
      <c r="C1" s="671"/>
      <c r="D1" s="671"/>
    </row>
    <row r="2" spans="1:4" ht="25.5">
      <c r="A2" s="362" t="s">
        <v>607</v>
      </c>
      <c r="B2" s="409" t="s">
        <v>661</v>
      </c>
      <c r="C2" s="418" t="s">
        <v>101</v>
      </c>
      <c r="D2" s="362" t="s">
        <v>381</v>
      </c>
    </row>
    <row r="3" spans="1:4">
      <c r="A3" s="416" t="s">
        <v>617</v>
      </c>
      <c r="B3" s="406">
        <v>4645.9999999999991</v>
      </c>
      <c r="C3" s="419" t="s">
        <v>99</v>
      </c>
      <c r="D3" s="407">
        <v>0.12706856839350711</v>
      </c>
    </row>
    <row r="4" spans="1:4">
      <c r="A4" s="416" t="s">
        <v>639</v>
      </c>
      <c r="B4" s="406">
        <v>6138.0901746155851</v>
      </c>
      <c r="C4" s="419" t="s">
        <v>100</v>
      </c>
      <c r="D4" s="407">
        <v>0.12721209072966677</v>
      </c>
    </row>
    <row r="5" spans="1:4">
      <c r="A5" s="416" t="s">
        <v>625</v>
      </c>
      <c r="B5" s="406">
        <v>6177.0464657469711</v>
      </c>
      <c r="C5" s="419" t="s">
        <v>69</v>
      </c>
      <c r="D5" s="407">
        <v>0.22093811130119878</v>
      </c>
    </row>
    <row r="6" spans="1:4">
      <c r="A6" s="416" t="s">
        <v>610</v>
      </c>
      <c r="B6" s="406">
        <v>6190.4140126302209</v>
      </c>
      <c r="C6" s="419" t="s">
        <v>91</v>
      </c>
      <c r="D6" s="407">
        <v>0.16912510039024342</v>
      </c>
    </row>
    <row r="7" spans="1:4">
      <c r="A7" s="416" t="s">
        <v>622</v>
      </c>
      <c r="B7" s="406">
        <v>6279.1195323741003</v>
      </c>
      <c r="C7" s="419" t="s">
        <v>63</v>
      </c>
      <c r="D7" s="407">
        <v>3.4751589360887847E-2</v>
      </c>
    </row>
    <row r="8" spans="1:4">
      <c r="A8" s="416" t="s">
        <v>621</v>
      </c>
      <c r="B8" s="406">
        <v>6350.9698870829161</v>
      </c>
      <c r="C8" s="419" t="s">
        <v>75</v>
      </c>
      <c r="D8" s="407">
        <v>0.33006419039936619</v>
      </c>
    </row>
    <row r="9" spans="1:4">
      <c r="A9" s="416" t="s">
        <v>616</v>
      </c>
      <c r="B9" s="406">
        <v>6417.6280164131113</v>
      </c>
      <c r="C9" s="419" t="s">
        <v>76</v>
      </c>
      <c r="D9" s="407">
        <v>0.27686736529968625</v>
      </c>
    </row>
    <row r="10" spans="1:4">
      <c r="A10" s="416" t="s">
        <v>634</v>
      </c>
      <c r="B10" s="406">
        <v>6602.0394143386065</v>
      </c>
      <c r="C10" s="419" t="s">
        <v>68</v>
      </c>
      <c r="D10" s="407">
        <v>0.22134577274104195</v>
      </c>
    </row>
    <row r="11" spans="1:4">
      <c r="A11" s="416" t="s">
        <v>626</v>
      </c>
      <c r="B11" s="406">
        <v>6661.4653499956312</v>
      </c>
      <c r="C11" s="419" t="s">
        <v>71</v>
      </c>
      <c r="D11" s="407">
        <v>0.20907826444237321</v>
      </c>
    </row>
    <row r="12" spans="1:4">
      <c r="A12" s="416" t="s">
        <v>612</v>
      </c>
      <c r="B12" s="406">
        <v>6677.310246679318</v>
      </c>
      <c r="C12" s="419" t="s">
        <v>95</v>
      </c>
      <c r="D12" s="407">
        <v>0.32970516586934484</v>
      </c>
    </row>
    <row r="13" spans="1:4">
      <c r="A13" s="416" t="s">
        <v>614</v>
      </c>
      <c r="B13" s="406">
        <v>6861.046523554839</v>
      </c>
      <c r="C13" s="419" t="s">
        <v>82</v>
      </c>
      <c r="D13" s="407">
        <v>0.25234420840408567</v>
      </c>
    </row>
    <row r="14" spans="1:4">
      <c r="A14" s="416" t="s">
        <v>630</v>
      </c>
      <c r="B14" s="406">
        <v>6894.6488927993814</v>
      </c>
      <c r="C14" s="419" t="s">
        <v>81</v>
      </c>
      <c r="D14" s="407">
        <v>0.14959993613367439</v>
      </c>
    </row>
    <row r="15" spans="1:4">
      <c r="A15" s="416" t="s">
        <v>654</v>
      </c>
      <c r="B15" s="406">
        <v>7292.3102251261371</v>
      </c>
      <c r="C15" s="419" t="s">
        <v>93</v>
      </c>
      <c r="D15" s="407">
        <v>0.14833136458214757</v>
      </c>
    </row>
    <row r="16" spans="1:4">
      <c r="A16" s="416" t="s">
        <v>633</v>
      </c>
      <c r="B16" s="406">
        <v>7313.746384205856</v>
      </c>
      <c r="C16" s="419" t="s">
        <v>70</v>
      </c>
      <c r="D16" s="407">
        <v>0.54385751780200509</v>
      </c>
    </row>
    <row r="17" spans="1:4">
      <c r="A17" s="416" t="s">
        <v>618</v>
      </c>
      <c r="B17" s="406">
        <v>7404.230324445949</v>
      </c>
      <c r="C17" s="419" t="s">
        <v>92</v>
      </c>
      <c r="D17" s="407">
        <v>7.3561937598916494E-2</v>
      </c>
    </row>
    <row r="18" spans="1:4">
      <c r="A18" s="416" t="s">
        <v>642</v>
      </c>
      <c r="B18" s="406">
        <v>7513.2929111338099</v>
      </c>
      <c r="C18" s="419" t="s">
        <v>94</v>
      </c>
      <c r="D18" s="407">
        <v>7.2007156699908759E-2</v>
      </c>
    </row>
    <row r="19" spans="1:4">
      <c r="A19" s="416" t="s">
        <v>620</v>
      </c>
      <c r="B19" s="406">
        <v>7566.8609681907892</v>
      </c>
      <c r="C19" s="419" t="s">
        <v>80</v>
      </c>
      <c r="D19" s="407">
        <v>0.14374327602035075</v>
      </c>
    </row>
    <row r="20" spans="1:4">
      <c r="A20" s="416" t="s">
        <v>657</v>
      </c>
      <c r="B20" s="406">
        <v>7652.9660085677033</v>
      </c>
      <c r="C20" s="419" t="s">
        <v>64</v>
      </c>
      <c r="D20" s="407">
        <v>0.1469762873708389</v>
      </c>
    </row>
    <row r="21" spans="1:4">
      <c r="A21" s="416" t="s">
        <v>649</v>
      </c>
      <c r="B21" s="406">
        <v>7857.1403939532756</v>
      </c>
      <c r="C21" s="419" t="s">
        <v>66</v>
      </c>
      <c r="D21" s="407">
        <v>5.8099597018281157E-2</v>
      </c>
    </row>
    <row r="22" spans="1:4">
      <c r="A22" s="416" t="s">
        <v>615</v>
      </c>
      <c r="B22" s="406">
        <v>8085.5250527974849</v>
      </c>
      <c r="C22" s="419" t="s">
        <v>62</v>
      </c>
      <c r="D22" s="407">
        <v>0.15785778592915922</v>
      </c>
    </row>
    <row r="23" spans="1:4">
      <c r="A23" s="416" t="s">
        <v>632</v>
      </c>
      <c r="B23" s="406">
        <v>8094.0994181968917</v>
      </c>
      <c r="C23" s="419" t="s">
        <v>89</v>
      </c>
      <c r="D23" s="407">
        <v>0.46089229221335581</v>
      </c>
    </row>
    <row r="24" spans="1:4">
      <c r="A24" s="416" t="s">
        <v>619</v>
      </c>
      <c r="B24" s="406">
        <v>8383.4380993828327</v>
      </c>
      <c r="C24" s="419" t="s">
        <v>56</v>
      </c>
      <c r="D24" s="407">
        <v>5.0267217949193421E-2</v>
      </c>
    </row>
    <row r="25" spans="1:4">
      <c r="A25" s="416" t="s">
        <v>637</v>
      </c>
      <c r="B25" s="406">
        <v>8540.5168295314797</v>
      </c>
      <c r="C25" s="419" t="s">
        <v>90</v>
      </c>
      <c r="D25" s="407">
        <v>0.26593298596270265</v>
      </c>
    </row>
    <row r="26" spans="1:4">
      <c r="A26" s="416" t="s">
        <v>640</v>
      </c>
      <c r="B26" s="406">
        <v>8723.776005483398</v>
      </c>
      <c r="C26" s="419" t="s">
        <v>88</v>
      </c>
      <c r="D26" s="407">
        <v>5.47491807610756E-2</v>
      </c>
    </row>
    <row r="27" spans="1:4">
      <c r="A27" s="416" t="s">
        <v>645</v>
      </c>
      <c r="B27" s="406">
        <v>8781.0517198794696</v>
      </c>
      <c r="C27" s="419" t="s">
        <v>57</v>
      </c>
      <c r="D27" s="407">
        <v>0.10713846147815431</v>
      </c>
    </row>
    <row r="28" spans="1:4">
      <c r="A28" s="416" t="s">
        <v>611</v>
      </c>
      <c r="B28" s="406">
        <v>8829.6548967633953</v>
      </c>
      <c r="C28" s="419" t="s">
        <v>83</v>
      </c>
      <c r="D28" s="407">
        <v>8.9111271045293483E-2</v>
      </c>
    </row>
    <row r="29" spans="1:4">
      <c r="A29" s="416" t="s">
        <v>651</v>
      </c>
      <c r="B29" s="406">
        <v>8931.6526942336131</v>
      </c>
      <c r="C29" s="419" t="s">
        <v>53</v>
      </c>
      <c r="D29" s="407">
        <v>0.16901271996758327</v>
      </c>
    </row>
    <row r="30" spans="1:4">
      <c r="A30" s="416" t="s">
        <v>641</v>
      </c>
      <c r="B30" s="406">
        <v>9022.7910914510448</v>
      </c>
      <c r="C30" s="419" t="s">
        <v>73</v>
      </c>
      <c r="D30" s="407">
        <v>6.7065370508948119E-2</v>
      </c>
    </row>
    <row r="31" spans="1:4">
      <c r="A31" s="416" t="s">
        <v>609</v>
      </c>
      <c r="B31" s="406">
        <v>9172.6583764355582</v>
      </c>
      <c r="C31" s="419" t="s">
        <v>87</v>
      </c>
      <c r="D31" s="407">
        <v>0.26580819366646025</v>
      </c>
    </row>
    <row r="32" spans="1:4">
      <c r="A32" s="416" t="s">
        <v>623</v>
      </c>
      <c r="B32" s="406">
        <v>9139</v>
      </c>
      <c r="C32" s="419" t="s">
        <v>77</v>
      </c>
      <c r="D32" s="407">
        <v>0.17</v>
      </c>
    </row>
    <row r="33" spans="1:4">
      <c r="A33" s="416" t="s">
        <v>647</v>
      </c>
      <c r="B33" s="406">
        <v>9188.490782446037</v>
      </c>
      <c r="C33" s="419" t="s">
        <v>79</v>
      </c>
      <c r="D33" s="407">
        <v>0.16713805077574406</v>
      </c>
    </row>
    <row r="34" spans="1:4">
      <c r="A34" s="416" t="s">
        <v>628</v>
      </c>
      <c r="B34" s="406">
        <v>9422.2347554002536</v>
      </c>
      <c r="C34" s="419" t="s">
        <v>85</v>
      </c>
      <c r="D34" s="407">
        <v>-3.2031330147062054E-3</v>
      </c>
    </row>
    <row r="35" spans="1:4">
      <c r="A35" s="416" t="s">
        <v>643</v>
      </c>
      <c r="B35" s="406">
        <v>9469.8981426360278</v>
      </c>
      <c r="C35" s="419" t="s">
        <v>84</v>
      </c>
      <c r="D35" s="407">
        <v>0.31951822600067281</v>
      </c>
    </row>
    <row r="36" spans="1:4">
      <c r="A36" s="416" t="s">
        <v>636</v>
      </c>
      <c r="B36" s="406">
        <v>9487.0845828483089</v>
      </c>
      <c r="C36" s="419" t="s">
        <v>51</v>
      </c>
      <c r="D36" s="407">
        <v>0.36766336943252553</v>
      </c>
    </row>
    <row r="37" spans="1:4">
      <c r="A37" s="416" t="s">
        <v>629</v>
      </c>
      <c r="B37" s="406">
        <v>9740.1388675377912</v>
      </c>
      <c r="C37" s="419" t="s">
        <v>98</v>
      </c>
      <c r="D37" s="407">
        <v>0.3263003498020276</v>
      </c>
    </row>
    <row r="38" spans="1:4">
      <c r="A38" s="416" t="s">
        <v>648</v>
      </c>
      <c r="B38" s="406">
        <v>10099.820898568025</v>
      </c>
      <c r="C38" s="419" t="s">
        <v>59</v>
      </c>
      <c r="D38" s="407">
        <v>7.3379602185750903E-2</v>
      </c>
    </row>
    <row r="39" spans="1:4">
      <c r="A39" s="416" t="s">
        <v>613</v>
      </c>
      <c r="B39" s="406">
        <v>10397.580342721123</v>
      </c>
      <c r="C39" s="419" t="s">
        <v>52</v>
      </c>
      <c r="D39" s="407">
        <v>0.43396922644443658</v>
      </c>
    </row>
    <row r="40" spans="1:4">
      <c r="A40" s="416" t="s">
        <v>656</v>
      </c>
      <c r="B40" s="406">
        <v>10527.10577040679</v>
      </c>
      <c r="C40" s="419" t="s">
        <v>78</v>
      </c>
      <c r="D40" s="407">
        <v>8.2761790862801332E-2</v>
      </c>
    </row>
    <row r="41" spans="1:4">
      <c r="A41" s="416" t="s">
        <v>635</v>
      </c>
      <c r="B41" s="406">
        <v>10619.63899855325</v>
      </c>
      <c r="C41" s="419" t="s">
        <v>97</v>
      </c>
      <c r="D41" s="407">
        <v>0.13516440041329481</v>
      </c>
    </row>
    <row r="42" spans="1:4">
      <c r="A42" s="416" t="s">
        <v>644</v>
      </c>
      <c r="B42" s="406">
        <v>10845.581808519335</v>
      </c>
      <c r="C42" s="419" t="s">
        <v>67</v>
      </c>
      <c r="D42" s="407">
        <v>0.33904888196051597</v>
      </c>
    </row>
    <row r="43" spans="1:4">
      <c r="A43" s="416" t="s">
        <v>650</v>
      </c>
      <c r="B43" s="406">
        <v>10898.94543446995</v>
      </c>
      <c r="C43" s="419" t="s">
        <v>65</v>
      </c>
      <c r="D43" s="407">
        <v>0.24135730030090552</v>
      </c>
    </row>
    <row r="44" spans="1:4">
      <c r="A44" s="416" t="s">
        <v>638</v>
      </c>
      <c r="B44" s="406">
        <v>10933.640618664194</v>
      </c>
      <c r="C44" s="419" t="s">
        <v>60</v>
      </c>
      <c r="D44" s="407">
        <v>0.16226885214882025</v>
      </c>
    </row>
    <row r="45" spans="1:4">
      <c r="A45" s="416" t="s">
        <v>655</v>
      </c>
      <c r="B45" s="406">
        <v>10950.974961851474</v>
      </c>
      <c r="C45" s="419" t="s">
        <v>72</v>
      </c>
      <c r="D45" s="407">
        <v>7.1375725903786824E-2</v>
      </c>
    </row>
    <row r="46" spans="1:4">
      <c r="A46" s="416" t="s">
        <v>627</v>
      </c>
      <c r="B46" s="406">
        <v>11447.650066605185</v>
      </c>
      <c r="C46" s="419" t="s">
        <v>74</v>
      </c>
      <c r="D46" s="407">
        <v>0.14817780070480513</v>
      </c>
    </row>
    <row r="47" spans="1:4">
      <c r="A47" s="416" t="s">
        <v>652</v>
      </c>
      <c r="B47" s="406">
        <v>11449.309152362815</v>
      </c>
      <c r="C47" s="419" t="s">
        <v>61</v>
      </c>
      <c r="D47" s="407">
        <v>8.7067013178412589E-2</v>
      </c>
    </row>
    <row r="48" spans="1:4">
      <c r="A48" s="416" t="s">
        <v>624</v>
      </c>
      <c r="B48" s="406">
        <v>11908.90940627863</v>
      </c>
      <c r="C48" s="419" t="s">
        <v>54</v>
      </c>
      <c r="D48" s="407">
        <v>0.10278706179538144</v>
      </c>
    </row>
    <row r="49" spans="1:4">
      <c r="A49" s="416" t="s">
        <v>631</v>
      </c>
      <c r="B49" s="406">
        <v>12769.518051414296</v>
      </c>
      <c r="C49" s="419" t="s">
        <v>126</v>
      </c>
      <c r="D49" s="407">
        <v>0.10876053753710457</v>
      </c>
    </row>
    <row r="50" spans="1:4">
      <c r="A50" s="416" t="s">
        <v>646</v>
      </c>
      <c r="B50" s="406">
        <v>13002.493080261682</v>
      </c>
      <c r="C50" s="419" t="s">
        <v>86</v>
      </c>
      <c r="D50" s="407">
        <v>5.5670548785813345E-2</v>
      </c>
    </row>
    <row r="51" spans="1:4">
      <c r="A51" s="416" t="s">
        <v>653</v>
      </c>
      <c r="B51" s="406">
        <v>13245.863551083592</v>
      </c>
      <c r="C51" s="419" t="s">
        <v>58</v>
      </c>
      <c r="D51" s="407">
        <v>0.11229650176247308</v>
      </c>
    </row>
    <row r="52" spans="1:4">
      <c r="A52" s="416" t="s">
        <v>659</v>
      </c>
      <c r="B52" s="406">
        <v>14419.18648867314</v>
      </c>
      <c r="C52" s="419" t="s">
        <v>55</v>
      </c>
      <c r="D52" s="407">
        <v>8.4662992024013173E-2</v>
      </c>
    </row>
    <row r="53" spans="1:4">
      <c r="A53" s="421" t="s">
        <v>658</v>
      </c>
      <c r="B53" s="413">
        <v>14712.283435695297</v>
      </c>
      <c r="C53" s="422" t="s">
        <v>50</v>
      </c>
      <c r="D53" s="415">
        <v>0.20074374145958673</v>
      </c>
    </row>
    <row r="54" spans="1:4" ht="30" customHeight="1">
      <c r="A54" s="71" t="s">
        <v>319</v>
      </c>
    </row>
    <row r="55" spans="1:4" ht="30" customHeight="1">
      <c r="A55" s="417" t="s">
        <v>124</v>
      </c>
    </row>
  </sheetData>
  <mergeCells count="1">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56"/>
  <sheetViews>
    <sheetView workbookViewId="0">
      <selection sqref="A1:D1"/>
    </sheetView>
  </sheetViews>
  <sheetFormatPr defaultRowHeight="15"/>
  <cols>
    <col min="1" max="1" width="21.28515625" style="306" customWidth="1"/>
    <col min="2" max="2" width="19.5703125" style="429" customWidth="1"/>
    <col min="3" max="3" width="15.28515625" style="306" bestFit="1" customWidth="1"/>
    <col min="4" max="4" width="10.5703125" style="429" customWidth="1"/>
  </cols>
  <sheetData>
    <row r="1" spans="1:4" ht="55.5" customHeight="1">
      <c r="A1" s="653" t="s">
        <v>662</v>
      </c>
      <c r="B1" s="653"/>
      <c r="C1" s="653"/>
      <c r="D1" s="653"/>
    </row>
    <row r="2" spans="1:4" ht="63.75">
      <c r="A2" s="430" t="s">
        <v>663</v>
      </c>
      <c r="B2" s="423" t="s">
        <v>664</v>
      </c>
      <c r="C2" s="428" t="s">
        <v>101</v>
      </c>
      <c r="D2" s="436" t="s">
        <v>665</v>
      </c>
    </row>
    <row r="3" spans="1:4">
      <c r="A3" s="432" t="s">
        <v>666</v>
      </c>
      <c r="B3" s="431">
        <v>9910.1111504002038</v>
      </c>
      <c r="C3" s="411" t="s">
        <v>64</v>
      </c>
      <c r="D3" s="437">
        <v>0.20970317976767316</v>
      </c>
    </row>
    <row r="4" spans="1:4">
      <c r="A4" s="432" t="s">
        <v>667</v>
      </c>
      <c r="B4" s="431">
        <v>14876</v>
      </c>
      <c r="C4" s="411" t="s">
        <v>99</v>
      </c>
      <c r="D4" s="437">
        <v>0.15457823779818769</v>
      </c>
    </row>
    <row r="5" spans="1:4">
      <c r="A5" s="432" t="s">
        <v>668</v>
      </c>
      <c r="B5" s="431">
        <v>16885.462687998661</v>
      </c>
      <c r="C5" s="411" t="s">
        <v>80</v>
      </c>
      <c r="D5" s="437">
        <v>0.19499165338092217</v>
      </c>
    </row>
    <row r="6" spans="1:4">
      <c r="A6" s="432" t="s">
        <v>669</v>
      </c>
      <c r="B6" s="431">
        <v>17350.024201364242</v>
      </c>
      <c r="C6" s="411" t="s">
        <v>78</v>
      </c>
      <c r="D6" s="437">
        <v>0.17056401295713686</v>
      </c>
    </row>
    <row r="7" spans="1:4">
      <c r="A7" s="432" t="s">
        <v>670</v>
      </c>
      <c r="B7" s="431">
        <v>17714.500985290233</v>
      </c>
      <c r="C7" s="411" t="s">
        <v>81</v>
      </c>
      <c r="D7" s="437">
        <v>0.14924706157021639</v>
      </c>
    </row>
    <row r="8" spans="1:4">
      <c r="A8" s="432" t="s">
        <v>671</v>
      </c>
      <c r="B8" s="431">
        <v>17929.746350162015</v>
      </c>
      <c r="C8" s="411" t="s">
        <v>82</v>
      </c>
      <c r="D8" s="437">
        <v>0.29118340336913118</v>
      </c>
    </row>
    <row r="9" spans="1:4">
      <c r="A9" s="432" t="s">
        <v>672</v>
      </c>
      <c r="B9" s="431">
        <v>18018.373667610504</v>
      </c>
      <c r="C9" s="411" t="s">
        <v>93</v>
      </c>
      <c r="D9" s="437">
        <v>0.20305430509984612</v>
      </c>
    </row>
    <row r="10" spans="1:4">
      <c r="A10" s="432" t="s">
        <v>673</v>
      </c>
      <c r="B10" s="431">
        <v>18157.627135893006</v>
      </c>
      <c r="C10" s="411" t="s">
        <v>94</v>
      </c>
      <c r="D10" s="437">
        <v>7.5843638338680464E-2</v>
      </c>
    </row>
    <row r="11" spans="1:4">
      <c r="A11" s="432" t="s">
        <v>674</v>
      </c>
      <c r="B11" s="431">
        <v>18290.154466119006</v>
      </c>
      <c r="C11" s="411" t="s">
        <v>91</v>
      </c>
      <c r="D11" s="437">
        <v>0.12616691609123243</v>
      </c>
    </row>
    <row r="12" spans="1:4">
      <c r="A12" s="432" t="s">
        <v>675</v>
      </c>
      <c r="B12" s="431">
        <v>18388.521766818943</v>
      </c>
      <c r="C12" s="411" t="s">
        <v>71</v>
      </c>
      <c r="D12" s="437">
        <v>0.13100666493202939</v>
      </c>
    </row>
    <row r="13" spans="1:4">
      <c r="A13" s="432" t="s">
        <v>676</v>
      </c>
      <c r="B13" s="431">
        <v>18483.878968816971</v>
      </c>
      <c r="C13" s="411" t="s">
        <v>92</v>
      </c>
      <c r="D13" s="437">
        <v>9.2853789826551791E-2</v>
      </c>
    </row>
    <row r="14" spans="1:4">
      <c r="A14" s="432" t="s">
        <v>677</v>
      </c>
      <c r="B14" s="431">
        <v>19119.960080916702</v>
      </c>
      <c r="C14" s="411" t="s">
        <v>69</v>
      </c>
      <c r="D14" s="437">
        <v>0.22055513363729817</v>
      </c>
    </row>
    <row r="15" spans="1:4">
      <c r="A15" s="432" t="s">
        <v>678</v>
      </c>
      <c r="B15" s="431">
        <v>19276.229629821544</v>
      </c>
      <c r="C15" s="411" t="s">
        <v>56</v>
      </c>
      <c r="D15" s="437">
        <v>0.13810460786661793</v>
      </c>
    </row>
    <row r="16" spans="1:4">
      <c r="A16" s="432" t="s">
        <v>679</v>
      </c>
      <c r="B16" s="431">
        <v>19458.090174615587</v>
      </c>
      <c r="C16" s="411" t="s">
        <v>100</v>
      </c>
      <c r="D16" s="437">
        <v>0.18660831222175522</v>
      </c>
    </row>
    <row r="17" spans="1:4">
      <c r="A17" s="432" t="s">
        <v>680</v>
      </c>
      <c r="B17" s="431">
        <v>19491.063214648206</v>
      </c>
      <c r="C17" s="411" t="s">
        <v>68</v>
      </c>
      <c r="D17" s="437">
        <v>0.21952140143985854</v>
      </c>
    </row>
    <row r="18" spans="1:4">
      <c r="A18" s="432" t="s">
        <v>681</v>
      </c>
      <c r="B18" s="431">
        <v>19701.544658903862</v>
      </c>
      <c r="C18" s="411" t="s">
        <v>57</v>
      </c>
      <c r="D18" s="437">
        <v>-9.0145612484985316E-3</v>
      </c>
    </row>
    <row r="19" spans="1:4">
      <c r="A19" s="432" t="s">
        <v>682</v>
      </c>
      <c r="B19" s="431">
        <v>20187.086461096456</v>
      </c>
      <c r="C19" s="411" t="s">
        <v>62</v>
      </c>
      <c r="D19" s="437">
        <v>9.0077531434373359E-2</v>
      </c>
    </row>
    <row r="20" spans="1:4">
      <c r="A20" s="432" t="s">
        <v>683</v>
      </c>
      <c r="B20" s="431">
        <v>20276.009047078078</v>
      </c>
      <c r="C20" s="411" t="s">
        <v>76</v>
      </c>
      <c r="D20" s="437">
        <v>9.0481141013087241E-2</v>
      </c>
    </row>
    <row r="21" spans="1:4">
      <c r="A21" s="432" t="s">
        <v>684</v>
      </c>
      <c r="B21" s="431">
        <v>20531.904426302117</v>
      </c>
      <c r="C21" s="411" t="s">
        <v>75</v>
      </c>
      <c r="D21" s="437">
        <v>4.0942928689485791E-2</v>
      </c>
    </row>
    <row r="22" spans="1:4">
      <c r="A22" s="432" t="s">
        <v>685</v>
      </c>
      <c r="B22" s="431">
        <v>20619.110158879736</v>
      </c>
      <c r="C22" s="411" t="s">
        <v>63</v>
      </c>
      <c r="D22" s="437">
        <v>8.4425570076049894E-2</v>
      </c>
    </row>
    <row r="23" spans="1:4">
      <c r="A23" s="432" t="s">
        <v>686</v>
      </c>
      <c r="B23" s="431">
        <v>20876.936220815678</v>
      </c>
      <c r="C23" s="411" t="s">
        <v>70</v>
      </c>
      <c r="D23" s="437">
        <v>0.58469706920502595</v>
      </c>
    </row>
    <row r="24" spans="1:4">
      <c r="A24" s="432" t="s">
        <v>687</v>
      </c>
      <c r="B24" s="431">
        <v>20916.491614013597</v>
      </c>
      <c r="C24" s="411" t="s">
        <v>79</v>
      </c>
      <c r="D24" s="437">
        <v>0.16696987738044289</v>
      </c>
    </row>
    <row r="25" spans="1:4">
      <c r="A25" s="432" t="s">
        <v>688</v>
      </c>
      <c r="B25" s="431">
        <v>22012.315380310716</v>
      </c>
      <c r="C25" s="411" t="s">
        <v>88</v>
      </c>
      <c r="D25" s="437">
        <v>3.3680536124301108E-2</v>
      </c>
    </row>
    <row r="26" spans="1:4">
      <c r="A26" s="432" t="s">
        <v>689</v>
      </c>
      <c r="B26" s="431">
        <v>22183.396231856183</v>
      </c>
      <c r="C26" s="411" t="s">
        <v>59</v>
      </c>
      <c r="D26" s="437">
        <v>3.2141384902755199E-2</v>
      </c>
    </row>
    <row r="27" spans="1:4">
      <c r="A27" s="432" t="s">
        <v>690</v>
      </c>
      <c r="B27" s="431">
        <v>22413.394653793115</v>
      </c>
      <c r="C27" s="411" t="s">
        <v>83</v>
      </c>
      <c r="D27" s="437">
        <v>0.12140832592502404</v>
      </c>
    </row>
    <row r="28" spans="1:4">
      <c r="A28" s="432" t="s">
        <v>691</v>
      </c>
      <c r="B28" s="431">
        <v>22422.487528720187</v>
      </c>
      <c r="C28" s="411" t="s">
        <v>85</v>
      </c>
      <c r="D28" s="437">
        <v>1.738480825020261E-2</v>
      </c>
    </row>
    <row r="29" spans="1:4">
      <c r="A29" s="432" t="s">
        <v>692</v>
      </c>
      <c r="B29" s="431">
        <v>22453.088137362705</v>
      </c>
      <c r="C29" s="411" t="s">
        <v>84</v>
      </c>
      <c r="D29" s="437">
        <v>0.31179173716672759</v>
      </c>
    </row>
    <row r="30" spans="1:4">
      <c r="A30" s="432" t="s">
        <v>435</v>
      </c>
      <c r="B30" s="431">
        <v>22556.076074330031</v>
      </c>
      <c r="C30" s="411" t="s">
        <v>95</v>
      </c>
      <c r="D30" s="437">
        <v>0.22223625320307394</v>
      </c>
    </row>
    <row r="31" spans="1:4">
      <c r="A31" s="432" t="s">
        <v>693</v>
      </c>
      <c r="B31" s="431">
        <v>22957.531332988321</v>
      </c>
      <c r="C31" s="411" t="s">
        <v>77</v>
      </c>
      <c r="D31" s="437">
        <v>0.11724690778369196</v>
      </c>
    </row>
    <row r="32" spans="1:4">
      <c r="A32" s="432" t="s">
        <v>694</v>
      </c>
      <c r="B32" s="431">
        <v>23249.348968564638</v>
      </c>
      <c r="C32" s="411" t="s">
        <v>66</v>
      </c>
      <c r="D32" s="437">
        <v>5.3551159507134516E-2</v>
      </c>
    </row>
    <row r="33" spans="1:4">
      <c r="A33" s="432" t="s">
        <v>695</v>
      </c>
      <c r="B33" s="431">
        <v>23551.001288385734</v>
      </c>
      <c r="C33" s="411" t="s">
        <v>58</v>
      </c>
      <c r="D33" s="437">
        <v>8.2517810307809025E-2</v>
      </c>
    </row>
    <row r="34" spans="1:4">
      <c r="A34" s="432" t="s">
        <v>696</v>
      </c>
      <c r="B34" s="431">
        <v>24129.587170633495</v>
      </c>
      <c r="C34" s="411" t="s">
        <v>72</v>
      </c>
      <c r="D34" s="437">
        <v>9.6036421573901354E-2</v>
      </c>
    </row>
    <row r="35" spans="1:4">
      <c r="A35" s="432" t="s">
        <v>697</v>
      </c>
      <c r="B35" s="431">
        <v>24254.106694091541</v>
      </c>
      <c r="C35" s="411" t="s">
        <v>89</v>
      </c>
      <c r="D35" s="437">
        <v>6.797663167560386E-2</v>
      </c>
    </row>
    <row r="36" spans="1:4">
      <c r="A36" s="432" t="s">
        <v>698</v>
      </c>
      <c r="B36" s="431">
        <v>24673.755364145567</v>
      </c>
      <c r="C36" s="411" t="s">
        <v>90</v>
      </c>
      <c r="D36" s="437">
        <v>0.18729383721493775</v>
      </c>
    </row>
    <row r="37" spans="1:4">
      <c r="A37" s="432" t="s">
        <v>699</v>
      </c>
      <c r="B37" s="431">
        <v>25003.582375401558</v>
      </c>
      <c r="C37" s="411" t="s">
        <v>86</v>
      </c>
      <c r="D37" s="437">
        <v>0.11541163898951323</v>
      </c>
    </row>
    <row r="38" spans="1:4">
      <c r="A38" s="432" t="s">
        <v>700</v>
      </c>
      <c r="B38" s="431">
        <v>25248.604216140651</v>
      </c>
      <c r="C38" s="411" t="s">
        <v>87</v>
      </c>
      <c r="D38" s="437">
        <v>3.1399221625598717E-2</v>
      </c>
    </row>
    <row r="39" spans="1:4">
      <c r="A39" s="432" t="s">
        <v>701</v>
      </c>
      <c r="B39" s="431">
        <v>25339.426176489098</v>
      </c>
      <c r="C39" s="411" t="s">
        <v>126</v>
      </c>
      <c r="D39" s="437">
        <v>0.26423090804957927</v>
      </c>
    </row>
    <row r="40" spans="1:4">
      <c r="A40" s="432" t="s">
        <v>702</v>
      </c>
      <c r="B40" s="431">
        <v>25499.710917852448</v>
      </c>
      <c r="C40" s="411" t="s">
        <v>50</v>
      </c>
      <c r="D40" s="437">
        <v>2.3994736618872858E-2</v>
      </c>
    </row>
    <row r="41" spans="1:4">
      <c r="A41" s="432" t="s">
        <v>703</v>
      </c>
      <c r="B41" s="431">
        <v>25769.052729949522</v>
      </c>
      <c r="C41" s="411" t="s">
        <v>52</v>
      </c>
      <c r="D41" s="437">
        <v>0.16404473543013531</v>
      </c>
    </row>
    <row r="42" spans="1:4">
      <c r="A42" s="432" t="s">
        <v>704</v>
      </c>
      <c r="B42" s="431">
        <v>25786.104861432643</v>
      </c>
      <c r="C42" s="411" t="s">
        <v>60</v>
      </c>
      <c r="D42" s="437">
        <v>-1.9696901817881196E-2</v>
      </c>
    </row>
    <row r="43" spans="1:4">
      <c r="A43" s="432" t="s">
        <v>705</v>
      </c>
      <c r="B43" s="431">
        <v>26768.185992269238</v>
      </c>
      <c r="C43" s="411" t="s">
        <v>98</v>
      </c>
      <c r="D43" s="437">
        <v>0.34363456237592915</v>
      </c>
    </row>
    <row r="44" spans="1:4">
      <c r="A44" s="432" t="s">
        <v>706</v>
      </c>
      <c r="B44" s="431">
        <v>26865.536637403231</v>
      </c>
      <c r="C44" s="411" t="s">
        <v>67</v>
      </c>
      <c r="D44" s="437">
        <v>0.16812352847211898</v>
      </c>
    </row>
    <row r="45" spans="1:4">
      <c r="A45" s="432" t="s">
        <v>707</v>
      </c>
      <c r="B45" s="431">
        <v>26943.134360109689</v>
      </c>
      <c r="C45" s="411" t="s">
        <v>53</v>
      </c>
      <c r="D45" s="437">
        <v>0.13009375672321921</v>
      </c>
    </row>
    <row r="46" spans="1:4">
      <c r="A46" s="432" t="s">
        <v>708</v>
      </c>
      <c r="B46" s="431">
        <v>27058.432461964519</v>
      </c>
      <c r="C46" s="411" t="s">
        <v>51</v>
      </c>
      <c r="D46" s="437">
        <v>8.8549415925466057E-2</v>
      </c>
    </row>
    <row r="47" spans="1:4">
      <c r="A47" s="432" t="s">
        <v>709</v>
      </c>
      <c r="B47" s="431">
        <v>27092.586979270312</v>
      </c>
      <c r="C47" s="411" t="s">
        <v>97</v>
      </c>
      <c r="D47" s="437">
        <v>9.9866574873629599E-2</v>
      </c>
    </row>
    <row r="48" spans="1:4">
      <c r="A48" s="432" t="s">
        <v>710</v>
      </c>
      <c r="B48" s="431">
        <v>27234.05735277581</v>
      </c>
      <c r="C48" s="411" t="s">
        <v>73</v>
      </c>
      <c r="D48" s="437">
        <v>7.5166796017902771E-2</v>
      </c>
    </row>
    <row r="49" spans="1:4">
      <c r="A49" s="432" t="s">
        <v>711</v>
      </c>
      <c r="B49" s="431">
        <v>28019.357059479553</v>
      </c>
      <c r="C49" s="411" t="s">
        <v>61</v>
      </c>
      <c r="D49" s="437">
        <v>0.14985255188281643</v>
      </c>
    </row>
    <row r="50" spans="1:4">
      <c r="A50" s="432" t="s">
        <v>712</v>
      </c>
      <c r="B50" s="431">
        <v>28344.643310134008</v>
      </c>
      <c r="C50" s="411" t="s">
        <v>74</v>
      </c>
      <c r="D50" s="437">
        <v>0.17472416784930522</v>
      </c>
    </row>
    <row r="51" spans="1:4">
      <c r="A51" s="432" t="s">
        <v>713</v>
      </c>
      <c r="B51" s="431">
        <v>29096.472315800223</v>
      </c>
      <c r="C51" s="411" t="s">
        <v>65</v>
      </c>
      <c r="D51" s="437">
        <v>0.1726239923804711</v>
      </c>
    </row>
    <row r="52" spans="1:4">
      <c r="A52" s="432" t="s">
        <v>714</v>
      </c>
      <c r="B52" s="431">
        <v>31981.73723271639</v>
      </c>
      <c r="C52" s="411" t="s">
        <v>54</v>
      </c>
      <c r="D52" s="437">
        <v>0.11162735864265594</v>
      </c>
    </row>
    <row r="53" spans="1:4">
      <c r="A53" s="433" t="s">
        <v>715</v>
      </c>
      <c r="B53" s="434">
        <v>34331.395839104436</v>
      </c>
      <c r="C53" s="414" t="s">
        <v>55</v>
      </c>
      <c r="D53" s="323">
        <v>0.10242206884074689</v>
      </c>
    </row>
    <row r="54" spans="1:4" ht="30" customHeight="1">
      <c r="A54" s="306" t="s">
        <v>726</v>
      </c>
    </row>
    <row r="55" spans="1:4" ht="30" customHeight="1">
      <c r="A55" s="306" t="s">
        <v>727</v>
      </c>
    </row>
    <row r="56" spans="1:4" ht="30" customHeight="1">
      <c r="A56" s="426" t="s">
        <v>124</v>
      </c>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G55"/>
  <sheetViews>
    <sheetView workbookViewId="0">
      <selection sqref="A1:G1"/>
    </sheetView>
  </sheetViews>
  <sheetFormatPr defaultRowHeight="15"/>
  <cols>
    <col min="1" max="1" width="28.7109375" style="425" customWidth="1"/>
    <col min="2" max="2" width="13.42578125" style="425" customWidth="1"/>
    <col min="3" max="3" width="8.140625" style="425" customWidth="1"/>
    <col min="4" max="5" width="9.140625" style="425" customWidth="1"/>
    <col min="6" max="6" width="19.28515625" style="444" customWidth="1"/>
    <col min="7" max="7" width="9.7109375" style="425" customWidth="1"/>
  </cols>
  <sheetData>
    <row r="1" spans="1:7" ht="44.25" customHeight="1">
      <c r="A1" s="672" t="s">
        <v>975</v>
      </c>
      <c r="B1" s="672"/>
      <c r="C1" s="672"/>
      <c r="D1" s="672"/>
      <c r="E1" s="672"/>
      <c r="F1" s="672"/>
      <c r="G1" s="672"/>
    </row>
    <row r="2" spans="1:7" ht="84">
      <c r="A2" s="438" t="s">
        <v>386</v>
      </c>
      <c r="B2" s="438" t="s">
        <v>539</v>
      </c>
      <c r="C2" s="439" t="s">
        <v>661</v>
      </c>
      <c r="D2" s="439" t="s">
        <v>977</v>
      </c>
      <c r="E2" s="439" t="s">
        <v>664</v>
      </c>
      <c r="F2" s="442" t="s">
        <v>386</v>
      </c>
      <c r="G2" s="440" t="s">
        <v>388</v>
      </c>
    </row>
    <row r="3" spans="1:7">
      <c r="A3" s="18" t="s">
        <v>389</v>
      </c>
      <c r="B3" s="19" t="s">
        <v>390</v>
      </c>
      <c r="C3" s="20">
        <v>4646</v>
      </c>
      <c r="D3" s="20">
        <v>10229.999999999998</v>
      </c>
      <c r="E3" s="20">
        <v>14875.999999999998</v>
      </c>
      <c r="F3" s="443" t="s">
        <v>391</v>
      </c>
      <c r="G3" s="424">
        <v>0.12706856839350733</v>
      </c>
    </row>
    <row r="4" spans="1:7">
      <c r="A4" s="18" t="s">
        <v>392</v>
      </c>
      <c r="B4" s="19" t="s">
        <v>393</v>
      </c>
      <c r="C4" s="20">
        <v>6099</v>
      </c>
      <c r="D4" s="20">
        <v>16273</v>
      </c>
      <c r="E4" s="20">
        <v>22372</v>
      </c>
      <c r="F4" s="443" t="s">
        <v>394</v>
      </c>
      <c r="G4" s="424">
        <v>3.4297340087292127E-2</v>
      </c>
    </row>
    <row r="5" spans="1:7">
      <c r="A5" s="18" t="s">
        <v>395</v>
      </c>
      <c r="B5" s="19" t="s">
        <v>396</v>
      </c>
      <c r="C5" s="20">
        <v>6182</v>
      </c>
      <c r="D5" s="20">
        <v>13320</v>
      </c>
      <c r="E5" s="20">
        <v>19502</v>
      </c>
      <c r="F5" s="443" t="s">
        <v>397</v>
      </c>
      <c r="G5" s="424">
        <v>8.8608497287984367E-2</v>
      </c>
    </row>
    <row r="6" spans="1:7">
      <c r="A6" s="18" t="s">
        <v>398</v>
      </c>
      <c r="B6" s="19" t="s">
        <v>399</v>
      </c>
      <c r="C6" s="20">
        <v>6313</v>
      </c>
      <c r="D6" s="20">
        <v>22277</v>
      </c>
      <c r="E6" s="20">
        <v>28590</v>
      </c>
      <c r="F6" s="443" t="s">
        <v>400</v>
      </c>
      <c r="G6" s="424">
        <v>0.30487916094876777</v>
      </c>
    </row>
    <row r="7" spans="1:7">
      <c r="A7" s="18" t="s">
        <v>401</v>
      </c>
      <c r="B7" s="19" t="s">
        <v>402</v>
      </c>
      <c r="C7" s="20">
        <v>6447</v>
      </c>
      <c r="D7" s="20">
        <v>14204.986073500968</v>
      </c>
      <c r="E7" s="20">
        <v>20651.986073500968</v>
      </c>
      <c r="F7" s="443" t="s">
        <v>403</v>
      </c>
      <c r="G7" s="424">
        <v>0.14239509607913847</v>
      </c>
    </row>
    <row r="8" spans="1:7">
      <c r="A8" s="18" t="s">
        <v>404</v>
      </c>
      <c r="B8" s="19" t="s">
        <v>405</v>
      </c>
      <c r="C8" s="20">
        <v>6639.0000000000009</v>
      </c>
      <c r="D8" s="20">
        <v>13910.000000000004</v>
      </c>
      <c r="E8" s="20">
        <v>20549.000000000004</v>
      </c>
      <c r="F8" s="443" t="s">
        <v>406</v>
      </c>
      <c r="G8" s="424">
        <v>0.22442432696241843</v>
      </c>
    </row>
    <row r="9" spans="1:7">
      <c r="A9" s="18" t="s">
        <v>407</v>
      </c>
      <c r="B9" s="19" t="s">
        <v>408</v>
      </c>
      <c r="C9" s="20">
        <v>6784.0000000000009</v>
      </c>
      <c r="D9" s="20">
        <v>13530</v>
      </c>
      <c r="E9" s="20">
        <v>20314</v>
      </c>
      <c r="F9" s="443" t="s">
        <v>409</v>
      </c>
      <c r="G9" s="424">
        <v>0.24330235079558404</v>
      </c>
    </row>
    <row r="10" spans="1:7">
      <c r="A10" s="18" t="s">
        <v>410</v>
      </c>
      <c r="B10" s="19" t="s">
        <v>411</v>
      </c>
      <c r="C10" s="20">
        <v>6959.9999999999991</v>
      </c>
      <c r="D10" s="20">
        <v>13464.000000000004</v>
      </c>
      <c r="E10" s="20">
        <v>20424.000000000004</v>
      </c>
      <c r="F10" s="443" t="s">
        <v>412</v>
      </c>
      <c r="G10" s="424">
        <v>0.18609563512223826</v>
      </c>
    </row>
    <row r="11" spans="1:7">
      <c r="A11" s="18" t="s">
        <v>413</v>
      </c>
      <c r="B11" s="19" t="s">
        <v>414</v>
      </c>
      <c r="C11" s="20">
        <v>7096</v>
      </c>
      <c r="D11" s="20">
        <v>12048</v>
      </c>
      <c r="E11" s="20">
        <v>19144</v>
      </c>
      <c r="F11" s="443" t="s">
        <v>415</v>
      </c>
      <c r="G11" s="424">
        <v>0.25616526367144554</v>
      </c>
    </row>
    <row r="12" spans="1:7">
      <c r="A12" s="18" t="s">
        <v>416</v>
      </c>
      <c r="B12" s="19" t="s">
        <v>417</v>
      </c>
      <c r="C12" s="20">
        <v>7741.0000000000009</v>
      </c>
      <c r="D12" s="20">
        <v>10668</v>
      </c>
      <c r="E12" s="20">
        <v>18409</v>
      </c>
      <c r="F12" s="443" t="s">
        <v>418</v>
      </c>
      <c r="G12" s="424">
        <v>4.0289435149935882E-2</v>
      </c>
    </row>
    <row r="13" spans="1:7">
      <c r="A13" s="18" t="s">
        <v>419</v>
      </c>
      <c r="B13" s="19" t="s">
        <v>420</v>
      </c>
      <c r="C13" s="20">
        <v>7935</v>
      </c>
      <c r="D13" s="20">
        <v>17332</v>
      </c>
      <c r="E13" s="20">
        <v>25267</v>
      </c>
      <c r="F13" s="443" t="s">
        <v>421</v>
      </c>
      <c r="G13" s="424">
        <v>0.24823194491975631</v>
      </c>
    </row>
    <row r="14" spans="1:7">
      <c r="A14" s="18" t="s">
        <v>422</v>
      </c>
      <c r="B14" s="19" t="s">
        <v>423</v>
      </c>
      <c r="C14" s="20">
        <v>8022</v>
      </c>
      <c r="D14" s="20">
        <v>2082</v>
      </c>
      <c r="E14" s="20">
        <v>10104</v>
      </c>
      <c r="F14" s="443" t="s">
        <v>424</v>
      </c>
      <c r="G14" s="424">
        <v>0.12105425110042112</v>
      </c>
    </row>
    <row r="15" spans="1:7">
      <c r="A15" s="18" t="s">
        <v>425</v>
      </c>
      <c r="B15" s="19" t="s">
        <v>426</v>
      </c>
      <c r="C15" s="20">
        <v>8079.0000000000009</v>
      </c>
      <c r="D15" s="20">
        <v>19330</v>
      </c>
      <c r="E15" s="20">
        <v>27409</v>
      </c>
      <c r="F15" s="443" t="s">
        <v>427</v>
      </c>
      <c r="G15" s="424">
        <v>7.0120228094411763E-2</v>
      </c>
    </row>
    <row r="16" spans="1:7">
      <c r="A16" s="18" t="s">
        <v>428</v>
      </c>
      <c r="B16" s="19" t="s">
        <v>429</v>
      </c>
      <c r="C16" s="20">
        <v>8171.1912225705337</v>
      </c>
      <c r="D16" s="20">
        <v>13922.033675331171</v>
      </c>
      <c r="E16" s="20">
        <v>22093.224897901706</v>
      </c>
      <c r="F16" s="443" t="s">
        <v>430</v>
      </c>
      <c r="G16" s="424">
        <v>7.7122772936617956E-2</v>
      </c>
    </row>
    <row r="17" spans="1:7">
      <c r="A17" s="18" t="s">
        <v>431</v>
      </c>
      <c r="B17" s="19" t="s">
        <v>432</v>
      </c>
      <c r="C17" s="20">
        <v>8210</v>
      </c>
      <c r="D17" s="20">
        <v>12092.12866355581</v>
      </c>
      <c r="E17" s="20">
        <v>20302.12866355581</v>
      </c>
      <c r="F17" s="443" t="s">
        <v>433</v>
      </c>
      <c r="G17" s="424">
        <v>0.14892546690911934</v>
      </c>
    </row>
    <row r="18" spans="1:7" ht="24">
      <c r="A18" s="18" t="s">
        <v>434</v>
      </c>
      <c r="B18" s="19" t="s">
        <v>435</v>
      </c>
      <c r="C18" s="20">
        <v>8346</v>
      </c>
      <c r="D18" s="20">
        <v>25082</v>
      </c>
      <c r="E18" s="20">
        <v>33428</v>
      </c>
      <c r="F18" s="443" t="s">
        <v>436</v>
      </c>
      <c r="G18" s="424">
        <v>0.34112678726827572</v>
      </c>
    </row>
    <row r="19" spans="1:7" ht="36">
      <c r="A19" s="18" t="s">
        <v>437</v>
      </c>
      <c r="B19" s="19" t="s">
        <v>438</v>
      </c>
      <c r="C19" s="20">
        <v>8750</v>
      </c>
      <c r="D19" s="20">
        <v>17717</v>
      </c>
      <c r="E19" s="20">
        <v>26467</v>
      </c>
      <c r="F19" s="443" t="s">
        <v>439</v>
      </c>
      <c r="G19" s="424">
        <v>0.51137175512011201</v>
      </c>
    </row>
    <row r="20" spans="1:7">
      <c r="A20" s="18" t="s">
        <v>440</v>
      </c>
      <c r="B20" s="19" t="s">
        <v>441</v>
      </c>
      <c r="C20" s="20">
        <v>8768.6298373527752</v>
      </c>
      <c r="D20" s="20">
        <v>13500.370162647225</v>
      </c>
      <c r="E20" s="20">
        <v>22269</v>
      </c>
      <c r="F20" s="443" t="s">
        <v>442</v>
      </c>
      <c r="G20" s="424">
        <v>0.14386602053098763</v>
      </c>
    </row>
    <row r="21" spans="1:7">
      <c r="A21" s="18" t="s">
        <v>443</v>
      </c>
      <c r="B21" s="19" t="s">
        <v>444</v>
      </c>
      <c r="C21" s="20">
        <v>8871</v>
      </c>
      <c r="D21" s="20">
        <v>13420</v>
      </c>
      <c r="E21" s="20">
        <v>22291</v>
      </c>
      <c r="F21" s="443" t="s">
        <v>445</v>
      </c>
      <c r="G21" s="424">
        <v>0.14335928733162184</v>
      </c>
    </row>
    <row r="22" spans="1:7" ht="24">
      <c r="A22" s="18" t="s">
        <v>446</v>
      </c>
      <c r="B22" s="19" t="s">
        <v>447</v>
      </c>
      <c r="C22" s="20">
        <v>9427.0000000000018</v>
      </c>
      <c r="D22" s="20">
        <v>20293</v>
      </c>
      <c r="E22" s="20">
        <v>29720</v>
      </c>
      <c r="F22" s="443" t="s">
        <v>448</v>
      </c>
      <c r="G22" s="424">
        <v>5.8107496909574508E-2</v>
      </c>
    </row>
    <row r="23" spans="1:7">
      <c r="A23" s="18" t="s">
        <v>449</v>
      </c>
      <c r="B23" s="19" t="s">
        <v>450</v>
      </c>
      <c r="C23" s="20">
        <v>9739.8887899475612</v>
      </c>
      <c r="D23" s="20">
        <v>15991.111210052442</v>
      </c>
      <c r="E23" s="20">
        <v>25731.000000000004</v>
      </c>
      <c r="F23" s="443" t="s">
        <v>451</v>
      </c>
      <c r="G23" s="424">
        <v>0.14736813243642222</v>
      </c>
    </row>
    <row r="24" spans="1:7">
      <c r="A24" s="18" t="s">
        <v>452</v>
      </c>
      <c r="B24" s="19" t="s">
        <v>453</v>
      </c>
      <c r="C24" s="20">
        <v>9797.9999999999982</v>
      </c>
      <c r="D24" s="20">
        <v>24924</v>
      </c>
      <c r="E24" s="20">
        <v>34722</v>
      </c>
      <c r="F24" s="443" t="s">
        <v>454</v>
      </c>
      <c r="G24" s="424">
        <v>-8.2551367814728271E-3</v>
      </c>
    </row>
    <row r="25" spans="1:7">
      <c r="A25" s="18" t="s">
        <v>455</v>
      </c>
      <c r="B25" s="19" t="s">
        <v>456</v>
      </c>
      <c r="C25" s="20">
        <v>9826</v>
      </c>
      <c r="D25" s="20">
        <v>15124.000000000004</v>
      </c>
      <c r="E25" s="20">
        <v>24950.000000000004</v>
      </c>
      <c r="F25" s="443" t="s">
        <v>457</v>
      </c>
      <c r="G25" s="424">
        <v>0.26879863648628399</v>
      </c>
    </row>
    <row r="26" spans="1:7">
      <c r="A26" s="18" t="s">
        <v>458</v>
      </c>
      <c r="B26" s="19" t="s">
        <v>459</v>
      </c>
      <c r="C26" s="20">
        <v>9918</v>
      </c>
      <c r="D26" s="20">
        <v>20969.999999999996</v>
      </c>
      <c r="E26" s="20">
        <v>30887.999999999996</v>
      </c>
      <c r="F26" s="443" t="s">
        <v>460</v>
      </c>
      <c r="G26" s="424">
        <v>0.20688584132753141</v>
      </c>
    </row>
    <row r="27" spans="1:7" ht="24">
      <c r="A27" s="18" t="s">
        <v>461</v>
      </c>
      <c r="B27" s="19" t="s">
        <v>462</v>
      </c>
      <c r="C27" s="20">
        <v>10037</v>
      </c>
      <c r="D27" s="20">
        <v>16500</v>
      </c>
      <c r="E27" s="20">
        <v>26537</v>
      </c>
      <c r="F27" s="443" t="s">
        <v>463</v>
      </c>
      <c r="G27" s="424">
        <v>3.968720416533289E-2</v>
      </c>
    </row>
    <row r="28" spans="1:7">
      <c r="A28" s="18" t="s">
        <v>464</v>
      </c>
      <c r="B28" s="19" t="s">
        <v>465</v>
      </c>
      <c r="C28" s="20">
        <v>10123.351080936216</v>
      </c>
      <c r="D28" s="20">
        <v>19942.648919063788</v>
      </c>
      <c r="E28" s="20">
        <v>30066.000000000004</v>
      </c>
      <c r="F28" s="443" t="s">
        <v>466</v>
      </c>
      <c r="G28" s="424">
        <v>0.33484495038092765</v>
      </c>
    </row>
    <row r="29" spans="1:7">
      <c r="A29" s="18" t="s">
        <v>467</v>
      </c>
      <c r="B29" s="19" t="s">
        <v>468</v>
      </c>
      <c r="C29" s="20">
        <v>10285.830364212194</v>
      </c>
      <c r="D29" s="20">
        <v>14089.694582622422</v>
      </c>
      <c r="E29" s="20">
        <v>24375.524946834616</v>
      </c>
      <c r="F29" s="443" t="s">
        <v>469</v>
      </c>
      <c r="G29" s="424">
        <v>9.3662509558944507E-2</v>
      </c>
    </row>
    <row r="30" spans="1:7">
      <c r="A30" s="18" t="s">
        <v>470</v>
      </c>
      <c r="B30" s="19" t="s">
        <v>471</v>
      </c>
      <c r="C30" s="20">
        <v>10388</v>
      </c>
      <c r="D30" s="20">
        <v>22853</v>
      </c>
      <c r="E30" s="20">
        <v>33241</v>
      </c>
      <c r="F30" s="443" t="s">
        <v>472</v>
      </c>
      <c r="G30" s="424">
        <v>9.0163098339962833E-2</v>
      </c>
    </row>
    <row r="31" spans="1:7">
      <c r="A31" s="18" t="s">
        <v>473</v>
      </c>
      <c r="B31" s="19" t="s">
        <v>474</v>
      </c>
      <c r="C31" s="20">
        <v>10410</v>
      </c>
      <c r="D31" s="20">
        <v>16250</v>
      </c>
      <c r="E31" s="20">
        <v>26660</v>
      </c>
      <c r="F31" s="443" t="s">
        <v>475</v>
      </c>
      <c r="G31" s="424">
        <v>0.13230568866698733</v>
      </c>
    </row>
    <row r="32" spans="1:7">
      <c r="A32" s="18" t="s">
        <v>476</v>
      </c>
      <c r="B32" s="19" t="s">
        <v>477</v>
      </c>
      <c r="C32" s="20">
        <v>10464</v>
      </c>
      <c r="D32" s="20">
        <v>12270</v>
      </c>
      <c r="E32" s="20">
        <v>22734</v>
      </c>
      <c r="F32" s="443" t="s">
        <v>478</v>
      </c>
      <c r="G32" s="424">
        <v>0.16438140504744791</v>
      </c>
    </row>
    <row r="33" spans="1:7">
      <c r="A33" s="18" t="s">
        <v>479</v>
      </c>
      <c r="B33" s="19" t="s">
        <v>480</v>
      </c>
      <c r="C33" s="20">
        <v>10605.999999999998</v>
      </c>
      <c r="D33" s="20">
        <v>17880</v>
      </c>
      <c r="E33" s="20">
        <v>28486</v>
      </c>
      <c r="F33" s="443" t="s">
        <v>481</v>
      </c>
      <c r="G33" s="424">
        <v>-4.0907894389736743E-3</v>
      </c>
    </row>
    <row r="34" spans="1:7">
      <c r="A34" s="18" t="s">
        <v>482</v>
      </c>
      <c r="B34" s="19" t="s">
        <v>483</v>
      </c>
      <c r="C34" s="20">
        <v>10620</v>
      </c>
      <c r="D34" s="20">
        <v>18792</v>
      </c>
      <c r="E34" s="20">
        <v>29412</v>
      </c>
      <c r="F34" s="443" t="s">
        <v>484</v>
      </c>
      <c r="G34" s="424">
        <v>0.33918477598935692</v>
      </c>
    </row>
    <row r="35" spans="1:7">
      <c r="A35" s="18" t="s">
        <v>485</v>
      </c>
      <c r="B35" s="19" t="s">
        <v>486</v>
      </c>
      <c r="C35" s="20">
        <v>10836</v>
      </c>
      <c r="D35" s="20">
        <v>18210</v>
      </c>
      <c r="E35" s="20">
        <v>29046</v>
      </c>
      <c r="F35" s="443" t="s">
        <v>487</v>
      </c>
      <c r="G35" s="424">
        <v>0.58692741344827093</v>
      </c>
    </row>
    <row r="36" spans="1:7">
      <c r="A36" s="18" t="s">
        <v>488</v>
      </c>
      <c r="B36" s="19" t="s">
        <v>489</v>
      </c>
      <c r="C36" s="20">
        <v>10957</v>
      </c>
      <c r="D36" s="20">
        <v>18463.999999999996</v>
      </c>
      <c r="E36" s="20">
        <v>29420.999999999996</v>
      </c>
      <c r="F36" s="443" t="s">
        <v>490</v>
      </c>
      <c r="G36" s="424">
        <v>0.44476823972514135</v>
      </c>
    </row>
    <row r="37" spans="1:7" ht="24">
      <c r="A37" s="18" t="s">
        <v>491</v>
      </c>
      <c r="B37" s="19" t="s">
        <v>492</v>
      </c>
      <c r="C37" s="20">
        <v>11158</v>
      </c>
      <c r="D37" s="20">
        <v>18282</v>
      </c>
      <c r="E37" s="20">
        <v>29440</v>
      </c>
      <c r="F37" s="443" t="s">
        <v>493</v>
      </c>
      <c r="G37" s="424">
        <v>0.10152550291851581</v>
      </c>
    </row>
    <row r="38" spans="1:7">
      <c r="A38" s="18" t="s">
        <v>494</v>
      </c>
      <c r="B38" s="19" t="s">
        <v>495</v>
      </c>
      <c r="C38" s="20">
        <v>11764.508405356633</v>
      </c>
      <c r="D38" s="20">
        <v>21386.491594643368</v>
      </c>
      <c r="E38" s="20">
        <v>33151</v>
      </c>
      <c r="F38" s="443" t="s">
        <v>496</v>
      </c>
      <c r="G38" s="424">
        <v>0.34061804964546827</v>
      </c>
    </row>
    <row r="39" spans="1:7">
      <c r="A39" s="18" t="s">
        <v>497</v>
      </c>
      <c r="B39" s="19" t="s">
        <v>498</v>
      </c>
      <c r="C39" s="20">
        <v>12342</v>
      </c>
      <c r="D39" s="20">
        <v>18350</v>
      </c>
      <c r="E39" s="20">
        <v>30692</v>
      </c>
      <c r="F39" s="443" t="s">
        <v>499</v>
      </c>
      <c r="G39" s="424">
        <v>0.17602459691523098</v>
      </c>
    </row>
    <row r="40" spans="1:7">
      <c r="A40" s="18" t="s">
        <v>500</v>
      </c>
      <c r="B40" s="19" t="s">
        <v>501</v>
      </c>
      <c r="C40" s="20">
        <v>12394</v>
      </c>
      <c r="D40" s="20">
        <v>21119</v>
      </c>
      <c r="E40" s="20">
        <v>33513</v>
      </c>
      <c r="F40" s="443" t="s">
        <v>502</v>
      </c>
      <c r="G40" s="424">
        <v>0.40667647330089296</v>
      </c>
    </row>
    <row r="41" spans="1:7">
      <c r="A41" s="18" t="s">
        <v>503</v>
      </c>
      <c r="B41" s="19" t="s">
        <v>504</v>
      </c>
      <c r="C41" s="20">
        <v>12506.000000000002</v>
      </c>
      <c r="D41" s="20">
        <v>15565.999999999998</v>
      </c>
      <c r="E41" s="20">
        <v>28072</v>
      </c>
      <c r="F41" s="443" t="s">
        <v>505</v>
      </c>
      <c r="G41" s="424">
        <v>0.18639869236130036</v>
      </c>
    </row>
    <row r="42" spans="1:7">
      <c r="A42" s="18" t="s">
        <v>506</v>
      </c>
      <c r="B42" s="19" t="s">
        <v>507</v>
      </c>
      <c r="C42" s="20">
        <v>12700.000000000002</v>
      </c>
      <c r="D42" s="20">
        <v>20180</v>
      </c>
      <c r="E42" s="20">
        <v>32880</v>
      </c>
      <c r="F42" s="443" t="s">
        <v>508</v>
      </c>
      <c r="G42" s="424">
        <v>0.16117345291411311</v>
      </c>
    </row>
    <row r="43" spans="1:7">
      <c r="A43" s="18" t="s">
        <v>509</v>
      </c>
      <c r="B43" s="19" t="s">
        <v>510</v>
      </c>
      <c r="C43" s="20">
        <v>12971.999999999998</v>
      </c>
      <c r="D43" s="20">
        <v>22878</v>
      </c>
      <c r="E43" s="20">
        <v>35850</v>
      </c>
      <c r="F43" s="443" t="s">
        <v>511</v>
      </c>
      <c r="G43" s="424">
        <v>0.20270980928762072</v>
      </c>
    </row>
    <row r="44" spans="1:7">
      <c r="A44" s="18" t="s">
        <v>512</v>
      </c>
      <c r="B44" s="19" t="s">
        <v>513</v>
      </c>
      <c r="C44" s="20">
        <v>12998</v>
      </c>
      <c r="D44" s="20">
        <v>29186</v>
      </c>
      <c r="E44" s="20">
        <v>42184</v>
      </c>
      <c r="F44" s="443" t="s">
        <v>514</v>
      </c>
      <c r="G44" s="424">
        <v>0.21471453517992467</v>
      </c>
    </row>
    <row r="45" spans="1:7" ht="24">
      <c r="A45" s="18" t="s">
        <v>515</v>
      </c>
      <c r="B45" s="19" t="s">
        <v>516</v>
      </c>
      <c r="C45" s="20">
        <v>13602.190752753055</v>
      </c>
      <c r="D45" s="20">
        <v>14209.932647547224</v>
      </c>
      <c r="E45" s="20">
        <v>27812.123400300279</v>
      </c>
      <c r="F45" s="443" t="s">
        <v>517</v>
      </c>
      <c r="G45" s="424">
        <v>3.1705878494889816E-2</v>
      </c>
    </row>
    <row r="46" spans="1:7" ht="24">
      <c r="A46" s="18" t="s">
        <v>518</v>
      </c>
      <c r="B46" s="19" t="s">
        <v>519</v>
      </c>
      <c r="C46" s="20">
        <v>13626.000000000002</v>
      </c>
      <c r="D46" s="20">
        <v>7249.9999999999982</v>
      </c>
      <c r="E46" s="20">
        <v>20876</v>
      </c>
      <c r="F46" s="443" t="s">
        <v>520</v>
      </c>
      <c r="G46" s="424">
        <v>9.1198707833795023E-2</v>
      </c>
    </row>
    <row r="47" spans="1:7" ht="36">
      <c r="A47" s="18" t="s">
        <v>521</v>
      </c>
      <c r="B47" s="19" t="s">
        <v>522</v>
      </c>
      <c r="C47" s="20">
        <v>13812.999999999998</v>
      </c>
      <c r="D47" s="20">
        <v>14777.999999999998</v>
      </c>
      <c r="E47" s="20">
        <v>28590.999999999996</v>
      </c>
      <c r="F47" s="443" t="s">
        <v>523</v>
      </c>
      <c r="G47" s="424">
        <v>5.0427950807240274E-2</v>
      </c>
    </row>
    <row r="48" spans="1:7" ht="24">
      <c r="A48" s="18" t="s">
        <v>524</v>
      </c>
      <c r="B48" s="19" t="s">
        <v>525</v>
      </c>
      <c r="C48" s="20">
        <v>15019.999999999998</v>
      </c>
      <c r="D48" s="20">
        <v>14626.000000000002</v>
      </c>
      <c r="E48" s="20">
        <v>29646</v>
      </c>
      <c r="F48" s="443" t="s">
        <v>526</v>
      </c>
      <c r="G48" s="424">
        <v>8.3682777650465834E-2</v>
      </c>
    </row>
    <row r="49" spans="1:7">
      <c r="A49" s="18" t="s">
        <v>527</v>
      </c>
      <c r="B49" s="19" t="s">
        <v>528</v>
      </c>
      <c r="C49" s="20">
        <v>15061.179576928929</v>
      </c>
      <c r="D49" s="20">
        <v>26844.820423071069</v>
      </c>
      <c r="E49" s="20">
        <v>41906</v>
      </c>
      <c r="F49" s="443" t="s">
        <v>529</v>
      </c>
      <c r="G49" s="424">
        <v>7.5153965346559826E-2</v>
      </c>
    </row>
    <row r="50" spans="1:7">
      <c r="A50" s="18" t="s">
        <v>530</v>
      </c>
      <c r="B50" s="19" t="s">
        <v>531</v>
      </c>
      <c r="C50" s="20">
        <v>16196</v>
      </c>
      <c r="D50" s="20">
        <v>21648</v>
      </c>
      <c r="E50" s="20">
        <v>37844</v>
      </c>
      <c r="F50" s="443" t="s">
        <v>532</v>
      </c>
      <c r="G50" s="424">
        <v>8.0075886574567656E-2</v>
      </c>
    </row>
    <row r="51" spans="1:7">
      <c r="A51" s="18" t="s">
        <v>533</v>
      </c>
      <c r="B51" s="19" t="s">
        <v>534</v>
      </c>
      <c r="C51" s="20">
        <v>16552</v>
      </c>
      <c r="D51" s="20">
        <v>12980</v>
      </c>
      <c r="E51" s="20">
        <v>29532</v>
      </c>
      <c r="F51" s="443" t="s">
        <v>535</v>
      </c>
      <c r="G51" s="424">
        <v>0.17406672074514673</v>
      </c>
    </row>
    <row r="52" spans="1:7" ht="24">
      <c r="A52" s="445" t="s">
        <v>536</v>
      </c>
      <c r="B52" s="446" t="s">
        <v>537</v>
      </c>
      <c r="C52" s="447">
        <v>18464.033192090395</v>
      </c>
      <c r="D52" s="447">
        <v>11987.966807909605</v>
      </c>
      <c r="E52" s="447">
        <v>30452</v>
      </c>
      <c r="F52" s="448" t="s">
        <v>538</v>
      </c>
      <c r="G52" s="449">
        <v>9.0239975462866218E-2</v>
      </c>
    </row>
    <row r="53" spans="1:7" ht="29.25" customHeight="1">
      <c r="A53" s="425" t="s">
        <v>540</v>
      </c>
    </row>
    <row r="54" spans="1:7" ht="29.25" customHeight="1">
      <c r="A54" s="425" t="s">
        <v>385</v>
      </c>
    </row>
    <row r="55" spans="1:7" ht="29.25" customHeight="1">
      <c r="A55" s="441" t="s">
        <v>124</v>
      </c>
    </row>
  </sheetData>
  <mergeCells count="1">
    <mergeCell ref="A1:G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V11"/>
  <sheetViews>
    <sheetView workbookViewId="0">
      <selection sqref="A1:IV11"/>
    </sheetView>
  </sheetViews>
  <sheetFormatPr defaultRowHeight="15"/>
  <cols>
    <col min="1" max="1" width="52.28515625" style="71" bestFit="1" customWidth="1"/>
    <col min="2" max="22" width="9.140625" style="71" customWidth="1"/>
  </cols>
  <sheetData>
    <row r="1" spans="1:22" ht="25.5" customHeight="1">
      <c r="A1" s="673" t="s">
        <v>978</v>
      </c>
      <c r="B1" s="673"/>
      <c r="C1" s="673"/>
      <c r="D1" s="673"/>
      <c r="E1" s="673"/>
      <c r="F1" s="673"/>
      <c r="G1" s="673"/>
      <c r="H1" s="673"/>
      <c r="I1" s="673"/>
      <c r="J1" s="673"/>
      <c r="K1" s="673"/>
      <c r="L1" s="673"/>
      <c r="M1" s="673"/>
      <c r="N1" s="673"/>
      <c r="O1" s="673"/>
      <c r="P1" s="673"/>
      <c r="Q1" s="673"/>
      <c r="R1" s="673"/>
      <c r="S1" s="673"/>
      <c r="T1" s="673"/>
      <c r="U1" s="673"/>
      <c r="V1" s="673"/>
    </row>
    <row r="2" spans="1:22">
      <c r="A2" s="392"/>
      <c r="B2" s="453" t="s">
        <v>349</v>
      </c>
      <c r="C2" s="453" t="s">
        <v>350</v>
      </c>
      <c r="D2" s="453" t="s">
        <v>351</v>
      </c>
      <c r="E2" s="453" t="s">
        <v>352</v>
      </c>
      <c r="F2" s="453" t="s">
        <v>353</v>
      </c>
      <c r="G2" s="453" t="s">
        <v>354</v>
      </c>
      <c r="H2" s="453" t="s">
        <v>355</v>
      </c>
      <c r="I2" s="453" t="s">
        <v>190</v>
      </c>
      <c r="J2" s="453" t="s">
        <v>356</v>
      </c>
      <c r="K2" s="453" t="s">
        <v>357</v>
      </c>
      <c r="L2" s="453" t="s">
        <v>358</v>
      </c>
      <c r="M2" s="453" t="s">
        <v>359</v>
      </c>
      <c r="N2" s="453" t="s">
        <v>191</v>
      </c>
      <c r="O2" s="453" t="s">
        <v>360</v>
      </c>
      <c r="P2" s="453" t="s">
        <v>361</v>
      </c>
      <c r="Q2" s="453" t="s">
        <v>362</v>
      </c>
      <c r="R2" s="453" t="s">
        <v>363</v>
      </c>
      <c r="S2" s="453" t="s">
        <v>192</v>
      </c>
      <c r="T2" s="453" t="s">
        <v>364</v>
      </c>
      <c r="U2" s="453" t="s">
        <v>365</v>
      </c>
      <c r="V2" s="453" t="s">
        <v>366</v>
      </c>
    </row>
    <row r="3" spans="1:22">
      <c r="A3" s="450" t="s">
        <v>717</v>
      </c>
      <c r="B3" s="427">
        <v>8820</v>
      </c>
      <c r="C3" s="427">
        <v>8640</v>
      </c>
      <c r="D3" s="427">
        <v>8980</v>
      </c>
      <c r="E3" s="427">
        <v>9240</v>
      </c>
      <c r="F3" s="427">
        <v>9320</v>
      </c>
      <c r="G3" s="427">
        <v>9560</v>
      </c>
      <c r="H3" s="427">
        <v>9650</v>
      </c>
      <c r="I3" s="427">
        <v>9450</v>
      </c>
      <c r="J3" s="427">
        <v>9760</v>
      </c>
      <c r="K3" s="427">
        <v>9770</v>
      </c>
      <c r="L3" s="427">
        <v>9950</v>
      </c>
      <c r="M3" s="427">
        <v>9940</v>
      </c>
      <c r="N3" s="427">
        <v>10320</v>
      </c>
      <c r="O3" s="427">
        <v>10530</v>
      </c>
      <c r="P3" s="427">
        <v>10290</v>
      </c>
      <c r="Q3" s="427">
        <v>10750</v>
      </c>
      <c r="R3" s="427">
        <v>11060</v>
      </c>
      <c r="S3" s="427">
        <v>10870</v>
      </c>
      <c r="T3" s="427">
        <v>10920</v>
      </c>
      <c r="U3" s="427">
        <v>11000</v>
      </c>
      <c r="V3" s="427">
        <v>11050</v>
      </c>
    </row>
    <row r="4" spans="1:22">
      <c r="A4" s="450" t="s">
        <v>718</v>
      </c>
      <c r="B4" s="427">
        <v>7310</v>
      </c>
      <c r="C4" s="427">
        <v>7080</v>
      </c>
      <c r="D4" s="427">
        <v>7330</v>
      </c>
      <c r="E4" s="427">
        <v>7260</v>
      </c>
      <c r="F4" s="427">
        <v>6860</v>
      </c>
      <c r="G4" s="427">
        <v>6980</v>
      </c>
      <c r="H4" s="427">
        <v>7040</v>
      </c>
      <c r="I4" s="427">
        <v>6730</v>
      </c>
      <c r="J4" s="427">
        <v>6980</v>
      </c>
      <c r="K4" s="427">
        <v>6900</v>
      </c>
      <c r="L4" s="427">
        <v>7150</v>
      </c>
      <c r="M4" s="427">
        <v>7250</v>
      </c>
      <c r="N4" s="427">
        <v>7740</v>
      </c>
      <c r="O4" s="427">
        <v>7960</v>
      </c>
      <c r="P4" s="427">
        <v>7340</v>
      </c>
      <c r="Q4" s="427">
        <v>6670</v>
      </c>
      <c r="R4" s="427">
        <v>6380</v>
      </c>
      <c r="S4" s="427">
        <v>6120</v>
      </c>
      <c r="T4" s="427">
        <v>6100</v>
      </c>
      <c r="U4" s="427">
        <v>5910</v>
      </c>
      <c r="V4" s="427">
        <v>5960</v>
      </c>
    </row>
    <row r="5" spans="1:22">
      <c r="A5" s="450" t="s">
        <v>719</v>
      </c>
      <c r="B5" s="427">
        <v>2100</v>
      </c>
      <c r="C5" s="427">
        <v>2080</v>
      </c>
      <c r="D5" s="427">
        <v>2220</v>
      </c>
      <c r="E5" s="427">
        <v>2330</v>
      </c>
      <c r="F5" s="427">
        <v>2270</v>
      </c>
      <c r="G5" s="427">
        <v>2360</v>
      </c>
      <c r="H5" s="427">
        <v>2260</v>
      </c>
      <c r="I5" s="427">
        <v>2160</v>
      </c>
      <c r="J5" s="427">
        <v>2210</v>
      </c>
      <c r="K5" s="427">
        <v>2470</v>
      </c>
      <c r="L5" s="427">
        <v>2620</v>
      </c>
      <c r="M5" s="427">
        <v>2660</v>
      </c>
      <c r="N5" s="427">
        <v>2650</v>
      </c>
      <c r="O5" s="427">
        <v>2620</v>
      </c>
      <c r="P5" s="427">
        <v>2580</v>
      </c>
      <c r="Q5" s="427">
        <v>2840</v>
      </c>
      <c r="R5" s="427">
        <v>3000</v>
      </c>
      <c r="S5" s="427">
        <v>3140</v>
      </c>
      <c r="T5" s="427">
        <v>3280</v>
      </c>
      <c r="U5" s="427">
        <v>3310</v>
      </c>
      <c r="V5" s="427">
        <v>3350</v>
      </c>
    </row>
    <row r="6" spans="1:22">
      <c r="A6" s="451" t="s">
        <v>720</v>
      </c>
      <c r="B6" s="452">
        <v>590</v>
      </c>
      <c r="C6" s="452">
        <v>520</v>
      </c>
      <c r="D6" s="452">
        <v>570</v>
      </c>
      <c r="E6" s="452">
        <v>350</v>
      </c>
      <c r="F6" s="452">
        <v>-190</v>
      </c>
      <c r="G6" s="452">
        <v>-220</v>
      </c>
      <c r="H6" s="452">
        <v>-350</v>
      </c>
      <c r="I6" s="452">
        <v>-560</v>
      </c>
      <c r="J6" s="452">
        <v>-570</v>
      </c>
      <c r="K6" s="452">
        <v>-400</v>
      </c>
      <c r="L6" s="452">
        <v>-180</v>
      </c>
      <c r="M6" s="452">
        <v>-30</v>
      </c>
      <c r="N6" s="452">
        <v>70</v>
      </c>
      <c r="O6" s="452">
        <v>50</v>
      </c>
      <c r="P6" s="452">
        <v>-370</v>
      </c>
      <c r="Q6" s="452">
        <v>-1240</v>
      </c>
      <c r="R6" s="452">
        <v>-1680</v>
      </c>
      <c r="S6" s="452">
        <v>-1610</v>
      </c>
      <c r="T6" s="452">
        <v>-1540</v>
      </c>
      <c r="U6" s="452">
        <v>-1780</v>
      </c>
      <c r="V6" s="452">
        <v>-1740</v>
      </c>
    </row>
    <row r="7" spans="1:22" ht="30" customHeight="1">
      <c r="A7" s="159" t="s">
        <v>723</v>
      </c>
      <c r="B7" s="159"/>
      <c r="C7" s="159"/>
      <c r="D7" s="159"/>
      <c r="E7" s="159"/>
      <c r="F7" s="159"/>
      <c r="G7" s="159"/>
      <c r="H7" s="159"/>
      <c r="I7" s="159"/>
      <c r="J7" s="159"/>
      <c r="K7" s="159"/>
      <c r="L7" s="159"/>
      <c r="M7" s="159"/>
      <c r="N7" s="159"/>
      <c r="O7" s="159"/>
      <c r="P7" s="159"/>
      <c r="Q7" s="159"/>
      <c r="R7" s="159"/>
      <c r="S7" s="159"/>
      <c r="T7" s="159"/>
      <c r="U7" s="159"/>
      <c r="V7" s="159"/>
    </row>
    <row r="8" spans="1:22">
      <c r="A8" s="159" t="s">
        <v>724</v>
      </c>
      <c r="B8" s="159"/>
      <c r="C8" s="159"/>
      <c r="D8" s="159"/>
      <c r="E8" s="159"/>
      <c r="F8" s="159"/>
      <c r="G8" s="159"/>
      <c r="H8" s="159"/>
      <c r="I8" s="159"/>
      <c r="J8" s="159"/>
      <c r="K8" s="159"/>
      <c r="L8" s="159"/>
      <c r="M8" s="159"/>
      <c r="N8" s="159"/>
      <c r="O8" s="159"/>
      <c r="P8" s="159"/>
      <c r="Q8" s="159"/>
      <c r="R8" s="159"/>
      <c r="S8" s="159"/>
      <c r="T8" s="159"/>
      <c r="U8" s="159"/>
      <c r="V8" s="159"/>
    </row>
    <row r="9" spans="1:22">
      <c r="A9" s="159" t="s">
        <v>725</v>
      </c>
      <c r="B9" s="159"/>
      <c r="C9" s="159"/>
      <c r="D9" s="159"/>
      <c r="E9" s="159"/>
      <c r="F9" s="159"/>
      <c r="G9" s="159"/>
      <c r="H9" s="159"/>
      <c r="I9" s="159"/>
      <c r="J9" s="159"/>
      <c r="K9" s="159"/>
      <c r="L9" s="159"/>
      <c r="M9" s="159"/>
      <c r="N9" s="159"/>
      <c r="O9" s="159"/>
      <c r="P9" s="159"/>
      <c r="Q9" s="159"/>
      <c r="R9" s="159"/>
      <c r="S9" s="159"/>
      <c r="T9" s="159"/>
      <c r="U9" s="159"/>
      <c r="V9" s="159"/>
    </row>
    <row r="10" spans="1:22" ht="30" customHeight="1">
      <c r="A10" s="159" t="s">
        <v>979</v>
      </c>
      <c r="B10" s="159"/>
      <c r="C10" s="159"/>
      <c r="D10" s="159"/>
      <c r="E10" s="159"/>
      <c r="F10" s="159"/>
      <c r="G10" s="159"/>
      <c r="H10" s="159"/>
      <c r="I10" s="159"/>
      <c r="J10" s="159"/>
      <c r="K10" s="159"/>
      <c r="L10" s="159"/>
      <c r="M10" s="159"/>
      <c r="N10" s="159"/>
      <c r="O10" s="159"/>
      <c r="P10" s="159"/>
      <c r="Q10" s="159"/>
      <c r="R10" s="159"/>
      <c r="S10" s="159"/>
      <c r="T10" s="159"/>
      <c r="U10" s="159"/>
      <c r="V10" s="159"/>
    </row>
    <row r="11" spans="1:22" ht="30.75" customHeight="1">
      <c r="A11" s="159" t="s">
        <v>124</v>
      </c>
      <c r="B11" s="159"/>
      <c r="C11" s="159"/>
      <c r="D11" s="159"/>
      <c r="E11" s="159"/>
      <c r="F11" s="159"/>
      <c r="G11" s="159"/>
      <c r="H11" s="159"/>
      <c r="I11" s="159"/>
      <c r="J11" s="159"/>
      <c r="K11" s="159"/>
      <c r="L11" s="159"/>
      <c r="M11" s="159"/>
      <c r="N11" s="159"/>
      <c r="O11" s="159"/>
      <c r="P11" s="159"/>
      <c r="Q11" s="159"/>
      <c r="R11" s="159"/>
      <c r="S11" s="159"/>
      <c r="T11" s="159"/>
      <c r="U11" s="159"/>
      <c r="V11" s="159"/>
    </row>
  </sheetData>
  <mergeCells count="1">
    <mergeCell ref="A1:V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V10"/>
  <sheetViews>
    <sheetView workbookViewId="0">
      <selection sqref="A1:IV10"/>
    </sheetView>
  </sheetViews>
  <sheetFormatPr defaultRowHeight="15"/>
  <cols>
    <col min="1" max="1" width="50.140625" customWidth="1"/>
  </cols>
  <sheetData>
    <row r="1" spans="1:22" s="22" customFormat="1" ht="25.5" customHeight="1">
      <c r="A1" s="673" t="s">
        <v>980</v>
      </c>
      <c r="B1" s="673"/>
      <c r="C1" s="673"/>
      <c r="D1" s="673"/>
      <c r="E1" s="673"/>
      <c r="F1" s="673"/>
      <c r="G1" s="673"/>
      <c r="H1" s="673"/>
      <c r="I1" s="673"/>
      <c r="J1" s="673"/>
      <c r="K1" s="673"/>
      <c r="L1" s="673"/>
      <c r="M1" s="673"/>
      <c r="N1" s="673"/>
      <c r="O1" s="673"/>
      <c r="P1" s="673"/>
      <c r="Q1" s="673"/>
      <c r="R1" s="673"/>
      <c r="S1" s="673"/>
      <c r="T1" s="673"/>
      <c r="U1" s="673"/>
      <c r="V1" s="673"/>
    </row>
    <row r="2" spans="1:22" s="22" customFormat="1" ht="20.25" customHeight="1">
      <c r="A2" s="392"/>
      <c r="B2" s="453" t="s">
        <v>349</v>
      </c>
      <c r="C2" s="453" t="s">
        <v>350</v>
      </c>
      <c r="D2" s="453" t="s">
        <v>351</v>
      </c>
      <c r="E2" s="453" t="s">
        <v>352</v>
      </c>
      <c r="F2" s="453" t="s">
        <v>353</v>
      </c>
      <c r="G2" s="453" t="s">
        <v>354</v>
      </c>
      <c r="H2" s="453" t="s">
        <v>355</v>
      </c>
      <c r="I2" s="453" t="s">
        <v>190</v>
      </c>
      <c r="J2" s="453" t="s">
        <v>356</v>
      </c>
      <c r="K2" s="453" t="s">
        <v>357</v>
      </c>
      <c r="L2" s="453" t="s">
        <v>358</v>
      </c>
      <c r="M2" s="453" t="s">
        <v>359</v>
      </c>
      <c r="N2" s="453" t="s">
        <v>191</v>
      </c>
      <c r="O2" s="453" t="s">
        <v>360</v>
      </c>
      <c r="P2" s="453" t="s">
        <v>361</v>
      </c>
      <c r="Q2" s="453" t="s">
        <v>362</v>
      </c>
      <c r="R2" s="453" t="s">
        <v>363</v>
      </c>
      <c r="S2" s="453" t="s">
        <v>192</v>
      </c>
      <c r="T2" s="453" t="s">
        <v>364</v>
      </c>
      <c r="U2" s="453" t="s">
        <v>365</v>
      </c>
      <c r="V2" s="453" t="s">
        <v>366</v>
      </c>
    </row>
    <row r="3" spans="1:22" s="22" customFormat="1">
      <c r="A3" s="450" t="s">
        <v>717</v>
      </c>
      <c r="B3" s="427">
        <v>10630</v>
      </c>
      <c r="C3" s="427">
        <v>10530</v>
      </c>
      <c r="D3" s="427">
        <v>10840</v>
      </c>
      <c r="E3" s="427">
        <v>11090</v>
      </c>
      <c r="F3" s="427">
        <v>11340</v>
      </c>
      <c r="G3" s="427">
        <v>11550</v>
      </c>
      <c r="H3" s="427">
        <v>11640</v>
      </c>
      <c r="I3" s="427">
        <v>12120</v>
      </c>
      <c r="J3" s="427">
        <v>12790</v>
      </c>
      <c r="K3" s="427">
        <v>13640</v>
      </c>
      <c r="L3" s="427">
        <v>14310</v>
      </c>
      <c r="M3" s="427">
        <v>14770</v>
      </c>
      <c r="N3" s="427">
        <v>15030</v>
      </c>
      <c r="O3" s="427">
        <v>15510</v>
      </c>
      <c r="P3" s="427">
        <v>15570</v>
      </c>
      <c r="Q3" s="427">
        <v>16850</v>
      </c>
      <c r="R3" s="427">
        <v>17680</v>
      </c>
      <c r="S3" s="427">
        <v>18090</v>
      </c>
      <c r="T3" s="427">
        <v>18530</v>
      </c>
      <c r="U3" s="427">
        <v>18750</v>
      </c>
      <c r="V3" s="427">
        <v>18940</v>
      </c>
    </row>
    <row r="4" spans="1:22" s="22" customFormat="1">
      <c r="A4" s="450" t="s">
        <v>718</v>
      </c>
      <c r="B4" s="427">
        <v>8310</v>
      </c>
      <c r="C4" s="427">
        <v>8150</v>
      </c>
      <c r="D4" s="427">
        <v>8390</v>
      </c>
      <c r="E4" s="427">
        <v>8350</v>
      </c>
      <c r="F4" s="427">
        <v>8210</v>
      </c>
      <c r="G4" s="427">
        <v>8300</v>
      </c>
      <c r="H4" s="427">
        <v>8260</v>
      </c>
      <c r="I4" s="427">
        <v>8510</v>
      </c>
      <c r="J4" s="427">
        <v>8940</v>
      </c>
      <c r="K4" s="427">
        <v>9590</v>
      </c>
      <c r="L4" s="427">
        <v>10150</v>
      </c>
      <c r="M4" s="427">
        <v>10590</v>
      </c>
      <c r="N4" s="427">
        <v>10770</v>
      </c>
      <c r="O4" s="427">
        <v>11110</v>
      </c>
      <c r="P4" s="427">
        <v>10920</v>
      </c>
      <c r="Q4" s="427">
        <v>11050</v>
      </c>
      <c r="R4" s="427">
        <v>11480</v>
      </c>
      <c r="S4" s="427">
        <v>12320</v>
      </c>
      <c r="T4" s="427">
        <v>12690</v>
      </c>
      <c r="U4" s="427">
        <v>12640</v>
      </c>
      <c r="V4" s="427">
        <v>12830</v>
      </c>
    </row>
    <row r="5" spans="1:22" s="22" customFormat="1">
      <c r="A5" s="450" t="s">
        <v>719</v>
      </c>
      <c r="B5" s="427">
        <v>4340</v>
      </c>
      <c r="C5" s="427">
        <v>4390</v>
      </c>
      <c r="D5" s="427">
        <v>4510</v>
      </c>
      <c r="E5" s="427">
        <v>4620</v>
      </c>
      <c r="F5" s="427">
        <v>4740</v>
      </c>
      <c r="G5" s="427">
        <v>4810</v>
      </c>
      <c r="H5" s="427">
        <v>4840</v>
      </c>
      <c r="I5" s="427">
        <v>5050</v>
      </c>
      <c r="J5" s="427">
        <v>5420</v>
      </c>
      <c r="K5" s="427">
        <v>6020</v>
      </c>
      <c r="L5" s="427">
        <v>6450</v>
      </c>
      <c r="M5" s="427">
        <v>6700</v>
      </c>
      <c r="N5" s="427">
        <v>6800</v>
      </c>
      <c r="O5" s="427">
        <v>7080</v>
      </c>
      <c r="P5" s="427">
        <v>7150</v>
      </c>
      <c r="Q5" s="427">
        <v>7830</v>
      </c>
      <c r="R5" s="427">
        <v>8340</v>
      </c>
      <c r="S5" s="427">
        <v>8730</v>
      </c>
      <c r="T5" s="427">
        <v>8990</v>
      </c>
      <c r="U5" s="427">
        <v>9060</v>
      </c>
      <c r="V5" s="427">
        <v>9140</v>
      </c>
    </row>
    <row r="6" spans="1:22" s="22" customFormat="1">
      <c r="A6" s="451" t="s">
        <v>720</v>
      </c>
      <c r="B6" s="452">
        <v>2020</v>
      </c>
      <c r="C6" s="452">
        <v>2010</v>
      </c>
      <c r="D6" s="452">
        <v>2060</v>
      </c>
      <c r="E6" s="452">
        <v>1880</v>
      </c>
      <c r="F6" s="452">
        <v>1610</v>
      </c>
      <c r="G6" s="452">
        <v>1560</v>
      </c>
      <c r="H6" s="452">
        <v>1460</v>
      </c>
      <c r="I6" s="452">
        <v>1440</v>
      </c>
      <c r="J6" s="452">
        <v>1570</v>
      </c>
      <c r="K6" s="452">
        <v>1970</v>
      </c>
      <c r="L6" s="452">
        <v>2290</v>
      </c>
      <c r="M6" s="452">
        <v>2520</v>
      </c>
      <c r="N6" s="452">
        <v>2540</v>
      </c>
      <c r="O6" s="452">
        <v>2680</v>
      </c>
      <c r="P6" s="452">
        <v>2500</v>
      </c>
      <c r="Q6" s="452">
        <v>2030</v>
      </c>
      <c r="R6" s="452">
        <v>2140</v>
      </c>
      <c r="S6" s="452">
        <v>2960</v>
      </c>
      <c r="T6" s="452">
        <v>3150</v>
      </c>
      <c r="U6" s="452">
        <v>2950</v>
      </c>
      <c r="V6" s="452">
        <v>3030</v>
      </c>
    </row>
    <row r="7" spans="1:22" s="22" customFormat="1" ht="30" customHeight="1">
      <c r="A7" s="159" t="s">
        <v>982</v>
      </c>
      <c r="B7" s="159"/>
      <c r="C7" s="159"/>
      <c r="D7" s="159"/>
      <c r="E7" s="159"/>
      <c r="F7" s="159"/>
      <c r="G7" s="159"/>
      <c r="H7" s="159"/>
      <c r="I7" s="159"/>
      <c r="J7" s="159"/>
      <c r="K7" s="159"/>
      <c r="L7" s="159"/>
      <c r="M7" s="159"/>
      <c r="N7" s="159"/>
      <c r="O7" s="159"/>
      <c r="P7" s="159"/>
      <c r="Q7" s="159"/>
      <c r="R7" s="159"/>
      <c r="S7" s="159"/>
      <c r="T7" s="159"/>
      <c r="U7" s="159"/>
      <c r="V7" s="159"/>
    </row>
    <row r="8" spans="1:22" s="22" customFormat="1">
      <c r="A8" s="159" t="s">
        <v>981</v>
      </c>
      <c r="B8" s="159"/>
      <c r="C8" s="159"/>
      <c r="D8" s="159"/>
      <c r="E8" s="159"/>
      <c r="F8" s="159"/>
      <c r="G8" s="159"/>
      <c r="H8" s="159"/>
      <c r="I8" s="159"/>
      <c r="J8" s="159"/>
      <c r="K8" s="159"/>
      <c r="L8" s="159"/>
      <c r="M8" s="159"/>
      <c r="N8" s="159"/>
      <c r="O8" s="159"/>
      <c r="P8" s="159"/>
      <c r="Q8" s="159"/>
      <c r="R8" s="159"/>
      <c r="S8" s="159"/>
      <c r="T8" s="159"/>
      <c r="U8" s="159"/>
      <c r="V8" s="159"/>
    </row>
    <row r="9" spans="1:22" s="22" customFormat="1" ht="30" customHeight="1">
      <c r="A9" s="159" t="s">
        <v>979</v>
      </c>
      <c r="B9" s="159"/>
      <c r="C9" s="159"/>
      <c r="D9" s="159"/>
      <c r="E9" s="159"/>
      <c r="F9" s="159"/>
      <c r="G9" s="159"/>
      <c r="H9" s="159"/>
      <c r="I9" s="159"/>
      <c r="J9" s="159"/>
      <c r="K9" s="159"/>
      <c r="L9" s="159"/>
      <c r="M9" s="159"/>
      <c r="N9" s="159"/>
      <c r="O9" s="159"/>
      <c r="P9" s="159"/>
      <c r="Q9" s="159"/>
      <c r="R9" s="159"/>
      <c r="S9" s="159"/>
      <c r="T9" s="159"/>
      <c r="U9" s="159"/>
      <c r="V9" s="159"/>
    </row>
    <row r="10" spans="1:22" s="22" customFormat="1" ht="30.75" customHeight="1">
      <c r="A10" s="159" t="s">
        <v>124</v>
      </c>
      <c r="B10" s="159"/>
      <c r="C10" s="159"/>
      <c r="D10" s="159"/>
      <c r="E10" s="159"/>
      <c r="F10" s="159"/>
      <c r="G10" s="159"/>
      <c r="H10" s="159"/>
      <c r="I10" s="159"/>
      <c r="J10" s="159"/>
      <c r="K10" s="159"/>
      <c r="L10" s="159"/>
      <c r="M10" s="159"/>
      <c r="N10" s="159"/>
      <c r="O10" s="159"/>
      <c r="P10" s="159"/>
      <c r="Q10" s="159"/>
      <c r="R10" s="159"/>
      <c r="S10" s="159"/>
      <c r="T10" s="159"/>
      <c r="U10" s="159"/>
      <c r="V10" s="159"/>
    </row>
  </sheetData>
  <mergeCells count="1">
    <mergeCell ref="A1:V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V11"/>
  <sheetViews>
    <sheetView workbookViewId="0">
      <selection sqref="A1:V1"/>
    </sheetView>
  </sheetViews>
  <sheetFormatPr defaultRowHeight="15"/>
  <cols>
    <col min="1" max="1" width="52.28515625" bestFit="1" customWidth="1"/>
  </cols>
  <sheetData>
    <row r="1" spans="1:22" s="22" customFormat="1" ht="25.5" customHeight="1">
      <c r="A1" s="673" t="s">
        <v>983</v>
      </c>
      <c r="B1" s="673"/>
      <c r="C1" s="673"/>
      <c r="D1" s="673"/>
      <c r="E1" s="673"/>
      <c r="F1" s="673"/>
      <c r="G1" s="673"/>
      <c r="H1" s="673"/>
      <c r="I1" s="673"/>
      <c r="J1" s="673"/>
      <c r="K1" s="673"/>
      <c r="L1" s="673"/>
      <c r="M1" s="673"/>
      <c r="N1" s="673"/>
      <c r="O1" s="673"/>
      <c r="P1" s="673"/>
      <c r="Q1" s="673"/>
      <c r="R1" s="673"/>
      <c r="S1" s="673"/>
      <c r="T1" s="673"/>
      <c r="U1" s="673"/>
      <c r="V1" s="673"/>
    </row>
    <row r="2" spans="1:22" s="22" customFormat="1">
      <c r="A2" s="392"/>
      <c r="B2" s="453" t="s">
        <v>349</v>
      </c>
      <c r="C2" s="453" t="s">
        <v>350</v>
      </c>
      <c r="D2" s="453" t="s">
        <v>351</v>
      </c>
      <c r="E2" s="453" t="s">
        <v>352</v>
      </c>
      <c r="F2" s="453" t="s">
        <v>353</v>
      </c>
      <c r="G2" s="453" t="s">
        <v>354</v>
      </c>
      <c r="H2" s="453" t="s">
        <v>355</v>
      </c>
      <c r="I2" s="453" t="s">
        <v>190</v>
      </c>
      <c r="J2" s="453" t="s">
        <v>356</v>
      </c>
      <c r="K2" s="453" t="s">
        <v>357</v>
      </c>
      <c r="L2" s="453" t="s">
        <v>358</v>
      </c>
      <c r="M2" s="453" t="s">
        <v>359</v>
      </c>
      <c r="N2" s="453" t="s">
        <v>191</v>
      </c>
      <c r="O2" s="453" t="s">
        <v>360</v>
      </c>
      <c r="P2" s="453" t="s">
        <v>361</v>
      </c>
      <c r="Q2" s="453" t="s">
        <v>362</v>
      </c>
      <c r="R2" s="453" t="s">
        <v>363</v>
      </c>
      <c r="S2" s="453" t="s">
        <v>192</v>
      </c>
      <c r="T2" s="453" t="s">
        <v>364</v>
      </c>
      <c r="U2" s="453" t="s">
        <v>365</v>
      </c>
      <c r="V2" s="453" t="s">
        <v>366</v>
      </c>
    </row>
    <row r="3" spans="1:22" s="22" customFormat="1">
      <c r="A3" s="450" t="s">
        <v>717</v>
      </c>
      <c r="B3" s="427">
        <v>26490</v>
      </c>
      <c r="C3" s="427">
        <v>27160</v>
      </c>
      <c r="D3" s="427">
        <v>27860</v>
      </c>
      <c r="E3" s="427">
        <v>28740</v>
      </c>
      <c r="F3" s="427">
        <v>29870</v>
      </c>
      <c r="G3" s="427">
        <v>30690</v>
      </c>
      <c r="H3" s="427">
        <v>30660</v>
      </c>
      <c r="I3" s="427">
        <v>32020</v>
      </c>
      <c r="J3" s="427">
        <v>32900</v>
      </c>
      <c r="K3" s="427">
        <v>33760</v>
      </c>
      <c r="L3" s="427">
        <v>34550</v>
      </c>
      <c r="M3" s="427">
        <v>35050</v>
      </c>
      <c r="N3" s="427">
        <v>35700</v>
      </c>
      <c r="O3" s="427">
        <v>36590</v>
      </c>
      <c r="P3" s="427">
        <v>36610</v>
      </c>
      <c r="Q3" s="427">
        <v>38800</v>
      </c>
      <c r="R3" s="427">
        <v>39850</v>
      </c>
      <c r="S3" s="427">
        <v>40040</v>
      </c>
      <c r="T3" s="427">
        <v>41020</v>
      </c>
      <c r="U3" s="427">
        <v>41770</v>
      </c>
      <c r="V3" s="427">
        <v>42420</v>
      </c>
    </row>
    <row r="4" spans="1:22" s="22" customFormat="1">
      <c r="A4" s="450" t="s">
        <v>718</v>
      </c>
      <c r="B4" s="427">
        <v>18270</v>
      </c>
      <c r="C4" s="427">
        <v>18880</v>
      </c>
      <c r="D4" s="427">
        <v>19410</v>
      </c>
      <c r="E4" s="427">
        <v>19760</v>
      </c>
      <c r="F4" s="427">
        <v>20300</v>
      </c>
      <c r="G4" s="427">
        <v>20850</v>
      </c>
      <c r="H4" s="427">
        <v>20790</v>
      </c>
      <c r="I4" s="427">
        <v>22070</v>
      </c>
      <c r="J4" s="427">
        <v>22720</v>
      </c>
      <c r="K4" s="427">
        <v>23070</v>
      </c>
      <c r="L4" s="427">
        <v>23500</v>
      </c>
      <c r="M4" s="427">
        <v>23670</v>
      </c>
      <c r="N4" s="427">
        <v>24000</v>
      </c>
      <c r="O4" s="427">
        <v>24450</v>
      </c>
      <c r="P4" s="427">
        <v>23590</v>
      </c>
      <c r="Q4" s="427">
        <v>23050</v>
      </c>
      <c r="R4" s="427">
        <v>22610</v>
      </c>
      <c r="S4" s="427">
        <v>22550</v>
      </c>
      <c r="T4" s="427">
        <v>22990</v>
      </c>
      <c r="U4" s="427">
        <v>22900</v>
      </c>
      <c r="V4" s="427">
        <v>23550</v>
      </c>
    </row>
    <row r="5" spans="1:22" s="22" customFormat="1">
      <c r="A5" s="450" t="s">
        <v>719</v>
      </c>
      <c r="B5" s="427">
        <v>18810</v>
      </c>
      <c r="C5" s="427">
        <v>19080</v>
      </c>
      <c r="D5" s="427">
        <v>19720</v>
      </c>
      <c r="E5" s="427">
        <v>20460</v>
      </c>
      <c r="F5" s="427">
        <v>21470</v>
      </c>
      <c r="G5" s="427">
        <v>22180</v>
      </c>
      <c r="H5" s="427">
        <v>22160</v>
      </c>
      <c r="I5" s="427">
        <v>23320</v>
      </c>
      <c r="J5" s="427">
        <v>23890</v>
      </c>
      <c r="K5" s="427">
        <v>24550</v>
      </c>
      <c r="L5" s="427">
        <v>25220</v>
      </c>
      <c r="M5" s="427">
        <v>25580</v>
      </c>
      <c r="N5" s="427">
        <v>26120</v>
      </c>
      <c r="O5" s="427">
        <v>26790</v>
      </c>
      <c r="P5" s="427">
        <v>26880</v>
      </c>
      <c r="Q5" s="427">
        <v>28480</v>
      </c>
      <c r="R5" s="427">
        <v>29250</v>
      </c>
      <c r="S5" s="427">
        <v>29400</v>
      </c>
      <c r="T5" s="427">
        <v>30150</v>
      </c>
      <c r="U5" s="427">
        <v>30730</v>
      </c>
      <c r="V5" s="427">
        <v>31230</v>
      </c>
    </row>
    <row r="6" spans="1:22" s="22" customFormat="1">
      <c r="A6" s="451" t="s">
        <v>720</v>
      </c>
      <c r="B6" s="452">
        <v>10590</v>
      </c>
      <c r="C6" s="452">
        <v>10800</v>
      </c>
      <c r="D6" s="452">
        <v>11270</v>
      </c>
      <c r="E6" s="452">
        <v>11480</v>
      </c>
      <c r="F6" s="452">
        <v>11900</v>
      </c>
      <c r="G6" s="452">
        <v>12340</v>
      </c>
      <c r="H6" s="452">
        <v>12290</v>
      </c>
      <c r="I6" s="452">
        <v>13370</v>
      </c>
      <c r="J6" s="452">
        <v>13710</v>
      </c>
      <c r="K6" s="452">
        <v>13860</v>
      </c>
      <c r="L6" s="452">
        <v>14170</v>
      </c>
      <c r="M6" s="452">
        <v>14200</v>
      </c>
      <c r="N6" s="452">
        <v>14420</v>
      </c>
      <c r="O6" s="452">
        <v>14650</v>
      </c>
      <c r="P6" s="452">
        <v>13860</v>
      </c>
      <c r="Q6" s="452">
        <v>12730</v>
      </c>
      <c r="R6" s="452">
        <v>12010</v>
      </c>
      <c r="S6" s="452">
        <v>11910</v>
      </c>
      <c r="T6" s="452">
        <v>12120</v>
      </c>
      <c r="U6" s="452">
        <v>11860</v>
      </c>
      <c r="V6" s="452">
        <v>12360</v>
      </c>
    </row>
    <row r="7" spans="1:22" s="22" customFormat="1" ht="30" customHeight="1">
      <c r="A7" s="159" t="s">
        <v>723</v>
      </c>
      <c r="B7" s="159"/>
      <c r="C7" s="159"/>
      <c r="D7" s="159"/>
      <c r="E7" s="159"/>
      <c r="F7" s="159"/>
      <c r="G7" s="159"/>
      <c r="H7" s="159"/>
      <c r="I7" s="159"/>
      <c r="J7" s="159"/>
      <c r="K7" s="159"/>
      <c r="L7" s="159"/>
      <c r="M7" s="159"/>
      <c r="N7" s="159"/>
      <c r="O7" s="159"/>
      <c r="P7" s="159"/>
      <c r="Q7" s="159"/>
      <c r="R7" s="159"/>
      <c r="S7" s="159"/>
      <c r="T7" s="159"/>
      <c r="U7" s="159"/>
      <c r="V7" s="159"/>
    </row>
    <row r="8" spans="1:22" s="22" customFormat="1">
      <c r="A8" s="159" t="s">
        <v>724</v>
      </c>
      <c r="B8" s="159"/>
      <c r="C8" s="159"/>
      <c r="D8" s="159"/>
      <c r="E8" s="159"/>
      <c r="F8" s="159"/>
      <c r="G8" s="159"/>
      <c r="H8" s="159"/>
      <c r="I8" s="159"/>
      <c r="J8" s="159"/>
      <c r="K8" s="159"/>
      <c r="L8" s="159"/>
      <c r="M8" s="159"/>
      <c r="N8" s="159"/>
      <c r="O8" s="159"/>
      <c r="P8" s="159"/>
      <c r="Q8" s="159"/>
      <c r="R8" s="159"/>
      <c r="S8" s="159"/>
      <c r="T8" s="159"/>
      <c r="U8" s="159"/>
      <c r="V8" s="159"/>
    </row>
    <row r="9" spans="1:22" s="22" customFormat="1">
      <c r="A9" s="159" t="s">
        <v>725</v>
      </c>
      <c r="B9" s="159"/>
      <c r="C9" s="159"/>
      <c r="D9" s="159"/>
      <c r="E9" s="159"/>
      <c r="F9" s="159"/>
      <c r="G9" s="159"/>
      <c r="H9" s="159"/>
      <c r="I9" s="159"/>
      <c r="J9" s="159"/>
      <c r="K9" s="159"/>
      <c r="L9" s="159"/>
      <c r="M9" s="159"/>
      <c r="N9" s="159"/>
      <c r="O9" s="159"/>
      <c r="P9" s="159"/>
      <c r="Q9" s="159"/>
      <c r="R9" s="159"/>
      <c r="S9" s="159"/>
      <c r="T9" s="159"/>
      <c r="U9" s="159"/>
      <c r="V9" s="159"/>
    </row>
    <row r="10" spans="1:22" s="22" customFormat="1" ht="30" customHeight="1">
      <c r="A10" s="159" t="s">
        <v>979</v>
      </c>
      <c r="B10" s="159"/>
      <c r="C10" s="159"/>
      <c r="D10" s="159"/>
      <c r="E10" s="159"/>
      <c r="F10" s="159"/>
      <c r="G10" s="159"/>
      <c r="H10" s="159"/>
      <c r="I10" s="159"/>
      <c r="J10" s="159"/>
      <c r="K10" s="159"/>
      <c r="L10" s="159"/>
      <c r="M10" s="159"/>
      <c r="N10" s="159"/>
      <c r="O10" s="159"/>
      <c r="P10" s="159"/>
      <c r="Q10" s="159"/>
      <c r="R10" s="159"/>
      <c r="S10" s="159"/>
      <c r="T10" s="159"/>
      <c r="U10" s="159"/>
      <c r="V10" s="159"/>
    </row>
    <row r="11" spans="1:22" s="22" customFormat="1" ht="30.75" customHeight="1">
      <c r="A11" s="159" t="s">
        <v>124</v>
      </c>
      <c r="B11" s="159"/>
      <c r="C11" s="159"/>
      <c r="D11" s="159"/>
      <c r="E11" s="159"/>
      <c r="F11" s="159"/>
      <c r="G11" s="159"/>
      <c r="H11" s="159"/>
      <c r="I11" s="159"/>
      <c r="J11" s="159"/>
      <c r="K11" s="159"/>
      <c r="L11" s="159"/>
      <c r="M11" s="159"/>
      <c r="N11" s="159"/>
      <c r="O11" s="159"/>
      <c r="P11" s="159"/>
      <c r="Q11" s="159"/>
      <c r="R11" s="159"/>
      <c r="S11" s="159"/>
      <c r="T11" s="159"/>
      <c r="U11" s="159"/>
      <c r="V11" s="159"/>
    </row>
  </sheetData>
  <mergeCells count="1">
    <mergeCell ref="A1:V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G28"/>
  <sheetViews>
    <sheetView workbookViewId="0">
      <selection activeCell="A2" sqref="A1:E65536"/>
    </sheetView>
  </sheetViews>
  <sheetFormatPr defaultRowHeight="15"/>
  <cols>
    <col min="1" max="1" width="12.140625" style="306" bestFit="1" customWidth="1"/>
    <col min="2" max="2" width="21.7109375" style="306" customWidth="1"/>
    <col min="3" max="3" width="11.5703125" style="306" customWidth="1"/>
    <col min="4" max="4" width="14.28515625" style="429" customWidth="1"/>
    <col min="5" max="5" width="15.7109375" style="429" bestFit="1" customWidth="1"/>
  </cols>
  <sheetData>
    <row r="1" spans="1:7" ht="45.75" customHeight="1">
      <c r="A1" s="671" t="s">
        <v>984</v>
      </c>
      <c r="B1" s="671"/>
      <c r="C1" s="671"/>
      <c r="D1" s="671"/>
      <c r="E1" s="671"/>
    </row>
    <row r="2" spans="1:7" ht="32.25" customHeight="1">
      <c r="A2" s="363"/>
      <c r="B2" s="468"/>
      <c r="C2" s="469"/>
      <c r="D2" s="436" t="s">
        <v>752</v>
      </c>
      <c r="E2" s="470" t="s">
        <v>2</v>
      </c>
      <c r="G2" s="7"/>
    </row>
    <row r="3" spans="1:7" s="457" customFormat="1" ht="24.95" customHeight="1">
      <c r="A3" s="455" t="s">
        <v>753</v>
      </c>
      <c r="B3" s="459" t="s">
        <v>754</v>
      </c>
      <c r="C3" s="462" t="s">
        <v>755</v>
      </c>
      <c r="D3" s="466">
        <v>13340</v>
      </c>
      <c r="E3" s="466">
        <v>7390</v>
      </c>
    </row>
    <row r="4" spans="1:7" s="457" customFormat="1" ht="24.95" customHeight="1">
      <c r="A4" s="455"/>
      <c r="B4" s="460"/>
      <c r="C4" s="462"/>
      <c r="D4" s="466">
        <v>13340</v>
      </c>
      <c r="E4" s="466">
        <v>-2320</v>
      </c>
    </row>
    <row r="5" spans="1:7" s="457" customFormat="1" ht="24.95" customHeight="1">
      <c r="A5" s="455"/>
      <c r="B5" s="460"/>
      <c r="C5" s="462" t="s">
        <v>756</v>
      </c>
      <c r="D5" s="466">
        <v>13530</v>
      </c>
      <c r="E5" s="466">
        <v>7970</v>
      </c>
    </row>
    <row r="6" spans="1:7" s="457" customFormat="1" ht="24.95" customHeight="1">
      <c r="A6" s="455"/>
      <c r="B6" s="460"/>
      <c r="C6" s="462"/>
      <c r="D6" s="466">
        <v>13530</v>
      </c>
      <c r="E6" s="466">
        <v>1440</v>
      </c>
    </row>
    <row r="7" spans="1:7" s="457" customFormat="1" ht="24.95" customHeight="1">
      <c r="A7" s="455"/>
      <c r="B7" s="460"/>
      <c r="C7" s="462" t="s">
        <v>757</v>
      </c>
      <c r="D7" s="466">
        <v>13590</v>
      </c>
      <c r="E7" s="466">
        <v>8150</v>
      </c>
    </row>
    <row r="8" spans="1:7" s="457" customFormat="1" ht="24.95" customHeight="1">
      <c r="A8" s="455"/>
      <c r="B8" s="460"/>
      <c r="C8" s="462"/>
      <c r="D8" s="466">
        <v>13590</v>
      </c>
      <c r="E8" s="466">
        <v>5350</v>
      </c>
    </row>
    <row r="9" spans="1:7" s="457" customFormat="1" ht="24.95" customHeight="1">
      <c r="A9" s="455"/>
      <c r="B9" s="460"/>
      <c r="C9" s="462" t="s">
        <v>758</v>
      </c>
      <c r="D9" s="466">
        <v>14200</v>
      </c>
      <c r="E9" s="466">
        <v>8620</v>
      </c>
    </row>
    <row r="10" spans="1:7" s="457" customFormat="1" ht="24.95" customHeight="1">
      <c r="A10" s="455"/>
      <c r="B10" s="461"/>
      <c r="C10" s="463"/>
      <c r="D10" s="467">
        <v>14200</v>
      </c>
      <c r="E10" s="467">
        <v>6330</v>
      </c>
    </row>
    <row r="11" spans="1:7" s="457" customFormat="1" ht="24.95" customHeight="1">
      <c r="A11" s="455"/>
      <c r="B11" s="460" t="s">
        <v>759</v>
      </c>
      <c r="C11" s="462"/>
      <c r="D11" s="466">
        <v>14710</v>
      </c>
      <c r="E11" s="466">
        <v>6800</v>
      </c>
    </row>
    <row r="12" spans="1:7" s="457" customFormat="1" ht="24.95" customHeight="1">
      <c r="A12" s="458"/>
      <c r="B12" s="461"/>
      <c r="C12" s="463"/>
      <c r="D12" s="467">
        <v>14710</v>
      </c>
      <c r="E12" s="467">
        <v>280</v>
      </c>
    </row>
    <row r="13" spans="1:7" s="457" customFormat="1" ht="24.95" customHeight="1">
      <c r="A13" s="455" t="s">
        <v>760</v>
      </c>
      <c r="B13" s="459" t="s">
        <v>754</v>
      </c>
      <c r="C13" s="462" t="s">
        <v>755</v>
      </c>
      <c r="D13" s="466">
        <v>14480</v>
      </c>
      <c r="E13" s="466">
        <v>17510</v>
      </c>
    </row>
    <row r="14" spans="1:7" s="457" customFormat="1" ht="24.95" customHeight="1">
      <c r="A14" s="455"/>
      <c r="B14" s="460"/>
      <c r="C14" s="462"/>
      <c r="D14" s="466">
        <v>14480</v>
      </c>
      <c r="E14" s="466">
        <v>6270</v>
      </c>
    </row>
    <row r="15" spans="1:7" s="457" customFormat="1" ht="24.95" customHeight="1">
      <c r="A15" s="455"/>
      <c r="B15" s="460"/>
      <c r="C15" s="462" t="s">
        <v>756</v>
      </c>
      <c r="D15" s="466">
        <v>13310</v>
      </c>
      <c r="E15" s="466">
        <v>18680</v>
      </c>
    </row>
    <row r="16" spans="1:7" s="457" customFormat="1" ht="24.95" customHeight="1">
      <c r="A16" s="455"/>
      <c r="B16" s="460"/>
      <c r="C16" s="462"/>
      <c r="D16" s="466">
        <v>13310</v>
      </c>
      <c r="E16" s="466">
        <v>10750</v>
      </c>
    </row>
    <row r="17" spans="1:5" s="457" customFormat="1" ht="24.95" customHeight="1">
      <c r="A17" s="455"/>
      <c r="B17" s="460"/>
      <c r="C17" s="462" t="s">
        <v>757</v>
      </c>
      <c r="D17" s="466">
        <v>14260</v>
      </c>
      <c r="E17" s="466">
        <v>18250</v>
      </c>
    </row>
    <row r="18" spans="1:5" s="457" customFormat="1" ht="24.95" customHeight="1">
      <c r="A18" s="455"/>
      <c r="B18" s="460"/>
      <c r="C18" s="462"/>
      <c r="D18" s="466">
        <v>14260</v>
      </c>
      <c r="E18" s="466">
        <v>14080</v>
      </c>
    </row>
    <row r="19" spans="1:5" s="457" customFormat="1" ht="24.95" customHeight="1">
      <c r="A19" s="455"/>
      <c r="B19" s="460"/>
      <c r="C19" s="462" t="s">
        <v>758</v>
      </c>
      <c r="D19" s="466">
        <v>14100</v>
      </c>
      <c r="E19" s="466">
        <v>21150</v>
      </c>
    </row>
    <row r="20" spans="1:5" s="457" customFormat="1" ht="24.95" customHeight="1">
      <c r="A20" s="455"/>
      <c r="B20" s="461"/>
      <c r="C20" s="463"/>
      <c r="D20" s="467">
        <v>14100</v>
      </c>
      <c r="E20" s="467">
        <v>17310</v>
      </c>
    </row>
    <row r="21" spans="1:5" s="457" customFormat="1" ht="24.95" customHeight="1">
      <c r="A21" s="455"/>
      <c r="B21" s="460" t="s">
        <v>759</v>
      </c>
      <c r="C21" s="462"/>
      <c r="D21" s="466">
        <v>15360</v>
      </c>
      <c r="E21" s="466">
        <v>12790</v>
      </c>
    </row>
    <row r="22" spans="1:5" s="457" customFormat="1" ht="16.5" customHeight="1">
      <c r="A22" s="458"/>
      <c r="B22" s="461"/>
      <c r="C22" s="463"/>
      <c r="D22" s="467">
        <v>15360</v>
      </c>
      <c r="E22" s="467">
        <v>6580</v>
      </c>
    </row>
    <row r="23" spans="1:5" ht="30.75" customHeight="1">
      <c r="A23" s="306" t="s">
        <v>761</v>
      </c>
    </row>
    <row r="24" spans="1:5">
      <c r="A24" s="306" t="s">
        <v>762</v>
      </c>
    </row>
    <row r="25" spans="1:5">
      <c r="A25" s="306" t="s">
        <v>763</v>
      </c>
    </row>
    <row r="26" spans="1:5">
      <c r="A26" s="306" t="s">
        <v>764</v>
      </c>
    </row>
    <row r="27" spans="1:5" ht="30.75" customHeight="1">
      <c r="A27" s="306" t="s">
        <v>765</v>
      </c>
    </row>
    <row r="28" spans="1:5" ht="30.75" customHeight="1">
      <c r="A28" s="306" t="s">
        <v>124</v>
      </c>
    </row>
  </sheetData>
  <mergeCells count="1">
    <mergeCell ref="A1:E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8"/>
  <sheetViews>
    <sheetView workbookViewId="0">
      <selection activeCell="A2" sqref="A1:D65536"/>
    </sheetView>
  </sheetViews>
  <sheetFormatPr defaultRowHeight="15"/>
  <cols>
    <col min="1" max="1" width="20.140625" style="71" customWidth="1"/>
    <col min="2" max="2" width="11.85546875" style="306" customWidth="1"/>
    <col min="3" max="3" width="11.140625" style="71" customWidth="1"/>
    <col min="4" max="4" width="11.7109375" style="71" customWidth="1"/>
  </cols>
  <sheetData>
    <row r="1" spans="1:4" ht="61.5" customHeight="1">
      <c r="A1" s="671" t="s">
        <v>985</v>
      </c>
      <c r="B1" s="671"/>
      <c r="C1" s="671"/>
      <c r="D1" s="671"/>
    </row>
    <row r="2" spans="1:4" ht="33" customHeight="1">
      <c r="A2" s="472"/>
      <c r="B2" s="473"/>
      <c r="C2" s="474" t="s">
        <v>752</v>
      </c>
      <c r="D2" s="474" t="s">
        <v>2</v>
      </c>
    </row>
    <row r="3" spans="1:4" ht="27" customHeight="1">
      <c r="A3" s="478" t="s">
        <v>754</v>
      </c>
      <c r="B3" s="455" t="s">
        <v>755</v>
      </c>
      <c r="C3" s="464">
        <v>11150</v>
      </c>
      <c r="D3" s="464">
        <v>2610</v>
      </c>
    </row>
    <row r="4" spans="1:4">
      <c r="A4" s="479"/>
      <c r="B4" s="455"/>
      <c r="C4" s="464">
        <v>11150</v>
      </c>
      <c r="D4" s="464">
        <v>-3080</v>
      </c>
    </row>
    <row r="5" spans="1:4">
      <c r="A5" s="479"/>
      <c r="B5" s="455" t="s">
        <v>756</v>
      </c>
      <c r="C5" s="464">
        <v>11250</v>
      </c>
      <c r="D5" s="464">
        <v>2850</v>
      </c>
    </row>
    <row r="6" spans="1:4">
      <c r="A6" s="479"/>
      <c r="B6" s="455"/>
      <c r="C6" s="464">
        <v>11250</v>
      </c>
      <c r="D6" s="464">
        <v>-310</v>
      </c>
    </row>
    <row r="7" spans="1:4">
      <c r="A7" s="479"/>
      <c r="B7" s="455" t="s">
        <v>757</v>
      </c>
      <c r="C7" s="464">
        <v>11390</v>
      </c>
      <c r="D7" s="464">
        <v>2950</v>
      </c>
    </row>
    <row r="8" spans="1:4">
      <c r="A8" s="479"/>
      <c r="B8" s="455"/>
      <c r="C8" s="464">
        <v>11390</v>
      </c>
      <c r="D8" s="464">
        <v>1900</v>
      </c>
    </row>
    <row r="9" spans="1:4">
      <c r="A9" s="479"/>
      <c r="B9" s="455" t="s">
        <v>758</v>
      </c>
      <c r="C9" s="464">
        <v>11740</v>
      </c>
      <c r="D9" s="464">
        <v>2870</v>
      </c>
    </row>
    <row r="10" spans="1:4">
      <c r="A10" s="479"/>
      <c r="B10" s="458"/>
      <c r="C10" s="465">
        <v>11740</v>
      </c>
      <c r="D10" s="465">
        <v>2050</v>
      </c>
    </row>
    <row r="11" spans="1:4">
      <c r="A11" s="478" t="s">
        <v>759</v>
      </c>
      <c r="B11" s="455"/>
      <c r="C11" s="464">
        <v>13440</v>
      </c>
      <c r="D11" s="464">
        <v>2590</v>
      </c>
    </row>
    <row r="12" spans="1:4">
      <c r="A12" s="480"/>
      <c r="B12" s="458"/>
      <c r="C12" s="465">
        <v>13440</v>
      </c>
      <c r="D12" s="465">
        <v>-1810</v>
      </c>
    </row>
    <row r="13" spans="1:4" ht="30" customHeight="1">
      <c r="A13" s="71" t="s">
        <v>761</v>
      </c>
    </row>
    <row r="14" spans="1:4">
      <c r="A14" s="71" t="s">
        <v>762</v>
      </c>
    </row>
    <row r="15" spans="1:4">
      <c r="A15" s="71" t="s">
        <v>763</v>
      </c>
    </row>
    <row r="16" spans="1:4">
      <c r="A16" s="71" t="s">
        <v>764</v>
      </c>
    </row>
    <row r="17" spans="1:1" ht="30" customHeight="1">
      <c r="A17" s="71" t="s">
        <v>765</v>
      </c>
    </row>
    <row r="18" spans="1:1" ht="30" customHeight="1">
      <c r="A18" s="71" t="s">
        <v>124</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28"/>
  <sheetViews>
    <sheetView workbookViewId="0">
      <selection sqref="A1:G1"/>
    </sheetView>
  </sheetViews>
  <sheetFormatPr defaultRowHeight="15"/>
  <cols>
    <col min="1" max="1" width="25.5703125" style="306" customWidth="1"/>
    <col min="2" max="7" width="10.7109375" style="71" customWidth="1"/>
  </cols>
  <sheetData>
    <row r="1" spans="1:7" ht="34.5" customHeight="1">
      <c r="A1" s="621" t="s">
        <v>953</v>
      </c>
      <c r="B1" s="621"/>
      <c r="C1" s="621"/>
      <c r="D1" s="621"/>
      <c r="E1" s="621"/>
      <c r="F1" s="621"/>
      <c r="G1" s="621"/>
    </row>
    <row r="2" spans="1:7" ht="42" customHeight="1">
      <c r="A2" s="330"/>
      <c r="B2" s="331" t="s">
        <v>900</v>
      </c>
      <c r="C2" s="331" t="s">
        <v>901</v>
      </c>
      <c r="D2" s="332" t="s">
        <v>955</v>
      </c>
      <c r="E2" s="331" t="s">
        <v>203</v>
      </c>
      <c r="F2" s="331" t="s">
        <v>204</v>
      </c>
      <c r="G2" s="331" t="s">
        <v>205</v>
      </c>
    </row>
    <row r="3" spans="1:7" ht="21" customHeight="1">
      <c r="A3" s="299" t="s">
        <v>2</v>
      </c>
      <c r="B3" s="300"/>
      <c r="C3" s="300"/>
      <c r="D3" s="324"/>
      <c r="E3" s="300"/>
      <c r="F3" s="300"/>
      <c r="G3" s="301"/>
    </row>
    <row r="4" spans="1:7">
      <c r="A4" s="302" t="s">
        <v>309</v>
      </c>
      <c r="B4" s="316">
        <v>10075</v>
      </c>
      <c r="C4" s="316">
        <v>7968</v>
      </c>
      <c r="D4" s="325">
        <v>7142</v>
      </c>
      <c r="E4" s="316">
        <v>39008</v>
      </c>
      <c r="F4" s="316">
        <v>27594</v>
      </c>
      <c r="G4" s="316">
        <v>29404</v>
      </c>
    </row>
    <row r="5" spans="1:7">
      <c r="A5" s="302" t="s">
        <v>33</v>
      </c>
      <c r="B5" s="316">
        <v>9805</v>
      </c>
      <c r="C5" s="316">
        <v>7740</v>
      </c>
      <c r="D5" s="325">
        <v>6891</v>
      </c>
      <c r="E5" s="316">
        <v>37445</v>
      </c>
      <c r="F5" s="316">
        <v>26697</v>
      </c>
      <c r="G5" s="316">
        <v>28450</v>
      </c>
    </row>
    <row r="6" spans="1:7">
      <c r="A6" s="303" t="s">
        <v>310</v>
      </c>
      <c r="B6" s="316">
        <v>270</v>
      </c>
      <c r="C6" s="316">
        <v>228</v>
      </c>
      <c r="D6" s="325">
        <v>251</v>
      </c>
      <c r="E6" s="316">
        <v>1563</v>
      </c>
      <c r="F6" s="316">
        <v>897</v>
      </c>
      <c r="G6" s="316">
        <v>954</v>
      </c>
    </row>
    <row r="7" spans="1:7">
      <c r="A7" s="303" t="s">
        <v>311</v>
      </c>
      <c r="B7" s="317">
        <v>2.8000000000000001E-2</v>
      </c>
      <c r="C7" s="317">
        <v>2.9000000000000001E-2</v>
      </c>
      <c r="D7" s="326">
        <v>3.5999999999999997E-2</v>
      </c>
      <c r="E7" s="317">
        <v>4.2000000000000003E-2</v>
      </c>
      <c r="F7" s="317">
        <v>3.4000000000000002E-2</v>
      </c>
      <c r="G7" s="317">
        <v>3.4000000000000002E-2</v>
      </c>
    </row>
    <row r="8" spans="1:7" ht="21.75" customHeight="1">
      <c r="A8" s="299" t="s">
        <v>312</v>
      </c>
      <c r="B8" s="318"/>
      <c r="C8" s="318"/>
      <c r="D8" s="327"/>
      <c r="E8" s="318"/>
      <c r="F8" s="318"/>
      <c r="G8" s="318"/>
    </row>
    <row r="9" spans="1:7">
      <c r="A9" s="302" t="s">
        <v>309</v>
      </c>
      <c r="B9" s="316">
        <v>10208</v>
      </c>
      <c r="C9" s="316">
        <v>9109</v>
      </c>
      <c r="D9" s="325">
        <v>9472</v>
      </c>
      <c r="E9" s="316">
        <v>12979</v>
      </c>
      <c r="F9" s="316">
        <v>10824</v>
      </c>
      <c r="G9" s="322">
        <v>10165</v>
      </c>
    </row>
    <row r="10" spans="1:7">
      <c r="A10" s="302" t="s">
        <v>33</v>
      </c>
      <c r="B10" s="316">
        <v>9882</v>
      </c>
      <c r="C10" s="316">
        <v>8839</v>
      </c>
      <c r="D10" s="325">
        <v>9171</v>
      </c>
      <c r="E10" s="316">
        <v>12595</v>
      </c>
      <c r="F10" s="316">
        <v>10471</v>
      </c>
      <c r="G10" s="322">
        <v>9810</v>
      </c>
    </row>
    <row r="11" spans="1:7">
      <c r="A11" s="303" t="s">
        <v>310</v>
      </c>
      <c r="B11" s="316">
        <v>326</v>
      </c>
      <c r="C11" s="316">
        <v>270</v>
      </c>
      <c r="D11" s="325">
        <v>301</v>
      </c>
      <c r="E11" s="316">
        <v>384</v>
      </c>
      <c r="F11" s="316">
        <v>353</v>
      </c>
      <c r="G11" s="322">
        <v>355</v>
      </c>
    </row>
    <row r="12" spans="1:7">
      <c r="A12" s="303" t="s">
        <v>311</v>
      </c>
      <c r="B12" s="317">
        <v>3.3000000000000002E-2</v>
      </c>
      <c r="C12" s="317">
        <v>3.1E-2</v>
      </c>
      <c r="D12" s="326">
        <v>3.3000000000000002E-2</v>
      </c>
      <c r="E12" s="317">
        <v>0.03</v>
      </c>
      <c r="F12" s="317">
        <v>3.4000000000000002E-2</v>
      </c>
      <c r="G12" s="317">
        <v>3.5999999999999997E-2</v>
      </c>
    </row>
    <row r="13" spans="1:7" ht="31.5" customHeight="1">
      <c r="A13" s="307" t="s">
        <v>314</v>
      </c>
      <c r="B13" s="319"/>
      <c r="C13" s="319"/>
      <c r="D13" s="327"/>
      <c r="E13" s="318"/>
      <c r="F13" s="318"/>
      <c r="G13" s="318"/>
    </row>
    <row r="14" spans="1:7">
      <c r="A14" s="302" t="s">
        <v>309</v>
      </c>
      <c r="B14" s="320">
        <v>20283</v>
      </c>
      <c r="C14" s="320">
        <v>17077</v>
      </c>
      <c r="D14" s="328">
        <v>16614</v>
      </c>
      <c r="E14" s="320">
        <v>51987</v>
      </c>
      <c r="F14" s="320">
        <v>38418</v>
      </c>
      <c r="G14" s="322">
        <v>39569</v>
      </c>
    </row>
    <row r="15" spans="1:7">
      <c r="A15" s="302" t="s">
        <v>33</v>
      </c>
      <c r="B15" s="320">
        <v>19687</v>
      </c>
      <c r="C15" s="320">
        <v>16579</v>
      </c>
      <c r="D15" s="328">
        <v>16062</v>
      </c>
      <c r="E15" s="320">
        <v>50040</v>
      </c>
      <c r="F15" s="320">
        <v>37168</v>
      </c>
      <c r="G15" s="322">
        <v>38260</v>
      </c>
    </row>
    <row r="16" spans="1:7">
      <c r="A16" s="303" t="s">
        <v>310</v>
      </c>
      <c r="B16" s="316">
        <v>596</v>
      </c>
      <c r="C16" s="316">
        <v>498</v>
      </c>
      <c r="D16" s="325">
        <v>552</v>
      </c>
      <c r="E16" s="316">
        <v>1947</v>
      </c>
      <c r="F16" s="316">
        <v>1250</v>
      </c>
      <c r="G16" s="322">
        <v>1309</v>
      </c>
    </row>
    <row r="17" spans="1:7" s="22" customFormat="1">
      <c r="A17" s="303" t="s">
        <v>311</v>
      </c>
      <c r="B17" s="317">
        <v>0.03</v>
      </c>
      <c r="C17" s="317">
        <v>0.03</v>
      </c>
      <c r="D17" s="326">
        <v>3.4000000000000002E-2</v>
      </c>
      <c r="E17" s="317">
        <v>3.9E-2</v>
      </c>
      <c r="F17" s="317">
        <v>3.4000000000000002E-2</v>
      </c>
      <c r="G17" s="317">
        <v>3.4000000000000002E-2</v>
      </c>
    </row>
    <row r="18" spans="1:7" s="22" customFormat="1" ht="25.5">
      <c r="A18" s="307" t="s">
        <v>956</v>
      </c>
      <c r="B18" s="316"/>
      <c r="C18" s="316"/>
      <c r="D18" s="325"/>
      <c r="E18" s="316"/>
      <c r="F18" s="316"/>
      <c r="G18" s="317"/>
    </row>
    <row r="19" spans="1:7">
      <c r="A19" s="304" t="s">
        <v>957</v>
      </c>
      <c r="B19" s="323">
        <v>0.56999999999999995</v>
      </c>
      <c r="C19" s="323">
        <v>0.36</v>
      </c>
      <c r="D19" s="329">
        <v>0.06</v>
      </c>
      <c r="E19" s="323">
        <v>0.28000000000000003</v>
      </c>
      <c r="F19" s="323">
        <v>0.38</v>
      </c>
      <c r="G19" s="323">
        <v>0.28999999999999998</v>
      </c>
    </row>
    <row r="20" spans="1:7" ht="30" customHeight="1">
      <c r="A20" s="71" t="s">
        <v>321</v>
      </c>
    </row>
    <row r="21" spans="1:7" ht="15" customHeight="1">
      <c r="A21" s="71" t="s">
        <v>958</v>
      </c>
    </row>
    <row r="22" spans="1:7">
      <c r="A22" s="71" t="s">
        <v>322</v>
      </c>
    </row>
    <row r="23" spans="1:7">
      <c r="A23" s="71" t="s">
        <v>323</v>
      </c>
    </row>
    <row r="24" spans="1:7">
      <c r="A24" s="71" t="s">
        <v>324</v>
      </c>
    </row>
    <row r="25" spans="1:7">
      <c r="A25" s="71" t="s">
        <v>959</v>
      </c>
    </row>
    <row r="26" spans="1:7" ht="25.5" customHeight="1">
      <c r="A26" s="71" t="s">
        <v>319</v>
      </c>
    </row>
    <row r="27" spans="1:7" ht="30" customHeight="1">
      <c r="A27" s="71" t="s">
        <v>124</v>
      </c>
    </row>
    <row r="28" spans="1:7" ht="30" customHeight="1"/>
  </sheetData>
  <mergeCells count="1">
    <mergeCell ref="A1:G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41"/>
  <sheetViews>
    <sheetView workbookViewId="0">
      <selection sqref="A1:E1"/>
    </sheetView>
  </sheetViews>
  <sheetFormatPr defaultRowHeight="15"/>
  <cols>
    <col min="1" max="1" width="14.7109375" style="476" customWidth="1"/>
    <col min="2" max="2" width="21.7109375" style="306" customWidth="1"/>
    <col min="3" max="3" width="11.5703125" style="306" customWidth="1"/>
    <col min="4" max="4" width="14.28515625" style="429" customWidth="1"/>
    <col min="5" max="5" width="15.7109375" style="429" bestFit="1" customWidth="1"/>
  </cols>
  <sheetData>
    <row r="1" spans="1:5" ht="48" customHeight="1">
      <c r="A1" s="671" t="s">
        <v>986</v>
      </c>
      <c r="B1" s="671"/>
      <c r="C1" s="671"/>
      <c r="D1" s="671"/>
      <c r="E1" s="671"/>
    </row>
    <row r="2" spans="1:5" ht="32.25" customHeight="1">
      <c r="A2" s="373"/>
      <c r="B2" s="468"/>
      <c r="C2" s="477"/>
      <c r="D2" s="436" t="s">
        <v>752</v>
      </c>
      <c r="E2" s="470" t="s">
        <v>2</v>
      </c>
    </row>
    <row r="3" spans="1:5" ht="25.5">
      <c r="A3" s="456" t="s">
        <v>766</v>
      </c>
      <c r="B3" s="459" t="s">
        <v>754</v>
      </c>
      <c r="C3" s="462" t="s">
        <v>755</v>
      </c>
      <c r="D3" s="466">
        <v>13550</v>
      </c>
      <c r="E3" s="466">
        <v>16550</v>
      </c>
    </row>
    <row r="4" spans="1:5">
      <c r="A4" s="456"/>
      <c r="B4" s="460"/>
      <c r="C4" s="462"/>
      <c r="D4" s="466">
        <v>13550</v>
      </c>
      <c r="E4" s="466">
        <v>2530</v>
      </c>
    </row>
    <row r="5" spans="1:5">
      <c r="A5" s="456"/>
      <c r="B5" s="460"/>
      <c r="C5" s="462" t="s">
        <v>756</v>
      </c>
      <c r="D5" s="466">
        <v>13630</v>
      </c>
      <c r="E5" s="466">
        <v>17350</v>
      </c>
    </row>
    <row r="6" spans="1:5">
      <c r="A6" s="456"/>
      <c r="B6" s="460"/>
      <c r="C6" s="462"/>
      <c r="D6" s="466">
        <v>13630</v>
      </c>
      <c r="E6" s="466">
        <v>4580</v>
      </c>
    </row>
    <row r="7" spans="1:5">
      <c r="A7" s="456"/>
      <c r="B7" s="460"/>
      <c r="C7" s="462" t="s">
        <v>757</v>
      </c>
      <c r="D7" s="466">
        <v>13350</v>
      </c>
      <c r="E7" s="466">
        <v>16410</v>
      </c>
    </row>
    <row r="8" spans="1:5">
      <c r="A8" s="456"/>
      <c r="B8" s="460"/>
      <c r="C8" s="462"/>
      <c r="D8" s="466">
        <v>13350</v>
      </c>
      <c r="E8" s="466">
        <v>7480</v>
      </c>
    </row>
    <row r="9" spans="1:5">
      <c r="A9" s="456"/>
      <c r="B9" s="460"/>
      <c r="C9" s="462" t="s">
        <v>758</v>
      </c>
      <c r="D9" s="466">
        <v>14880</v>
      </c>
      <c r="E9" s="466">
        <v>16750</v>
      </c>
    </row>
    <row r="10" spans="1:5">
      <c r="A10" s="475"/>
      <c r="B10" s="461"/>
      <c r="C10" s="463"/>
      <c r="D10" s="467">
        <v>14880</v>
      </c>
      <c r="E10" s="467">
        <v>8820</v>
      </c>
    </row>
    <row r="11" spans="1:5" ht="29.25" customHeight="1">
      <c r="A11" s="456" t="s">
        <v>767</v>
      </c>
      <c r="B11" s="459" t="s">
        <v>754</v>
      </c>
      <c r="C11" s="462" t="s">
        <v>755</v>
      </c>
      <c r="D11" s="466">
        <v>14090</v>
      </c>
      <c r="E11" s="466">
        <v>25560</v>
      </c>
    </row>
    <row r="12" spans="1:5">
      <c r="A12" s="456"/>
      <c r="B12" s="460"/>
      <c r="C12" s="462"/>
      <c r="D12" s="466">
        <v>14090</v>
      </c>
      <c r="E12" s="466">
        <v>3190</v>
      </c>
    </row>
    <row r="13" spans="1:5">
      <c r="A13" s="456"/>
      <c r="B13" s="460"/>
      <c r="C13" s="462" t="s">
        <v>756</v>
      </c>
      <c r="D13" s="466">
        <v>12990</v>
      </c>
      <c r="E13" s="466">
        <v>25830</v>
      </c>
    </row>
    <row r="14" spans="1:5">
      <c r="A14" s="456"/>
      <c r="B14" s="460"/>
      <c r="C14" s="462"/>
      <c r="D14" s="466">
        <v>12990</v>
      </c>
      <c r="E14" s="466">
        <v>6650</v>
      </c>
    </row>
    <row r="15" spans="1:5">
      <c r="A15" s="456"/>
      <c r="B15" s="460"/>
      <c r="C15" s="462" t="s">
        <v>757</v>
      </c>
      <c r="D15" s="466">
        <v>13640</v>
      </c>
      <c r="E15" s="466">
        <v>25710</v>
      </c>
    </row>
    <row r="16" spans="1:5">
      <c r="A16" s="456"/>
      <c r="B16" s="460"/>
      <c r="C16" s="462"/>
      <c r="D16" s="466">
        <v>13640</v>
      </c>
      <c r="E16" s="466">
        <v>11750</v>
      </c>
    </row>
    <row r="17" spans="1:5">
      <c r="A17" s="456"/>
      <c r="B17" s="460"/>
      <c r="C17" s="462" t="s">
        <v>758</v>
      </c>
      <c r="D17" s="466">
        <v>14180</v>
      </c>
      <c r="E17" s="466">
        <v>25790</v>
      </c>
    </row>
    <row r="18" spans="1:5">
      <c r="A18" s="475"/>
      <c r="B18" s="461"/>
      <c r="C18" s="463"/>
      <c r="D18" s="467">
        <v>14180</v>
      </c>
      <c r="E18" s="467">
        <v>12370</v>
      </c>
    </row>
    <row r="19" spans="1:5" ht="25.5">
      <c r="A19" s="456" t="s">
        <v>768</v>
      </c>
      <c r="B19" s="459" t="s">
        <v>754</v>
      </c>
      <c r="C19" s="462" t="s">
        <v>755</v>
      </c>
      <c r="D19" s="466">
        <v>14970</v>
      </c>
      <c r="E19" s="466">
        <v>32240</v>
      </c>
    </row>
    <row r="20" spans="1:5">
      <c r="A20" s="456"/>
      <c r="B20" s="460"/>
      <c r="C20" s="462"/>
      <c r="D20" s="466">
        <v>14970</v>
      </c>
      <c r="E20" s="466">
        <v>5750</v>
      </c>
    </row>
    <row r="21" spans="1:5">
      <c r="A21" s="456"/>
      <c r="B21" s="460"/>
      <c r="C21" s="462" t="s">
        <v>756</v>
      </c>
      <c r="D21" s="466">
        <v>14680</v>
      </c>
      <c r="E21" s="466">
        <v>32030</v>
      </c>
    </row>
    <row r="22" spans="1:5">
      <c r="A22" s="456"/>
      <c r="B22" s="460"/>
      <c r="C22" s="462"/>
      <c r="D22" s="466">
        <v>14680</v>
      </c>
      <c r="E22" s="466">
        <v>9970</v>
      </c>
    </row>
    <row r="23" spans="1:5">
      <c r="A23" s="456"/>
      <c r="B23" s="460"/>
      <c r="C23" s="462" t="s">
        <v>757</v>
      </c>
      <c r="D23" s="466">
        <v>15190</v>
      </c>
      <c r="E23" s="466">
        <v>32360</v>
      </c>
    </row>
    <row r="24" spans="1:5">
      <c r="A24" s="456"/>
      <c r="B24" s="460"/>
      <c r="C24" s="462"/>
      <c r="D24" s="466">
        <v>15190</v>
      </c>
      <c r="E24" s="466">
        <v>14760</v>
      </c>
    </row>
    <row r="25" spans="1:5">
      <c r="A25" s="456"/>
      <c r="B25" s="460"/>
      <c r="C25" s="462" t="s">
        <v>758</v>
      </c>
      <c r="D25" s="466">
        <v>15570</v>
      </c>
      <c r="E25" s="466">
        <v>32530</v>
      </c>
    </row>
    <row r="26" spans="1:5">
      <c r="A26" s="475"/>
      <c r="B26" s="461"/>
      <c r="C26" s="463"/>
      <c r="D26" s="467">
        <v>15570</v>
      </c>
      <c r="E26" s="467">
        <v>18450</v>
      </c>
    </row>
    <row r="27" spans="1:5" ht="25.5">
      <c r="A27" s="456" t="s">
        <v>769</v>
      </c>
      <c r="B27" s="459" t="s">
        <v>754</v>
      </c>
      <c r="C27" s="462" t="s">
        <v>755</v>
      </c>
      <c r="D27" s="466">
        <v>15290</v>
      </c>
      <c r="E27" s="466">
        <v>41890</v>
      </c>
    </row>
    <row r="28" spans="1:5">
      <c r="A28" s="456"/>
      <c r="B28" s="460"/>
      <c r="C28" s="462"/>
      <c r="D28" s="466">
        <v>15290</v>
      </c>
      <c r="E28" s="466">
        <v>9860</v>
      </c>
    </row>
    <row r="29" spans="1:5">
      <c r="A29" s="456"/>
      <c r="B29" s="460"/>
      <c r="C29" s="462" t="s">
        <v>756</v>
      </c>
      <c r="D29" s="466">
        <v>15350</v>
      </c>
      <c r="E29" s="466">
        <v>40510</v>
      </c>
    </row>
    <row r="30" spans="1:5">
      <c r="A30" s="456"/>
      <c r="B30" s="460"/>
      <c r="C30" s="462"/>
      <c r="D30" s="466">
        <v>15350</v>
      </c>
      <c r="E30" s="466">
        <v>13300</v>
      </c>
    </row>
    <row r="31" spans="1:5">
      <c r="A31" s="456"/>
      <c r="B31" s="460"/>
      <c r="C31" s="462" t="s">
        <v>757</v>
      </c>
      <c r="D31" s="466">
        <v>15820</v>
      </c>
      <c r="E31" s="466">
        <v>40480</v>
      </c>
    </row>
    <row r="32" spans="1:5">
      <c r="A32" s="456"/>
      <c r="B32" s="460"/>
      <c r="C32" s="462"/>
      <c r="D32" s="466">
        <v>15820</v>
      </c>
      <c r="E32" s="466">
        <v>20720</v>
      </c>
    </row>
    <row r="33" spans="1:5">
      <c r="A33" s="456"/>
      <c r="B33" s="460"/>
      <c r="C33" s="462" t="s">
        <v>758</v>
      </c>
      <c r="D33" s="466">
        <v>15780</v>
      </c>
      <c r="E33" s="466">
        <v>41410</v>
      </c>
    </row>
    <row r="34" spans="1:5">
      <c r="A34" s="475"/>
      <c r="B34" s="461"/>
      <c r="C34" s="463"/>
      <c r="D34" s="467">
        <v>15780</v>
      </c>
      <c r="E34" s="467">
        <v>29110</v>
      </c>
    </row>
    <row r="35" spans="1:5" ht="21" customHeight="1">
      <c r="A35" s="22" t="s">
        <v>770</v>
      </c>
      <c r="B35" s="22"/>
      <c r="C35" s="22"/>
      <c r="D35" s="22"/>
      <c r="E35" s="22"/>
    </row>
    <row r="36" spans="1:5" ht="15.75" customHeight="1">
      <c r="A36" s="22" t="s">
        <v>771</v>
      </c>
      <c r="B36" s="22"/>
      <c r="C36" s="22"/>
      <c r="D36" s="22"/>
      <c r="E36" s="22"/>
    </row>
    <row r="37" spans="1:5">
      <c r="A37" s="22" t="s">
        <v>772</v>
      </c>
      <c r="B37" s="22"/>
      <c r="C37" s="22"/>
      <c r="D37" s="22"/>
      <c r="E37" s="22"/>
    </row>
    <row r="38" spans="1:5">
      <c r="A38" s="22" t="s">
        <v>773</v>
      </c>
      <c r="B38" s="22"/>
      <c r="C38" s="22"/>
      <c r="D38" s="22"/>
      <c r="E38" s="22"/>
    </row>
    <row r="39" spans="1:5" ht="26.25" customHeight="1">
      <c r="A39" s="22" t="s">
        <v>765</v>
      </c>
      <c r="B39" s="22"/>
      <c r="C39" s="22"/>
      <c r="D39" s="22"/>
      <c r="E39" s="22"/>
    </row>
    <row r="40" spans="1:5" ht="26.25" customHeight="1">
      <c r="A40" s="22" t="s">
        <v>124</v>
      </c>
      <c r="B40" s="22"/>
      <c r="C40" s="22"/>
      <c r="D40" s="22"/>
      <c r="E40" s="22"/>
    </row>
    <row r="41" spans="1:5" ht="30" customHeight="1"/>
  </sheetData>
  <mergeCells count="1">
    <mergeCell ref="A1:E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9"/>
  <sheetViews>
    <sheetView workbookViewId="0">
      <selection activeCell="A3" sqref="A3"/>
    </sheetView>
  </sheetViews>
  <sheetFormatPr defaultRowHeight="15"/>
  <cols>
    <col min="1" max="1" width="22.85546875" style="71" customWidth="1"/>
    <col min="2" max="2" width="11.85546875" style="306" customWidth="1"/>
    <col min="3" max="3" width="12.5703125" style="71" customWidth="1"/>
    <col min="4" max="4" width="12.42578125" style="71" customWidth="1"/>
  </cols>
  <sheetData>
    <row r="1" spans="1:4" ht="47.25" customHeight="1">
      <c r="A1" s="671" t="s">
        <v>987</v>
      </c>
      <c r="B1" s="671"/>
      <c r="C1" s="671"/>
      <c r="D1" s="671"/>
    </row>
    <row r="2" spans="1:4" ht="26.25">
      <c r="A2" s="472"/>
      <c r="B2" s="473"/>
      <c r="C2" s="474" t="s">
        <v>752</v>
      </c>
      <c r="D2" s="474" t="s">
        <v>2</v>
      </c>
    </row>
    <row r="3" spans="1:4" ht="26.25" customHeight="1">
      <c r="A3" s="478" t="s">
        <v>754</v>
      </c>
      <c r="B3" s="455" t="s">
        <v>755</v>
      </c>
      <c r="C3" s="464">
        <v>12880</v>
      </c>
      <c r="D3" s="464">
        <v>17630</v>
      </c>
    </row>
    <row r="4" spans="1:4">
      <c r="A4" s="479"/>
      <c r="B4" s="455"/>
      <c r="C4" s="464">
        <v>12880</v>
      </c>
      <c r="D4" s="464">
        <v>11300</v>
      </c>
    </row>
    <row r="5" spans="1:4">
      <c r="A5" s="479"/>
      <c r="B5" s="455" t="s">
        <v>756</v>
      </c>
      <c r="C5" s="464">
        <v>13350</v>
      </c>
      <c r="D5" s="464">
        <v>17930</v>
      </c>
    </row>
    <row r="6" spans="1:4">
      <c r="A6" s="479"/>
      <c r="B6" s="455"/>
      <c r="C6" s="464">
        <v>13350</v>
      </c>
      <c r="D6" s="464">
        <v>13720</v>
      </c>
    </row>
    <row r="7" spans="1:4">
      <c r="A7" s="479"/>
      <c r="B7" s="455" t="s">
        <v>757</v>
      </c>
      <c r="C7" s="464">
        <v>13970</v>
      </c>
      <c r="D7" s="464">
        <v>19290</v>
      </c>
    </row>
    <row r="8" spans="1:4">
      <c r="A8" s="479"/>
      <c r="B8" s="455"/>
      <c r="C8" s="464">
        <v>13970</v>
      </c>
      <c r="D8" s="464">
        <v>18040</v>
      </c>
    </row>
    <row r="9" spans="1:4">
      <c r="A9" s="479"/>
      <c r="B9" s="455" t="s">
        <v>758</v>
      </c>
      <c r="C9" s="464">
        <v>15590</v>
      </c>
      <c r="D9" s="464">
        <v>19330</v>
      </c>
    </row>
    <row r="10" spans="1:4">
      <c r="A10" s="479"/>
      <c r="B10" s="458"/>
      <c r="C10" s="465">
        <v>15590</v>
      </c>
      <c r="D10" s="465">
        <v>17460</v>
      </c>
    </row>
    <row r="11" spans="1:4">
      <c r="A11" s="478" t="s">
        <v>759</v>
      </c>
      <c r="B11" s="455"/>
      <c r="C11" s="464">
        <v>14000</v>
      </c>
      <c r="D11" s="464">
        <v>14570</v>
      </c>
    </row>
    <row r="12" spans="1:4">
      <c r="A12" s="480"/>
      <c r="B12" s="458"/>
      <c r="C12" s="465">
        <v>14000</v>
      </c>
      <c r="D12" s="465">
        <v>9060</v>
      </c>
    </row>
    <row r="13" spans="1:4" ht="23.25" customHeight="1">
      <c r="A13" s="71" t="s">
        <v>761</v>
      </c>
    </row>
    <row r="14" spans="1:4" ht="16.5" customHeight="1">
      <c r="A14" s="71" t="s">
        <v>762</v>
      </c>
    </row>
    <row r="15" spans="1:4">
      <c r="A15" s="71" t="s">
        <v>763</v>
      </c>
    </row>
    <row r="16" spans="1:4">
      <c r="A16" s="71" t="s">
        <v>764</v>
      </c>
    </row>
    <row r="17" spans="1:1" ht="25.5" customHeight="1">
      <c r="A17" s="71" t="s">
        <v>765</v>
      </c>
    </row>
    <row r="18" spans="1:1" ht="30" customHeight="1">
      <c r="A18" s="71" t="s">
        <v>124</v>
      </c>
    </row>
    <row r="19" spans="1:1" ht="30" customHeight="1"/>
  </sheetData>
  <mergeCells count="1">
    <mergeCell ref="A1:D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2"/>
  <sheetViews>
    <sheetView workbookViewId="0">
      <selection sqref="A1:C1"/>
    </sheetView>
  </sheetViews>
  <sheetFormatPr defaultRowHeight="15"/>
  <cols>
    <col min="1" max="1" width="13.42578125" style="71" customWidth="1"/>
    <col min="2" max="2" width="18.5703125" style="71" customWidth="1"/>
    <col min="3" max="3" width="20.5703125" style="71" customWidth="1"/>
  </cols>
  <sheetData>
    <row r="1" spans="1:3" ht="63.75" customHeight="1">
      <c r="A1" s="671" t="s">
        <v>989</v>
      </c>
      <c r="B1" s="671"/>
      <c r="C1" s="671"/>
    </row>
    <row r="2" spans="1:3" ht="32.25" customHeight="1">
      <c r="A2" s="362" t="s">
        <v>0</v>
      </c>
      <c r="B2" s="482" t="s">
        <v>1</v>
      </c>
      <c r="C2" s="482" t="s">
        <v>2</v>
      </c>
    </row>
    <row r="3" spans="1:3">
      <c r="A3" s="1" t="s">
        <v>3</v>
      </c>
      <c r="B3" s="483">
        <v>3.3255494839391601E-2</v>
      </c>
      <c r="C3" s="483">
        <v>9.0151444999970839E-2</v>
      </c>
    </row>
    <row r="4" spans="1:3">
      <c r="A4" s="1" t="s">
        <v>4</v>
      </c>
      <c r="B4" s="483">
        <v>9.5812898591859028E-2</v>
      </c>
      <c r="C4" s="483">
        <v>4.3742814286415521E-2</v>
      </c>
    </row>
    <row r="5" spans="1:3">
      <c r="A5" s="1" t="s">
        <v>5</v>
      </c>
      <c r="B5" s="483">
        <v>3.2879396606019594E-2</v>
      </c>
      <c r="C5" s="483">
        <v>4.2737607958561963E-2</v>
      </c>
    </row>
    <row r="6" spans="1:3">
      <c r="A6" s="1" t="s">
        <v>6</v>
      </c>
      <c r="B6" s="483">
        <v>2.0808407311140503E-2</v>
      </c>
      <c r="C6" s="483">
        <v>4.5461773911788086E-2</v>
      </c>
    </row>
    <row r="7" spans="1:3">
      <c r="A7" s="1" t="s">
        <v>7</v>
      </c>
      <c r="B7" s="483">
        <v>3.7179923580628626E-3</v>
      </c>
      <c r="C7" s="483">
        <v>2.4648245125098153E-2</v>
      </c>
    </row>
    <row r="8" spans="1:3">
      <c r="A8" s="1" t="s">
        <v>8</v>
      </c>
      <c r="B8" s="483">
        <v>-3.6602382964751523E-3</v>
      </c>
      <c r="C8" s="483">
        <v>2.5261413701927578E-2</v>
      </c>
    </row>
    <row r="9" spans="1:3">
      <c r="A9" s="1" t="s">
        <v>9</v>
      </c>
      <c r="B9" s="483">
        <v>-1.4849333057825598E-2</v>
      </c>
      <c r="C9" s="483">
        <v>1.3878567373728857E-2</v>
      </c>
    </row>
    <row r="10" spans="1:3">
      <c r="A10" s="1" t="s">
        <v>10</v>
      </c>
      <c r="B10" s="483">
        <v>-5.4591917454361386E-2</v>
      </c>
      <c r="C10" s="483">
        <v>6.3170945686195037E-2</v>
      </c>
    </row>
    <row r="11" spans="1:3">
      <c r="A11" s="1" t="s">
        <v>11</v>
      </c>
      <c r="B11" s="483">
        <v>-7.4501390030492415E-2</v>
      </c>
      <c r="C11" s="483">
        <v>8.6870598904383659E-2</v>
      </c>
    </row>
    <row r="12" spans="1:3">
      <c r="A12" s="1" t="s">
        <v>12</v>
      </c>
      <c r="B12" s="483">
        <v>-4.4857436308766464E-2</v>
      </c>
      <c r="C12" s="483">
        <v>3.2140252368605321E-2</v>
      </c>
    </row>
    <row r="13" spans="1:3">
      <c r="A13" s="1" t="s">
        <v>13</v>
      </c>
      <c r="B13" s="483">
        <v>1.9258515756011087E-2</v>
      </c>
      <c r="C13" s="483">
        <v>6.6028973705554869E-2</v>
      </c>
    </row>
    <row r="14" spans="1:3">
      <c r="A14" s="1" t="s">
        <v>14</v>
      </c>
      <c r="B14" s="483">
        <v>1.851451203789746E-2</v>
      </c>
      <c r="C14" s="483">
        <v>3.4899806986939806E-2</v>
      </c>
    </row>
    <row r="15" spans="1:3">
      <c r="A15" s="1" t="s">
        <v>15</v>
      </c>
      <c r="B15" s="483">
        <v>1.2598871373142834E-2</v>
      </c>
      <c r="C15" s="483">
        <v>8.119589775876717E-3</v>
      </c>
    </row>
    <row r="16" spans="1:3">
      <c r="A16" s="1" t="s">
        <v>16</v>
      </c>
      <c r="B16" s="483">
        <v>1.5270908035853594E-2</v>
      </c>
      <c r="C16" s="483">
        <v>3.6238222691089089E-2</v>
      </c>
    </row>
    <row r="17" spans="1:3">
      <c r="A17" s="1" t="s">
        <v>17</v>
      </c>
      <c r="B17" s="483">
        <v>2.9128139110286239E-2</v>
      </c>
      <c r="C17" s="483">
        <v>2.855881850693957E-2</v>
      </c>
    </row>
    <row r="18" spans="1:3">
      <c r="A18" s="1" t="s">
        <v>18</v>
      </c>
      <c r="B18" s="483">
        <v>4.7258436968486355E-2</v>
      </c>
      <c r="C18" s="483">
        <v>1.8149464880692353E-2</v>
      </c>
    </row>
    <row r="19" spans="1:3">
      <c r="A19" s="1" t="s">
        <v>19</v>
      </c>
      <c r="B19" s="483">
        <v>2.9384401839667423E-2</v>
      </c>
      <c r="C19" s="483">
        <v>1.7053365166432553E-2</v>
      </c>
    </row>
    <row r="20" spans="1:3">
      <c r="A20" s="1" t="s">
        <v>20</v>
      </c>
      <c r="B20" s="483">
        <v>3.1882643820242964E-3</v>
      </c>
      <c r="C20" s="483">
        <v>-8.4173081122101145E-3</v>
      </c>
    </row>
    <row r="21" spans="1:3">
      <c r="A21" s="1" t="s">
        <v>21</v>
      </c>
      <c r="B21" s="483">
        <v>-3.6711952646119927E-2</v>
      </c>
      <c r="C21" s="483">
        <v>1.8777179048980287E-2</v>
      </c>
    </row>
    <row r="22" spans="1:3">
      <c r="A22" s="1" t="s">
        <v>22</v>
      </c>
      <c r="B22" s="483">
        <v>-6.4418608051382678E-2</v>
      </c>
      <c r="C22" s="483">
        <v>5.8423519088448762E-2</v>
      </c>
    </row>
    <row r="23" spans="1:3">
      <c r="A23" s="1" t="s">
        <v>23</v>
      </c>
      <c r="B23" s="483">
        <v>-6.5576453403281568E-2</v>
      </c>
      <c r="C23" s="483">
        <v>0.11564850976407633</v>
      </c>
    </row>
    <row r="24" spans="1:3">
      <c r="A24" s="1" t="s">
        <v>24</v>
      </c>
      <c r="B24" s="483">
        <v>2.9250615235751329E-2</v>
      </c>
      <c r="C24" s="483">
        <v>7.0130787360791771E-2</v>
      </c>
    </row>
    <row r="25" spans="1:3">
      <c r="A25" s="1" t="s">
        <v>25</v>
      </c>
      <c r="B25" s="483">
        <v>4.1101121959183785E-2</v>
      </c>
      <c r="C25" s="483">
        <v>3.9472276020165474E-2</v>
      </c>
    </row>
    <row r="26" spans="1:3">
      <c r="A26" s="1" t="s">
        <v>26</v>
      </c>
      <c r="B26" s="483">
        <v>1.7538723527090218E-2</v>
      </c>
      <c r="C26" s="483">
        <v>1.35064826717317E-2</v>
      </c>
    </row>
    <row r="27" spans="1:3">
      <c r="A27" s="1" t="s">
        <v>27</v>
      </c>
      <c r="B27" s="483">
        <v>2.0342002371157082E-2</v>
      </c>
      <c r="C27" s="483">
        <v>3.3779869054341216E-2</v>
      </c>
    </row>
    <row r="28" spans="1:3">
      <c r="A28" s="1" t="s">
        <v>28</v>
      </c>
      <c r="B28" s="483">
        <v>-9.7229346826016985E-2</v>
      </c>
      <c r="C28" s="483">
        <v>-3.3132701796361599E-7</v>
      </c>
    </row>
    <row r="29" spans="1:3">
      <c r="A29" s="1" t="s">
        <v>29</v>
      </c>
      <c r="B29" s="483">
        <v>-5.8771614733690872E-2</v>
      </c>
      <c r="C29" s="483">
        <v>8.6815306880129423E-2</v>
      </c>
    </row>
    <row r="30" spans="1:3">
      <c r="A30" s="1" t="s">
        <v>30</v>
      </c>
      <c r="B30" s="483">
        <v>-3.4566052977233058E-2</v>
      </c>
      <c r="C30" s="483">
        <v>6.5053069199501878E-2</v>
      </c>
    </row>
    <row r="31" spans="1:3">
      <c r="A31" s="2" t="s">
        <v>31</v>
      </c>
      <c r="B31" s="483">
        <v>-0.10773963748731891</v>
      </c>
      <c r="C31" s="483">
        <v>5.8247830919518538E-2</v>
      </c>
    </row>
    <row r="32" spans="1:3">
      <c r="A32" s="2" t="s">
        <v>32</v>
      </c>
      <c r="B32" s="483">
        <v>3.6277933807392407E-3</v>
      </c>
      <c r="C32" s="483">
        <v>4.3978802297175539E-2</v>
      </c>
    </row>
    <row r="33" spans="1:3">
      <c r="A33" s="481" t="s">
        <v>33</v>
      </c>
      <c r="B33" s="484">
        <v>4.9359424505827303E-2</v>
      </c>
      <c r="C33" s="484">
        <v>5.2173488774037956E-3</v>
      </c>
    </row>
    <row r="34" spans="1:3" ht="30" customHeight="1">
      <c r="A34" s="71" t="s">
        <v>38</v>
      </c>
    </row>
    <row r="35" spans="1:3">
      <c r="A35" s="71" t="s">
        <v>34</v>
      </c>
    </row>
    <row r="36" spans="1:3">
      <c r="A36" s="71" t="s">
        <v>35</v>
      </c>
    </row>
    <row r="37" spans="1:3">
      <c r="A37" s="71" t="s">
        <v>36</v>
      </c>
    </row>
    <row r="38" spans="1:3">
      <c r="A38" s="71" t="s">
        <v>37</v>
      </c>
    </row>
    <row r="39" spans="1:3" ht="30.75" customHeight="1">
      <c r="A39" s="71" t="s">
        <v>39</v>
      </c>
    </row>
    <row r="40" spans="1:3">
      <c r="A40" s="71" t="s">
        <v>988</v>
      </c>
    </row>
    <row r="41" spans="1:3">
      <c r="A41" s="71" t="s">
        <v>40</v>
      </c>
    </row>
    <row r="42" spans="1:3" ht="29.25" customHeight="1">
      <c r="A42" s="71" t="s">
        <v>124</v>
      </c>
    </row>
  </sheetData>
  <mergeCells count="1">
    <mergeCell ref="A1:C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42"/>
  <sheetViews>
    <sheetView workbookViewId="0">
      <selection sqref="A1:D1"/>
    </sheetView>
  </sheetViews>
  <sheetFormatPr defaultRowHeight="15"/>
  <cols>
    <col min="1" max="1" width="11.140625" style="71" customWidth="1"/>
    <col min="2" max="2" width="13.28515625" style="71" customWidth="1"/>
    <col min="3" max="3" width="14.28515625" style="71" customWidth="1"/>
    <col min="4" max="4" width="13.28515625" style="71" customWidth="1"/>
  </cols>
  <sheetData>
    <row r="1" spans="1:4" ht="57.75" customHeight="1">
      <c r="A1" s="674" t="s">
        <v>990</v>
      </c>
      <c r="B1" s="674"/>
      <c r="C1" s="674"/>
      <c r="D1" s="674"/>
    </row>
    <row r="2" spans="1:4" ht="38.25">
      <c r="A2" s="373" t="s">
        <v>0</v>
      </c>
      <c r="B2" s="488" t="s">
        <v>41</v>
      </c>
      <c r="C2" s="488" t="s">
        <v>42</v>
      </c>
      <c r="D2" s="398" t="s">
        <v>43</v>
      </c>
    </row>
    <row r="3" spans="1:4">
      <c r="A3" s="4" t="s">
        <v>3</v>
      </c>
      <c r="B3" s="3">
        <v>8.7748741760499627</v>
      </c>
      <c r="C3" s="485">
        <v>60.384112370130119</v>
      </c>
      <c r="D3" s="486">
        <v>6.8814790000000006</v>
      </c>
    </row>
    <row r="4" spans="1:4">
      <c r="A4" s="4" t="s">
        <v>4</v>
      </c>
      <c r="B4" s="3">
        <v>9.6156203056361615</v>
      </c>
      <c r="C4" s="485">
        <v>64.277190894755051</v>
      </c>
      <c r="D4" s="486">
        <v>6.6846639999999997</v>
      </c>
    </row>
    <row r="5" spans="1:4">
      <c r="A5" s="4" t="s">
        <v>5</v>
      </c>
      <c r="B5" s="3">
        <v>9.9317760992780677</v>
      </c>
      <c r="C5" s="485">
        <v>66.222907971020405</v>
      </c>
      <c r="D5" s="486">
        <v>6.6677809999999997</v>
      </c>
    </row>
    <row r="6" spans="1:4">
      <c r="A6" s="4" t="s">
        <v>6</v>
      </c>
      <c r="B6" s="3">
        <v>10.138440541674896</v>
      </c>
      <c r="C6" s="485">
        <v>68.718806221296816</v>
      </c>
      <c r="D6" s="486">
        <v>6.7780449999999997</v>
      </c>
    </row>
    <row r="7" spans="1:4">
      <c r="A7" s="4" t="s">
        <v>7</v>
      </c>
      <c r="B7" s="3">
        <v>10.176135186131518</v>
      </c>
      <c r="C7" s="485">
        <v>70.598871319472778</v>
      </c>
      <c r="D7" s="486">
        <v>6.9376899999999999</v>
      </c>
    </row>
    <row r="8" spans="1:4">
      <c r="A8" s="4" t="s">
        <v>8</v>
      </c>
      <c r="B8" s="3">
        <v>10.13888810641313</v>
      </c>
      <c r="C8" s="485">
        <v>71.95472569684388</v>
      </c>
      <c r="D8" s="486">
        <v>7.0969049999999996</v>
      </c>
    </row>
    <row r="9" spans="1:4">
      <c r="A9" s="4" t="s">
        <v>9</v>
      </c>
      <c r="B9" s="3">
        <v>9.9883323800849766</v>
      </c>
      <c r="C9" s="485">
        <v>73.629891089710611</v>
      </c>
      <c r="D9" s="486">
        <v>7.3715900000000003</v>
      </c>
    </row>
    <row r="10" spans="1:4">
      <c r="A10" s="4" t="s">
        <v>10</v>
      </c>
      <c r="B10" s="3">
        <v>9.4430501632846511</v>
      </c>
      <c r="C10" s="485">
        <v>71.370403159202453</v>
      </c>
      <c r="D10" s="486">
        <v>7.557982</v>
      </c>
    </row>
    <row r="11" spans="1:4">
      <c r="A11" s="4" t="s">
        <v>11</v>
      </c>
      <c r="B11" s="3">
        <v>8.7395297999922761</v>
      </c>
      <c r="C11" s="485">
        <v>68.717568190220263</v>
      </c>
      <c r="D11" s="486">
        <v>7.8628450000000001</v>
      </c>
    </row>
    <row r="12" spans="1:4">
      <c r="A12" s="4" t="s">
        <v>12</v>
      </c>
      <c r="B12" s="3">
        <v>8.3474968986205571</v>
      </c>
      <c r="C12" s="485">
        <v>66.04289956031316</v>
      </c>
      <c r="D12" s="486">
        <v>7.9117009999999999</v>
      </c>
    </row>
    <row r="13" spans="1:4">
      <c r="A13" s="4" t="s">
        <v>13</v>
      </c>
      <c r="B13" s="3">
        <v>8.5082572991658942</v>
      </c>
      <c r="C13" s="485">
        <v>66.469858274459838</v>
      </c>
      <c r="D13" s="486">
        <v>7.8123940000000003</v>
      </c>
    </row>
    <row r="14" spans="1:4">
      <c r="A14" s="4" t="s">
        <v>14</v>
      </c>
      <c r="B14" s="3">
        <v>8.6657835313528295</v>
      </c>
      <c r="C14" s="485">
        <v>67.45789065832885</v>
      </c>
      <c r="D14" s="486">
        <v>7.7843960000000001</v>
      </c>
    </row>
    <row r="15" spans="1:4">
      <c r="A15" s="4" t="s">
        <v>15</v>
      </c>
      <c r="B15" s="3">
        <v>8.7749626234118434</v>
      </c>
      <c r="C15" s="485">
        <v>68.021886888603291</v>
      </c>
      <c r="D15" s="486">
        <v>7.7518149999999997</v>
      </c>
    </row>
    <row r="16" spans="1:4">
      <c r="A16" s="4" t="s">
        <v>16</v>
      </c>
      <c r="B16" s="3">
        <v>8.9089642706520191</v>
      </c>
      <c r="C16" s="485">
        <v>69.44444104848408</v>
      </c>
      <c r="D16" s="486">
        <v>7.7948950000000004</v>
      </c>
    </row>
    <row r="17" spans="1:4">
      <c r="A17" s="4" t="s">
        <v>17</v>
      </c>
      <c r="B17" s="3">
        <v>9.1684658212561416</v>
      </c>
      <c r="C17" s="485">
        <v>72.153662255352017</v>
      </c>
      <c r="D17" s="486">
        <v>7.869764</v>
      </c>
    </row>
    <row r="18" spans="1:4">
      <c r="A18" s="4" t="s">
        <v>18</v>
      </c>
      <c r="B18" s="3">
        <v>9.601753185367695</v>
      </c>
      <c r="C18" s="485">
        <v>75.663111337377458</v>
      </c>
      <c r="D18" s="486">
        <v>7.8801350000000001</v>
      </c>
    </row>
    <row r="19" spans="1:4">
      <c r="A19" s="4" t="s">
        <v>19</v>
      </c>
      <c r="B19" s="3">
        <v>9.8838949593318475</v>
      </c>
      <c r="C19" s="485">
        <v>79.656681612045602</v>
      </c>
      <c r="D19" s="486">
        <v>8.0592399999999991</v>
      </c>
    </row>
    <row r="20" spans="1:4">
      <c r="A20" s="4" t="s">
        <v>20</v>
      </c>
      <c r="B20" s="3">
        <v>9.9154074295863541</v>
      </c>
      <c r="C20" s="485">
        <v>81.969998972685175</v>
      </c>
      <c r="D20" s="486">
        <v>8.2669320000000006</v>
      </c>
    </row>
    <row r="21" spans="1:4">
      <c r="A21" s="4" t="s">
        <v>21</v>
      </c>
      <c r="B21" s="3">
        <v>9.5513934615643947</v>
      </c>
      <c r="C21" s="485">
        <v>82.515959029047892</v>
      </c>
      <c r="D21" s="486">
        <v>8.6391540000000013</v>
      </c>
    </row>
    <row r="22" spans="1:4">
      <c r="A22" s="4" t="s">
        <v>22</v>
      </c>
      <c r="B22" s="3">
        <v>8.9361059898193371</v>
      </c>
      <c r="C22" s="485">
        <v>80.973729113314846</v>
      </c>
      <c r="D22" s="486">
        <v>9.0614109999999997</v>
      </c>
    </row>
    <row r="23" spans="1:4">
      <c r="A23" s="4" t="s">
        <v>23</v>
      </c>
      <c r="B23" s="3">
        <v>8.3501078517711651</v>
      </c>
      <c r="C23" s="485">
        <v>77.161042028450254</v>
      </c>
      <c r="D23" s="486">
        <v>9.2407240000000002</v>
      </c>
    </row>
    <row r="24" spans="1:4">
      <c r="A24" s="4" t="s">
        <v>24</v>
      </c>
      <c r="B24" s="3">
        <v>8.5943536437203498</v>
      </c>
      <c r="C24" s="485">
        <v>80.340714004142967</v>
      </c>
      <c r="D24" s="486">
        <v>9.3480810000000005</v>
      </c>
    </row>
    <row r="25" spans="1:4">
      <c r="A25" s="4" t="s">
        <v>25</v>
      </c>
      <c r="B25" s="3">
        <v>8.9475912209912547</v>
      </c>
      <c r="C25" s="485">
        <v>84.019814244811613</v>
      </c>
      <c r="D25" s="486">
        <v>9.3902160000000006</v>
      </c>
    </row>
    <row r="26" spans="1:4">
      <c r="A26" s="5" t="s">
        <v>26</v>
      </c>
      <c r="B26" s="3">
        <v>9.1045205496496404</v>
      </c>
      <c r="C26" s="485">
        <v>86.525339105787239</v>
      </c>
      <c r="D26" s="486">
        <v>9.5035580000000017</v>
      </c>
    </row>
    <row r="27" spans="1:4">
      <c r="A27" s="4" t="s">
        <v>27</v>
      </c>
      <c r="B27" s="3">
        <v>9.2897247282588609</v>
      </c>
      <c r="C27" s="485">
        <v>90.479215543345376</v>
      </c>
      <c r="D27" s="486">
        <v>9.7397090000000013</v>
      </c>
    </row>
    <row r="28" spans="1:4">
      <c r="A28" s="4" t="s">
        <v>28</v>
      </c>
      <c r="B28" s="3">
        <v>8.386490860736755</v>
      </c>
      <c r="C28" s="485">
        <v>84.383294380451403</v>
      </c>
      <c r="D28" s="486">
        <v>10.061812</v>
      </c>
    </row>
    <row r="29" spans="1:4">
      <c r="A29" s="4" t="s">
        <v>29</v>
      </c>
      <c r="B29" s="3">
        <v>7.8936032509019141</v>
      </c>
      <c r="C29" s="485">
        <v>84.857276902824694</v>
      </c>
      <c r="D29" s="486">
        <v>10.750131999999999</v>
      </c>
    </row>
    <row r="30" spans="1:4">
      <c r="A30" s="4" t="s">
        <v>30</v>
      </c>
      <c r="B30" s="3">
        <v>7.6207525427499796</v>
      </c>
      <c r="C30" s="485">
        <v>83.986423827016921</v>
      </c>
      <c r="D30" s="486">
        <v>11.020752</v>
      </c>
    </row>
    <row r="31" spans="1:4">
      <c r="A31" s="4" t="s">
        <v>31</v>
      </c>
      <c r="B31" s="3">
        <v>6.7996954264135328</v>
      </c>
      <c r="C31" s="485">
        <v>74.446750963296481</v>
      </c>
      <c r="D31" s="486">
        <v>10.948542</v>
      </c>
    </row>
    <row r="32" spans="1:4">
      <c r="A32" s="4" t="s">
        <v>32</v>
      </c>
      <c r="B32" s="3">
        <v>6.8243633164725193</v>
      </c>
      <c r="C32" s="485">
        <v>73.571747999697791</v>
      </c>
      <c r="D32" s="486">
        <v>10.780749</v>
      </c>
    </row>
    <row r="33" spans="1:4">
      <c r="A33" s="489" t="s">
        <v>33</v>
      </c>
      <c r="B33" s="490">
        <v>7.1612099623922809</v>
      </c>
      <c r="C33" s="491">
        <v>76.238167051589997</v>
      </c>
      <c r="D33" s="492">
        <v>10.645989637500001</v>
      </c>
    </row>
    <row r="34" spans="1:4" ht="29.25" customHeight="1">
      <c r="A34" s="71" t="s">
        <v>38</v>
      </c>
    </row>
    <row r="35" spans="1:4">
      <c r="A35" s="71" t="s">
        <v>34</v>
      </c>
    </row>
    <row r="36" spans="1:4">
      <c r="A36" s="71" t="s">
        <v>35</v>
      </c>
    </row>
    <row r="37" spans="1:4">
      <c r="A37" s="71" t="s">
        <v>36</v>
      </c>
    </row>
    <row r="38" spans="1:4">
      <c r="A38" s="71" t="s">
        <v>37</v>
      </c>
    </row>
    <row r="39" spans="1:4" ht="30.75" customHeight="1">
      <c r="A39" s="71" t="s">
        <v>39</v>
      </c>
    </row>
    <row r="40" spans="1:4">
      <c r="A40" s="71" t="s">
        <v>988</v>
      </c>
    </row>
    <row r="41" spans="1:4">
      <c r="A41" s="71" t="s">
        <v>40</v>
      </c>
    </row>
    <row r="42" spans="1:4" ht="30" customHeight="1">
      <c r="A42" s="71" t="s">
        <v>124</v>
      </c>
    </row>
  </sheetData>
  <mergeCells count="1">
    <mergeCell ref="A1:D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31"/>
  <sheetViews>
    <sheetView workbookViewId="0">
      <selection sqref="A1:B1"/>
    </sheetView>
  </sheetViews>
  <sheetFormatPr defaultRowHeight="15"/>
  <cols>
    <col min="1" max="1" width="15.7109375" style="71" customWidth="1"/>
    <col min="2" max="2" width="19.42578125" style="235" customWidth="1"/>
  </cols>
  <sheetData>
    <row r="1" spans="1:2" ht="51" customHeight="1">
      <c r="A1" s="671" t="s">
        <v>991</v>
      </c>
      <c r="B1" s="671"/>
    </row>
    <row r="2" spans="1:2">
      <c r="A2" s="6" t="s">
        <v>9</v>
      </c>
      <c r="B2" s="494">
        <v>9.74</v>
      </c>
    </row>
    <row r="3" spans="1:2">
      <c r="A3" s="493" t="s">
        <v>10</v>
      </c>
      <c r="B3" s="495">
        <v>8.2241677060149261</v>
      </c>
    </row>
    <row r="4" spans="1:2">
      <c r="A4" s="493" t="s">
        <v>11</v>
      </c>
      <c r="B4" s="495">
        <v>8.0039016358663631</v>
      </c>
    </row>
    <row r="5" spans="1:2">
      <c r="A5" s="493" t="s">
        <v>12</v>
      </c>
      <c r="B5" s="495">
        <v>7.4839410788544347</v>
      </c>
    </row>
    <row r="6" spans="1:2">
      <c r="A6" s="493" t="s">
        <v>13</v>
      </c>
      <c r="B6" s="495">
        <v>7.4279482139990538</v>
      </c>
    </row>
    <row r="7" spans="1:2">
      <c r="A7" s="493" t="s">
        <v>14</v>
      </c>
      <c r="B7" s="495">
        <v>7.3826728029623734</v>
      </c>
    </row>
    <row r="8" spans="1:2">
      <c r="A8" s="493" t="s">
        <v>15</v>
      </c>
      <c r="B8" s="495">
        <v>7.2660349727813127</v>
      </c>
    </row>
    <row r="9" spans="1:2">
      <c r="A9" s="493" t="s">
        <v>16</v>
      </c>
      <c r="B9" s="495">
        <v>7.1999955263862221</v>
      </c>
    </row>
    <row r="10" spans="1:2">
      <c r="A10" s="493" t="s">
        <v>17</v>
      </c>
      <c r="B10" s="495">
        <v>7.2488077812133955</v>
      </c>
    </row>
    <row r="11" spans="1:2">
      <c r="A11" s="493" t="s">
        <v>18</v>
      </c>
      <c r="B11" s="495">
        <v>7.1736819870695383</v>
      </c>
    </row>
    <row r="12" spans="1:2">
      <c r="A12" s="493" t="s">
        <v>19</v>
      </c>
      <c r="B12" s="495">
        <v>7.3608604868434941</v>
      </c>
    </row>
    <row r="13" spans="1:2">
      <c r="A13" s="493" t="s">
        <v>20</v>
      </c>
      <c r="B13" s="495">
        <v>7.2474451051545872</v>
      </c>
    </row>
    <row r="14" spans="1:2">
      <c r="A14" s="493" t="s">
        <v>21</v>
      </c>
      <c r="B14" s="495">
        <v>7.195568528135488</v>
      </c>
    </row>
    <row r="15" spans="1:2">
      <c r="A15" s="493" t="s">
        <v>22</v>
      </c>
      <c r="B15" s="495">
        <v>7.0332210246307438</v>
      </c>
    </row>
    <row r="16" spans="1:2">
      <c r="A16" s="493" t="s">
        <v>23</v>
      </c>
      <c r="B16" s="495">
        <v>6.83</v>
      </c>
    </row>
    <row r="17" spans="1:2">
      <c r="A17" s="493" t="s">
        <v>24</v>
      </c>
      <c r="B17" s="495">
        <v>6.59</v>
      </c>
    </row>
    <row r="18" spans="1:2">
      <c r="A18" s="493" t="s">
        <v>25</v>
      </c>
      <c r="B18" s="495">
        <v>6.66</v>
      </c>
    </row>
    <row r="19" spans="1:2">
      <c r="A19" s="493" t="s">
        <v>26</v>
      </c>
      <c r="B19" s="495">
        <v>6.71</v>
      </c>
    </row>
    <row r="20" spans="1:2">
      <c r="A20" s="493" t="s">
        <v>27</v>
      </c>
      <c r="B20" s="495">
        <v>6.59</v>
      </c>
    </row>
    <row r="21" spans="1:2">
      <c r="A21" s="493" t="s">
        <v>28</v>
      </c>
      <c r="B21" s="495">
        <v>6.56</v>
      </c>
    </row>
    <row r="22" spans="1:2">
      <c r="A22" s="6" t="s">
        <v>29</v>
      </c>
      <c r="B22" s="495">
        <v>6.5457789851604504</v>
      </c>
    </row>
    <row r="23" spans="1:2">
      <c r="A23" s="6" t="s">
        <v>30</v>
      </c>
      <c r="B23" s="495">
        <v>6.39</v>
      </c>
    </row>
    <row r="24" spans="1:2">
      <c r="A24" s="6" t="s">
        <v>31</v>
      </c>
      <c r="B24" s="495">
        <v>5.61</v>
      </c>
    </row>
    <row r="25" spans="1:2">
      <c r="A25" s="6" t="s">
        <v>32</v>
      </c>
      <c r="B25" s="495">
        <v>5.31</v>
      </c>
    </row>
    <row r="26" spans="1:2">
      <c r="A26" s="496" t="s">
        <v>33</v>
      </c>
      <c r="B26" s="497">
        <v>5.45</v>
      </c>
    </row>
    <row r="27" spans="1:2" ht="30" customHeight="1">
      <c r="A27" s="71" t="s">
        <v>44</v>
      </c>
    </row>
    <row r="28" spans="1:2">
      <c r="A28" s="71" t="s">
        <v>45</v>
      </c>
    </row>
    <row r="29" spans="1:2">
      <c r="A29" s="71" t="s">
        <v>46</v>
      </c>
    </row>
    <row r="30" spans="1:2" ht="29.25" customHeight="1">
      <c r="A30" s="71" t="s">
        <v>47</v>
      </c>
    </row>
    <row r="31" spans="1:2" ht="30" customHeight="1">
      <c r="A31" s="71" t="s">
        <v>124</v>
      </c>
    </row>
  </sheetData>
  <mergeCells count="1">
    <mergeCell ref="A1:B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55"/>
  <sheetViews>
    <sheetView workbookViewId="0">
      <selection sqref="A1:C1"/>
    </sheetView>
  </sheetViews>
  <sheetFormatPr defaultRowHeight="15"/>
  <cols>
    <col min="1" max="1" width="12" style="71" bestFit="1" customWidth="1"/>
    <col min="2" max="3" width="12.5703125" style="71" customWidth="1"/>
  </cols>
  <sheetData>
    <row r="1" spans="1:6" ht="55.5" customHeight="1">
      <c r="A1" s="671" t="s">
        <v>992</v>
      </c>
      <c r="B1" s="671"/>
      <c r="C1" s="671"/>
    </row>
    <row r="2" spans="1:6" ht="51">
      <c r="A2" s="373" t="s">
        <v>101</v>
      </c>
      <c r="B2" s="501" t="s">
        <v>48</v>
      </c>
      <c r="C2" s="502" t="s">
        <v>49</v>
      </c>
      <c r="F2" s="7"/>
    </row>
    <row r="3" spans="1:6">
      <c r="A3" s="498" t="s">
        <v>50</v>
      </c>
      <c r="B3" s="271">
        <v>3183.6901597686715</v>
      </c>
      <c r="C3" s="500">
        <v>1.6403363833306608</v>
      </c>
    </row>
    <row r="4" spans="1:6">
      <c r="A4" s="498" t="s">
        <v>51</v>
      </c>
      <c r="B4" s="271">
        <v>3494.062834898335</v>
      </c>
      <c r="C4" s="500">
        <v>2.7830521353251667</v>
      </c>
    </row>
    <row r="5" spans="1:6">
      <c r="A5" s="498" t="s">
        <v>52</v>
      </c>
      <c r="B5" s="271">
        <v>3613.6431746872749</v>
      </c>
      <c r="C5" s="500">
        <v>3.5746878720704642</v>
      </c>
    </row>
    <row r="6" spans="1:6">
      <c r="A6" s="498" t="s">
        <v>53</v>
      </c>
      <c r="B6" s="271">
        <v>4067.8965755058107</v>
      </c>
      <c r="C6" s="500">
        <v>4.0143651519172234</v>
      </c>
    </row>
    <row r="7" spans="1:6">
      <c r="A7" s="498" t="s">
        <v>54</v>
      </c>
      <c r="B7" s="271">
        <v>4235.770482736224</v>
      </c>
      <c r="C7" s="500">
        <v>4.3090028358729615</v>
      </c>
    </row>
    <row r="8" spans="1:6">
      <c r="A8" s="498" t="s">
        <v>55</v>
      </c>
      <c r="B8" s="271">
        <v>4433.5751608875225</v>
      </c>
      <c r="C8" s="500">
        <v>3.2140297652143124</v>
      </c>
    </row>
    <row r="9" spans="1:6">
      <c r="A9" s="498" t="s">
        <v>56</v>
      </c>
      <c r="B9" s="271">
        <v>4975.0125208337622</v>
      </c>
      <c r="C9" s="500">
        <v>4.0180914433900812</v>
      </c>
    </row>
    <row r="10" spans="1:6">
      <c r="A10" s="498" t="s">
        <v>57</v>
      </c>
      <c r="B10" s="271">
        <v>5023.2390777957644</v>
      </c>
      <c r="C10" s="500">
        <v>4.5058884456142012</v>
      </c>
    </row>
    <row r="11" spans="1:6">
      <c r="A11" s="498" t="s">
        <v>58</v>
      </c>
      <c r="B11" s="271">
        <v>5233.369483952376</v>
      </c>
      <c r="C11" s="500">
        <v>3.0203618220413824</v>
      </c>
    </row>
    <row r="12" spans="1:6">
      <c r="A12" s="498" t="s">
        <v>59</v>
      </c>
      <c r="B12" s="271">
        <v>5316.8631658774502</v>
      </c>
      <c r="C12" s="500">
        <v>4.420591424711934</v>
      </c>
    </row>
    <row r="13" spans="1:6">
      <c r="A13" s="498" t="s">
        <v>60</v>
      </c>
      <c r="B13" s="271">
        <v>5363.985848758608</v>
      </c>
      <c r="C13" s="500">
        <v>3.4529081721934092</v>
      </c>
    </row>
    <row r="14" spans="1:6">
      <c r="A14" s="498" t="s">
        <v>61</v>
      </c>
      <c r="B14" s="271">
        <v>5595.5032912018296</v>
      </c>
      <c r="C14" s="500">
        <v>5.3829222287331246</v>
      </c>
    </row>
    <row r="15" spans="1:6">
      <c r="A15" s="498" t="s">
        <v>62</v>
      </c>
      <c r="B15" s="271">
        <v>5689.5046630365814</v>
      </c>
      <c r="C15" s="500">
        <v>6.0614761873267105</v>
      </c>
    </row>
    <row r="16" spans="1:6">
      <c r="A16" s="498" t="s">
        <v>63</v>
      </c>
      <c r="B16" s="271">
        <v>5720.6572062307805</v>
      </c>
      <c r="C16" s="500">
        <v>5.7000120825672065</v>
      </c>
    </row>
    <row r="17" spans="1:3">
      <c r="A17" s="498" t="s">
        <v>64</v>
      </c>
      <c r="B17" s="271">
        <v>5770.4553683168897</v>
      </c>
      <c r="C17" s="500">
        <v>5.0422932750069718</v>
      </c>
    </row>
    <row r="18" spans="1:3">
      <c r="A18" s="498" t="s">
        <v>65</v>
      </c>
      <c r="B18" s="271">
        <v>5901.6335009279346</v>
      </c>
      <c r="C18" s="500">
        <v>4.4021081137138918</v>
      </c>
    </row>
    <row r="19" spans="1:3">
      <c r="A19" s="498" t="s">
        <v>66</v>
      </c>
      <c r="B19" s="271">
        <v>6292.3820292557666</v>
      </c>
      <c r="C19" s="500">
        <v>5.9216532112269755</v>
      </c>
    </row>
    <row r="20" spans="1:3">
      <c r="A20" s="498" t="s">
        <v>67</v>
      </c>
      <c r="B20" s="271">
        <v>6422.8609980986648</v>
      </c>
      <c r="C20" s="500">
        <v>4.8133054957922798</v>
      </c>
    </row>
    <row r="21" spans="1:3">
      <c r="A21" s="498" t="s">
        <v>68</v>
      </c>
      <c r="B21" s="271">
        <v>6488.3202577024995</v>
      </c>
      <c r="C21" s="500">
        <v>6.5889130973066248</v>
      </c>
    </row>
    <row r="22" spans="1:3">
      <c r="A22" s="498" t="s">
        <v>69</v>
      </c>
      <c r="B22" s="271">
        <v>6534.983014775099</v>
      </c>
      <c r="C22" s="500">
        <v>7.6298703827607897</v>
      </c>
    </row>
    <row r="23" spans="1:3">
      <c r="A23" s="498" t="s">
        <v>70</v>
      </c>
      <c r="B23" s="271">
        <v>6543.0812523381965</v>
      </c>
      <c r="C23" s="500">
        <v>5.9770038032702208</v>
      </c>
    </row>
    <row r="24" spans="1:3">
      <c r="A24" s="498" t="s">
        <v>71</v>
      </c>
      <c r="B24" s="271">
        <v>6627.4621494486282</v>
      </c>
      <c r="C24" s="500">
        <v>7.8025360526387901</v>
      </c>
    </row>
    <row r="25" spans="1:3">
      <c r="A25" s="498" t="s">
        <v>72</v>
      </c>
      <c r="B25" s="271">
        <v>6670.9902466427984</v>
      </c>
      <c r="C25" s="500">
        <v>2.8839286081952387</v>
      </c>
    </row>
    <row r="26" spans="1:3">
      <c r="A26" s="498" t="s">
        <v>73</v>
      </c>
      <c r="B26" s="271">
        <v>6779.6355116353207</v>
      </c>
      <c r="C26" s="500">
        <v>6.6903293980055807</v>
      </c>
    </row>
    <row r="27" spans="1:3">
      <c r="A27" s="498" t="s">
        <v>74</v>
      </c>
      <c r="B27" s="271">
        <v>6813.5368956743005</v>
      </c>
      <c r="C27" s="500">
        <v>5.4380072473091259</v>
      </c>
    </row>
    <row r="28" spans="1:3">
      <c r="A28" s="498" t="s">
        <v>75</v>
      </c>
      <c r="B28" s="271">
        <v>6904.9019386169111</v>
      </c>
      <c r="C28" s="500">
        <v>4.8386801734475648</v>
      </c>
    </row>
    <row r="29" spans="1:3">
      <c r="A29" s="498" t="s">
        <v>76</v>
      </c>
      <c r="B29" s="271">
        <v>7005.810209951107</v>
      </c>
      <c r="C29" s="500">
        <v>4.4930513450392526</v>
      </c>
    </row>
    <row r="30" spans="1:3">
      <c r="A30" s="499" t="s">
        <v>77</v>
      </c>
      <c r="B30" s="271">
        <v>7071.6948378623783</v>
      </c>
      <c r="C30" s="500">
        <v>5.4516387908107076</v>
      </c>
    </row>
    <row r="31" spans="1:3">
      <c r="A31" s="498" t="s">
        <v>78</v>
      </c>
      <c r="B31" s="271">
        <v>7088.8068768141356</v>
      </c>
      <c r="C31" s="500">
        <v>5.4242542660257991</v>
      </c>
    </row>
    <row r="32" spans="1:3">
      <c r="A32" s="498" t="s">
        <v>79</v>
      </c>
      <c r="B32" s="271">
        <v>7130.175366529942</v>
      </c>
      <c r="C32" s="500">
        <v>7.4405855812132051</v>
      </c>
    </row>
    <row r="33" spans="1:3">
      <c r="A33" s="498" t="s">
        <v>80</v>
      </c>
      <c r="B33" s="271">
        <v>7159.4260924369746</v>
      </c>
      <c r="C33" s="500">
        <v>8.0105559409849523</v>
      </c>
    </row>
    <row r="34" spans="1:3">
      <c r="A34" s="498" t="s">
        <v>81</v>
      </c>
      <c r="B34" s="271">
        <v>7163.5227957048382</v>
      </c>
      <c r="C34" s="500">
        <v>6.515909047465108</v>
      </c>
    </row>
    <row r="35" spans="1:3">
      <c r="A35" s="498" t="s">
        <v>82</v>
      </c>
      <c r="B35" s="271">
        <v>7208.9280104227582</v>
      </c>
      <c r="C35" s="500">
        <v>9.5019303660090735</v>
      </c>
    </row>
    <row r="36" spans="1:3">
      <c r="A36" s="498" t="s">
        <v>83</v>
      </c>
      <c r="B36" s="271">
        <v>7233.4936227752405</v>
      </c>
      <c r="C36" s="500">
        <v>5.7805389666693703</v>
      </c>
    </row>
    <row r="37" spans="1:3">
      <c r="A37" s="498" t="s">
        <v>84</v>
      </c>
      <c r="B37" s="271">
        <v>7327.225731648402</v>
      </c>
      <c r="C37" s="500">
        <v>8.1759079711292628</v>
      </c>
    </row>
    <row r="38" spans="1:3">
      <c r="A38" s="498" t="s">
        <v>85</v>
      </c>
      <c r="B38" s="271">
        <v>7427.1427044800657</v>
      </c>
      <c r="C38" s="500">
        <v>4.9942878850159644</v>
      </c>
    </row>
    <row r="39" spans="1:3">
      <c r="A39" s="498" t="s">
        <v>86</v>
      </c>
      <c r="B39" s="271">
        <v>7484.3167188064008</v>
      </c>
      <c r="C39" s="500">
        <v>3.9945784468054444</v>
      </c>
    </row>
    <row r="40" spans="1:3">
      <c r="A40" s="498" t="s">
        <v>87</v>
      </c>
      <c r="B40" s="271">
        <v>7512.8738287767937</v>
      </c>
      <c r="C40" s="500">
        <v>5.8445898287453781</v>
      </c>
    </row>
    <row r="41" spans="1:3">
      <c r="A41" s="498" t="s">
        <v>88</v>
      </c>
      <c r="B41" s="271">
        <v>8275.5714624915108</v>
      </c>
      <c r="C41" s="500">
        <v>5.4166536135085934</v>
      </c>
    </row>
    <row r="42" spans="1:3">
      <c r="A42" s="498" t="s">
        <v>89</v>
      </c>
      <c r="B42" s="271">
        <v>8654.4686239751136</v>
      </c>
      <c r="C42" s="500">
        <v>7.3113631219491317</v>
      </c>
    </row>
    <row r="43" spans="1:3">
      <c r="A43" s="498" t="s">
        <v>90</v>
      </c>
      <c r="B43" s="271">
        <v>8726.4036888849805</v>
      </c>
      <c r="C43" s="500">
        <v>6.2476382691273828</v>
      </c>
    </row>
    <row r="44" spans="1:3">
      <c r="A44" s="498" t="s">
        <v>91</v>
      </c>
      <c r="B44" s="271">
        <v>8751.239808322116</v>
      </c>
      <c r="C44" s="500">
        <v>11.509760960465465</v>
      </c>
    </row>
    <row r="45" spans="1:3">
      <c r="A45" s="498" t="s">
        <v>92</v>
      </c>
      <c r="B45" s="271">
        <v>8821.1479349860274</v>
      </c>
      <c r="C45" s="500">
        <v>8.0746381471130935</v>
      </c>
    </row>
    <row r="46" spans="1:3">
      <c r="A46" s="498" t="s">
        <v>93</v>
      </c>
      <c r="B46" s="271">
        <v>9213.1149214223115</v>
      </c>
      <c r="C46" s="500">
        <v>4.9068818921583279</v>
      </c>
    </row>
    <row r="47" spans="1:3">
      <c r="A47" s="498" t="s">
        <v>94</v>
      </c>
      <c r="B47" s="271">
        <v>10323.639662340935</v>
      </c>
      <c r="C47" s="500">
        <v>10.017999423607645</v>
      </c>
    </row>
    <row r="48" spans="1:3">
      <c r="A48" s="498" t="s">
        <v>95</v>
      </c>
      <c r="B48" s="271">
        <v>10489.902140840675</v>
      </c>
      <c r="C48" s="500">
        <v>9.6218102019506695</v>
      </c>
    </row>
    <row r="49" spans="1:3">
      <c r="A49" s="498" t="s">
        <v>96</v>
      </c>
      <c r="B49" s="271">
        <v>10687.222380726776</v>
      </c>
      <c r="C49" s="500">
        <v>6.7737488466213396</v>
      </c>
    </row>
    <row r="50" spans="1:3">
      <c r="A50" s="498" t="s">
        <v>97</v>
      </c>
      <c r="B50" s="271">
        <v>11243.357472006412</v>
      </c>
      <c r="C50" s="500">
        <v>4.625444097264884</v>
      </c>
    </row>
    <row r="51" spans="1:3">
      <c r="A51" s="498" t="s">
        <v>98</v>
      </c>
      <c r="B51" s="271">
        <v>12332.832471955606</v>
      </c>
      <c r="C51" s="500">
        <v>8.0844624020533864</v>
      </c>
    </row>
    <row r="52" spans="1:3">
      <c r="A52" s="498" t="s">
        <v>99</v>
      </c>
      <c r="B52" s="271">
        <v>14044.516040329972</v>
      </c>
      <c r="C52" s="500">
        <v>11.916669816997027</v>
      </c>
    </row>
    <row r="53" spans="1:3">
      <c r="A53" s="503" t="s">
        <v>100</v>
      </c>
      <c r="B53" s="152">
        <v>18856.585293828131</v>
      </c>
      <c r="C53" s="504">
        <v>10.480415343056199</v>
      </c>
    </row>
    <row r="54" spans="1:3" ht="30" customHeight="1">
      <c r="A54" s="71" t="s">
        <v>47</v>
      </c>
    </row>
    <row r="55" spans="1:3" ht="30" customHeight="1">
      <c r="A55" s="71" t="s">
        <v>124</v>
      </c>
    </row>
  </sheetData>
  <mergeCells count="1">
    <mergeCell ref="A1:C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23"/>
  <sheetViews>
    <sheetView workbookViewId="0">
      <selection activeCell="F2" sqref="F2"/>
    </sheetView>
  </sheetViews>
  <sheetFormatPr defaultRowHeight="15"/>
  <cols>
    <col min="1" max="1" width="16" style="71" bestFit="1" customWidth="1"/>
    <col min="2" max="2" width="10.85546875" style="71" customWidth="1"/>
    <col min="3" max="3" width="9.140625" style="71" customWidth="1"/>
    <col min="4" max="4" width="15.5703125" style="71" customWidth="1"/>
    <col min="5" max="5" width="17.42578125" style="71" customWidth="1"/>
  </cols>
  <sheetData>
    <row r="1" spans="1:5" ht="51" customHeight="1">
      <c r="A1" s="671" t="s">
        <v>1023</v>
      </c>
      <c r="B1" s="671"/>
      <c r="C1" s="671"/>
      <c r="D1" s="671"/>
      <c r="E1" s="671"/>
    </row>
    <row r="2" spans="1:5" ht="64.5" customHeight="1">
      <c r="A2" s="373" t="s">
        <v>121</v>
      </c>
      <c r="B2" s="608" t="s">
        <v>0</v>
      </c>
      <c r="C2" s="501" t="s">
        <v>186</v>
      </c>
      <c r="D2" s="501" t="s">
        <v>187</v>
      </c>
      <c r="E2" s="501" t="s">
        <v>188</v>
      </c>
    </row>
    <row r="3" spans="1:5">
      <c r="A3" s="546" t="s">
        <v>189</v>
      </c>
      <c r="B3" s="612" t="s">
        <v>190</v>
      </c>
      <c r="C3" s="271">
        <v>6040</v>
      </c>
      <c r="D3" s="271">
        <v>10980</v>
      </c>
      <c r="E3" s="271">
        <v>8150</v>
      </c>
    </row>
    <row r="4" spans="1:5">
      <c r="A4" s="546"/>
      <c r="B4" s="612" t="s">
        <v>191</v>
      </c>
      <c r="C4" s="271">
        <v>7870</v>
      </c>
      <c r="D4" s="271">
        <v>9760</v>
      </c>
      <c r="E4" s="271">
        <v>8930</v>
      </c>
    </row>
    <row r="5" spans="1:5">
      <c r="A5" s="607"/>
      <c r="B5" s="613" t="s">
        <v>192</v>
      </c>
      <c r="C5" s="152">
        <v>10030</v>
      </c>
      <c r="D5" s="152">
        <v>6910</v>
      </c>
      <c r="E5" s="152">
        <v>8890</v>
      </c>
    </row>
    <row r="6" spans="1:5">
      <c r="A6" s="546" t="s">
        <v>193</v>
      </c>
      <c r="B6" s="612" t="s">
        <v>190</v>
      </c>
      <c r="C6" s="271">
        <v>4410</v>
      </c>
      <c r="D6" s="271">
        <v>7520</v>
      </c>
      <c r="E6" s="271">
        <v>1770</v>
      </c>
    </row>
    <row r="7" spans="1:5">
      <c r="A7" s="546"/>
      <c r="B7" s="612" t="s">
        <v>191</v>
      </c>
      <c r="C7" s="271">
        <v>5620</v>
      </c>
      <c r="D7" s="271">
        <v>6520</v>
      </c>
      <c r="E7" s="271">
        <v>1890</v>
      </c>
    </row>
    <row r="8" spans="1:5">
      <c r="A8" s="607"/>
      <c r="B8" s="613" t="s">
        <v>192</v>
      </c>
      <c r="C8" s="152">
        <v>7310</v>
      </c>
      <c r="D8" s="152">
        <v>4830</v>
      </c>
      <c r="E8" s="152">
        <v>1700</v>
      </c>
    </row>
    <row r="9" spans="1:5">
      <c r="A9" s="546" t="s">
        <v>194</v>
      </c>
      <c r="B9" s="612" t="s">
        <v>190</v>
      </c>
      <c r="C9" s="271">
        <v>3990</v>
      </c>
      <c r="D9" s="271">
        <v>6790</v>
      </c>
      <c r="E9" s="271">
        <v>1890</v>
      </c>
    </row>
    <row r="10" spans="1:5">
      <c r="A10" s="546"/>
      <c r="B10" s="612" t="s">
        <v>191</v>
      </c>
      <c r="C10" s="271">
        <v>5400</v>
      </c>
      <c r="D10" s="271">
        <v>6610</v>
      </c>
      <c r="E10" s="271">
        <v>2090</v>
      </c>
    </row>
    <row r="11" spans="1:5">
      <c r="A11" s="607"/>
      <c r="B11" s="613" t="s">
        <v>192</v>
      </c>
      <c r="C11" s="152">
        <v>6400</v>
      </c>
      <c r="D11" s="152">
        <v>4860</v>
      </c>
      <c r="E11" s="152">
        <v>1890</v>
      </c>
    </row>
    <row r="12" spans="1:5">
      <c r="A12" s="546" t="s">
        <v>118</v>
      </c>
      <c r="B12" s="612" t="s">
        <v>190</v>
      </c>
      <c r="C12" s="271">
        <v>2080</v>
      </c>
      <c r="D12" s="271">
        <v>5910</v>
      </c>
      <c r="E12" s="271">
        <v>1500</v>
      </c>
    </row>
    <row r="13" spans="1:5">
      <c r="A13" s="546"/>
      <c r="B13" s="612" t="s">
        <v>191</v>
      </c>
      <c r="C13" s="271">
        <v>2620</v>
      </c>
      <c r="D13" s="271">
        <v>6180</v>
      </c>
      <c r="E13" s="271">
        <v>1520</v>
      </c>
    </row>
    <row r="14" spans="1:5">
      <c r="A14" s="607"/>
      <c r="B14" s="613" t="s">
        <v>192</v>
      </c>
      <c r="C14" s="152">
        <v>3210</v>
      </c>
      <c r="D14" s="152">
        <v>4560</v>
      </c>
      <c r="E14" s="152">
        <v>1230</v>
      </c>
    </row>
    <row r="15" spans="1:5" ht="29.25" customHeight="1">
      <c r="A15" s="71" t="s">
        <v>195</v>
      </c>
    </row>
    <row r="16" spans="1:5">
      <c r="A16" s="71" t="s">
        <v>196</v>
      </c>
    </row>
    <row r="17" spans="1:1">
      <c r="A17" s="71" t="s">
        <v>197</v>
      </c>
    </row>
    <row r="18" spans="1:1">
      <c r="A18" s="71" t="s">
        <v>200</v>
      </c>
    </row>
    <row r="19" spans="1:1">
      <c r="A19" s="71" t="s">
        <v>198</v>
      </c>
    </row>
    <row r="20" spans="1:1">
      <c r="A20" s="71" t="s">
        <v>199</v>
      </c>
    </row>
    <row r="21" spans="1:1" ht="30" customHeight="1">
      <c r="A21" s="71" t="s">
        <v>201</v>
      </c>
    </row>
    <row r="22" spans="1:1">
      <c r="A22" s="71" t="s">
        <v>202</v>
      </c>
    </row>
    <row r="23" spans="1:1" ht="29.25" customHeight="1">
      <c r="A23" s="71" t="s">
        <v>124</v>
      </c>
    </row>
  </sheetData>
  <mergeCells count="1">
    <mergeCell ref="A1:E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20"/>
  <sheetViews>
    <sheetView workbookViewId="0">
      <selection sqref="A1:E1"/>
    </sheetView>
  </sheetViews>
  <sheetFormatPr defaultRowHeight="15"/>
  <cols>
    <col min="1" max="1" width="25.28515625" customWidth="1"/>
    <col min="3" max="3" width="14.85546875" customWidth="1"/>
    <col min="4" max="4" width="14.7109375" customWidth="1"/>
    <col min="5" max="5" width="18.28515625" customWidth="1"/>
  </cols>
  <sheetData>
    <row r="1" spans="1:5" ht="57" customHeight="1">
      <c r="A1" s="671" t="s">
        <v>1022</v>
      </c>
      <c r="B1" s="671"/>
      <c r="C1" s="671"/>
      <c r="D1" s="671"/>
      <c r="E1" s="671"/>
    </row>
    <row r="2" spans="1:5" ht="96.75" customHeight="1">
      <c r="A2" s="373" t="s">
        <v>121</v>
      </c>
      <c r="B2" s="608" t="s">
        <v>0</v>
      </c>
      <c r="C2" s="501" t="s">
        <v>186</v>
      </c>
      <c r="D2" s="501" t="s">
        <v>187</v>
      </c>
      <c r="E2" s="501" t="s">
        <v>188</v>
      </c>
    </row>
    <row r="3" spans="1:5" ht="15" customHeight="1">
      <c r="A3" s="546" t="s">
        <v>203</v>
      </c>
      <c r="B3" s="609" t="s">
        <v>190</v>
      </c>
      <c r="C3" s="427">
        <v>18740</v>
      </c>
      <c r="D3" s="427">
        <v>600</v>
      </c>
      <c r="E3" s="427">
        <v>12540</v>
      </c>
    </row>
    <row r="4" spans="1:5" ht="15" customHeight="1">
      <c r="A4" s="546"/>
      <c r="B4" s="610" t="s">
        <v>191</v>
      </c>
      <c r="C4" s="427">
        <v>20530</v>
      </c>
      <c r="D4" s="427">
        <v>1030</v>
      </c>
      <c r="E4" s="427">
        <v>13570</v>
      </c>
    </row>
    <row r="5" spans="1:5" ht="15" customHeight="1">
      <c r="A5" s="607"/>
      <c r="B5" s="611" t="s">
        <v>192</v>
      </c>
      <c r="C5" s="452">
        <v>22180</v>
      </c>
      <c r="D5" s="452">
        <v>260</v>
      </c>
      <c r="E5" s="452">
        <v>13480</v>
      </c>
    </row>
    <row r="6" spans="1:5" ht="15" customHeight="1">
      <c r="A6" s="546" t="s">
        <v>204</v>
      </c>
      <c r="B6" s="609" t="s">
        <v>190</v>
      </c>
      <c r="C6" s="427">
        <v>12520</v>
      </c>
      <c r="D6" s="427">
        <v>470</v>
      </c>
      <c r="E6" s="427">
        <v>990</v>
      </c>
    </row>
    <row r="7" spans="1:5" ht="15" customHeight="1">
      <c r="A7" s="546"/>
      <c r="B7" s="610" t="s">
        <v>191</v>
      </c>
      <c r="C7" s="427">
        <v>13700</v>
      </c>
      <c r="D7" s="427">
        <v>390</v>
      </c>
      <c r="E7" s="427">
        <v>800</v>
      </c>
    </row>
    <row r="8" spans="1:5" ht="15" customHeight="1">
      <c r="A8" s="607"/>
      <c r="B8" s="611" t="s">
        <v>192</v>
      </c>
      <c r="C8" s="452">
        <v>14960</v>
      </c>
      <c r="D8" s="452">
        <v>30</v>
      </c>
      <c r="E8" s="452">
        <v>630</v>
      </c>
    </row>
    <row r="9" spans="1:5" ht="15" customHeight="1">
      <c r="A9" s="546" t="s">
        <v>205</v>
      </c>
      <c r="B9" s="609" t="s">
        <v>190</v>
      </c>
      <c r="C9" s="427">
        <v>13170</v>
      </c>
      <c r="D9" s="427">
        <v>520</v>
      </c>
      <c r="E9" s="427">
        <v>1290</v>
      </c>
    </row>
    <row r="10" spans="1:5" ht="15" customHeight="1">
      <c r="A10" s="546"/>
      <c r="B10" s="610" t="s">
        <v>191</v>
      </c>
      <c r="C10" s="427">
        <v>14220</v>
      </c>
      <c r="D10" s="427">
        <v>510</v>
      </c>
      <c r="E10" s="427">
        <v>1120</v>
      </c>
    </row>
    <row r="11" spans="1:5" ht="15" customHeight="1">
      <c r="A11" s="607"/>
      <c r="B11" s="611" t="s">
        <v>192</v>
      </c>
      <c r="C11" s="452">
        <v>14680</v>
      </c>
      <c r="D11" s="452">
        <v>30</v>
      </c>
      <c r="E11" s="452">
        <v>720</v>
      </c>
    </row>
    <row r="12" spans="1:5" ht="30" customHeight="1">
      <c r="A12" s="71" t="s">
        <v>195</v>
      </c>
    </row>
    <row r="13" spans="1:5">
      <c r="A13" s="71" t="s">
        <v>196</v>
      </c>
    </row>
    <row r="14" spans="1:5">
      <c r="A14" s="71" t="s">
        <v>197</v>
      </c>
    </row>
    <row r="15" spans="1:5">
      <c r="A15" s="71" t="s">
        <v>206</v>
      </c>
    </row>
    <row r="16" spans="1:5">
      <c r="A16" s="71" t="s">
        <v>198</v>
      </c>
    </row>
    <row r="17" spans="1:1">
      <c r="A17" s="71" t="s">
        <v>199</v>
      </c>
    </row>
    <row r="18" spans="1:1" ht="29.25" customHeight="1">
      <c r="A18" s="71" t="s">
        <v>201</v>
      </c>
    </row>
    <row r="19" spans="1:1">
      <c r="A19" s="71" t="s">
        <v>202</v>
      </c>
    </row>
    <row r="20" spans="1:1" ht="30" customHeight="1">
      <c r="A20" s="71" t="s">
        <v>124</v>
      </c>
    </row>
  </sheetData>
  <mergeCells count="1">
    <mergeCell ref="A1:E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24"/>
  <sheetViews>
    <sheetView workbookViewId="0">
      <selection sqref="A1:E14"/>
    </sheetView>
  </sheetViews>
  <sheetFormatPr defaultRowHeight="15"/>
  <cols>
    <col min="1" max="1" width="16" style="71" customWidth="1"/>
    <col min="2" max="2" width="10" style="71" customWidth="1"/>
    <col min="3" max="3" width="10.28515625" style="71" customWidth="1"/>
    <col min="4" max="4" width="9.5703125" style="71" customWidth="1"/>
    <col min="5" max="5" width="13" style="71" customWidth="1"/>
  </cols>
  <sheetData>
    <row r="1" spans="1:5" ht="63.75" customHeight="1">
      <c r="A1" s="671" t="s">
        <v>1021</v>
      </c>
      <c r="B1" s="671"/>
      <c r="C1" s="671"/>
      <c r="D1" s="671"/>
      <c r="E1" s="671"/>
    </row>
    <row r="2" spans="1:5" ht="38.25">
      <c r="A2" s="373" t="s">
        <v>121</v>
      </c>
      <c r="B2" s="362" t="s">
        <v>0</v>
      </c>
      <c r="C2" s="409" t="s">
        <v>186</v>
      </c>
      <c r="D2" s="409" t="s">
        <v>209</v>
      </c>
      <c r="E2" s="409" t="s">
        <v>217</v>
      </c>
    </row>
    <row r="3" spans="1:5">
      <c r="A3" s="546" t="s">
        <v>189</v>
      </c>
      <c r="B3" s="505" t="s">
        <v>190</v>
      </c>
      <c r="C3" s="406">
        <v>6040</v>
      </c>
      <c r="D3" s="406">
        <v>9680</v>
      </c>
      <c r="E3" s="406">
        <v>15720</v>
      </c>
    </row>
    <row r="4" spans="1:5">
      <c r="A4" s="546"/>
      <c r="B4" s="505" t="s">
        <v>191</v>
      </c>
      <c r="C4" s="406">
        <v>7870</v>
      </c>
      <c r="D4" s="406">
        <v>8400</v>
      </c>
      <c r="E4" s="406">
        <v>16270</v>
      </c>
    </row>
    <row r="5" spans="1:5">
      <c r="A5" s="607"/>
      <c r="B5" s="606" t="s">
        <v>192</v>
      </c>
      <c r="C5" s="413">
        <v>10030</v>
      </c>
      <c r="D5" s="413">
        <v>6570</v>
      </c>
      <c r="E5" s="413">
        <v>16600</v>
      </c>
    </row>
    <row r="6" spans="1:5">
      <c r="A6" s="546" t="s">
        <v>193</v>
      </c>
      <c r="B6" s="505" t="s">
        <v>190</v>
      </c>
      <c r="C6" s="406">
        <v>4410</v>
      </c>
      <c r="D6" s="406">
        <v>7330</v>
      </c>
      <c r="E6" s="406">
        <v>11740</v>
      </c>
    </row>
    <row r="7" spans="1:5">
      <c r="A7" s="546"/>
      <c r="B7" s="505" t="s">
        <v>191</v>
      </c>
      <c r="C7" s="406">
        <v>5620</v>
      </c>
      <c r="D7" s="406">
        <v>6050</v>
      </c>
      <c r="E7" s="406">
        <v>11670</v>
      </c>
    </row>
    <row r="8" spans="1:5">
      <c r="A8" s="607"/>
      <c r="B8" s="606" t="s">
        <v>192</v>
      </c>
      <c r="C8" s="413">
        <v>7310</v>
      </c>
      <c r="D8" s="413">
        <v>4730</v>
      </c>
      <c r="E8" s="413">
        <v>12040</v>
      </c>
    </row>
    <row r="9" spans="1:5">
      <c r="A9" s="546" t="s">
        <v>194</v>
      </c>
      <c r="B9" s="505" t="s">
        <v>190</v>
      </c>
      <c r="C9" s="406">
        <v>3990</v>
      </c>
      <c r="D9" s="406">
        <v>6990</v>
      </c>
      <c r="E9" s="406">
        <v>10980</v>
      </c>
    </row>
    <row r="10" spans="1:5">
      <c r="A10" s="546"/>
      <c r="B10" s="505" t="s">
        <v>191</v>
      </c>
      <c r="C10" s="406">
        <v>5400</v>
      </c>
      <c r="D10" s="406">
        <v>5960</v>
      </c>
      <c r="E10" s="406">
        <v>11360</v>
      </c>
    </row>
    <row r="11" spans="1:5">
      <c r="A11" s="607"/>
      <c r="B11" s="606" t="s">
        <v>192</v>
      </c>
      <c r="C11" s="413">
        <v>6400</v>
      </c>
      <c r="D11" s="413">
        <v>5520</v>
      </c>
      <c r="E11" s="413">
        <v>11920</v>
      </c>
    </row>
    <row r="12" spans="1:5">
      <c r="A12" s="546" t="s">
        <v>118</v>
      </c>
      <c r="B12" s="505" t="s">
        <v>190</v>
      </c>
      <c r="C12" s="406">
        <v>2080</v>
      </c>
      <c r="D12" s="406">
        <v>6670</v>
      </c>
      <c r="E12" s="406">
        <v>8750</v>
      </c>
    </row>
    <row r="13" spans="1:5">
      <c r="A13" s="546"/>
      <c r="B13" s="505" t="s">
        <v>191</v>
      </c>
      <c r="C13" s="406">
        <v>2620</v>
      </c>
      <c r="D13" s="406">
        <v>6320</v>
      </c>
      <c r="E13" s="406">
        <v>8940</v>
      </c>
    </row>
    <row r="14" spans="1:5">
      <c r="A14" s="607"/>
      <c r="B14" s="606" t="s">
        <v>192</v>
      </c>
      <c r="C14" s="413">
        <v>3210</v>
      </c>
      <c r="D14" s="413">
        <v>4920</v>
      </c>
      <c r="E14" s="413">
        <v>8130</v>
      </c>
    </row>
    <row r="15" spans="1:5" ht="30" customHeight="1">
      <c r="A15" s="71" t="s">
        <v>195</v>
      </c>
    </row>
    <row r="16" spans="1:5">
      <c r="A16" s="71" t="s">
        <v>196</v>
      </c>
    </row>
    <row r="17" spans="1:1">
      <c r="A17" s="71" t="s">
        <v>210</v>
      </c>
    </row>
    <row r="18" spans="1:1">
      <c r="A18" s="71" t="s">
        <v>211</v>
      </c>
    </row>
    <row r="19" spans="1:1">
      <c r="A19" s="71" t="s">
        <v>212</v>
      </c>
    </row>
    <row r="20" spans="1:1">
      <c r="A20" s="71" t="s">
        <v>213</v>
      </c>
    </row>
    <row r="21" spans="1:1">
      <c r="A21" s="71" t="s">
        <v>214</v>
      </c>
    </row>
    <row r="22" spans="1:1" ht="30" customHeight="1">
      <c r="A22" s="71" t="s">
        <v>201</v>
      </c>
    </row>
    <row r="23" spans="1:1">
      <c r="A23" s="71" t="s">
        <v>202</v>
      </c>
    </row>
    <row r="24" spans="1:1" ht="29.25" customHeight="1">
      <c r="A24" s="71" t="s">
        <v>124</v>
      </c>
    </row>
  </sheetData>
  <mergeCells count="1">
    <mergeCell ref="A1:E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21"/>
  <sheetViews>
    <sheetView workbookViewId="0">
      <selection sqref="A1:E11"/>
    </sheetView>
  </sheetViews>
  <sheetFormatPr defaultRowHeight="15"/>
  <cols>
    <col min="1" max="1" width="16.140625" style="71" customWidth="1"/>
    <col min="2" max="2" width="11.28515625" style="71" customWidth="1"/>
    <col min="3" max="4" width="10.140625" style="71" customWidth="1"/>
    <col min="5" max="5" width="15.28515625" style="71" customWidth="1"/>
  </cols>
  <sheetData>
    <row r="1" spans="1:5" ht="59.25" customHeight="1">
      <c r="A1" s="671" t="s">
        <v>1020</v>
      </c>
      <c r="B1" s="671"/>
      <c r="C1" s="671"/>
      <c r="D1" s="671"/>
      <c r="E1" s="671"/>
    </row>
    <row r="2" spans="1:5" ht="62.25" customHeight="1">
      <c r="A2" s="373" t="s">
        <v>121</v>
      </c>
      <c r="B2" s="362" t="s">
        <v>0</v>
      </c>
      <c r="C2" s="409" t="s">
        <v>186</v>
      </c>
      <c r="D2" s="409" t="s">
        <v>209</v>
      </c>
      <c r="E2" s="409" t="s">
        <v>217</v>
      </c>
    </row>
    <row r="3" spans="1:5" ht="15" customHeight="1">
      <c r="A3" s="547" t="s">
        <v>203</v>
      </c>
      <c r="B3" s="505" t="s">
        <v>190</v>
      </c>
      <c r="C3" s="406">
        <v>18740</v>
      </c>
      <c r="D3" s="406">
        <v>14490</v>
      </c>
      <c r="E3" s="406">
        <v>33230</v>
      </c>
    </row>
    <row r="4" spans="1:5" ht="15" customHeight="1">
      <c r="A4" s="547"/>
      <c r="B4" s="505" t="s">
        <v>191</v>
      </c>
      <c r="C4" s="406">
        <v>20530</v>
      </c>
      <c r="D4" s="406">
        <v>17160</v>
      </c>
      <c r="E4" s="406">
        <v>37690</v>
      </c>
    </row>
    <row r="5" spans="1:5" ht="15" customHeight="1">
      <c r="A5" s="561"/>
      <c r="B5" s="606" t="s">
        <v>192</v>
      </c>
      <c r="C5" s="413">
        <v>22180</v>
      </c>
      <c r="D5" s="413">
        <v>18140</v>
      </c>
      <c r="E5" s="413">
        <v>40320</v>
      </c>
    </row>
    <row r="6" spans="1:5" ht="15" customHeight="1">
      <c r="A6" s="547" t="s">
        <v>204</v>
      </c>
      <c r="B6" s="505" t="s">
        <v>190</v>
      </c>
      <c r="C6" s="406">
        <v>12520</v>
      </c>
      <c r="D6" s="406">
        <v>2160</v>
      </c>
      <c r="E6" s="406">
        <v>14680</v>
      </c>
    </row>
    <row r="7" spans="1:5" ht="15" customHeight="1">
      <c r="A7" s="547"/>
      <c r="B7" s="505" t="s">
        <v>191</v>
      </c>
      <c r="C7" s="406">
        <v>13700</v>
      </c>
      <c r="D7" s="406">
        <v>1460</v>
      </c>
      <c r="E7" s="406">
        <v>15160</v>
      </c>
    </row>
    <row r="8" spans="1:5" ht="15" customHeight="1">
      <c r="A8" s="561"/>
      <c r="B8" s="606" t="s">
        <v>192</v>
      </c>
      <c r="C8" s="413">
        <v>14960</v>
      </c>
      <c r="D8" s="413">
        <v>1130</v>
      </c>
      <c r="E8" s="413">
        <v>16090</v>
      </c>
    </row>
    <row r="9" spans="1:5" ht="15" customHeight="1">
      <c r="A9" s="547" t="s">
        <v>205</v>
      </c>
      <c r="B9" s="505" t="s">
        <v>190</v>
      </c>
      <c r="C9" s="406">
        <v>13170</v>
      </c>
      <c r="D9" s="406">
        <v>7290</v>
      </c>
      <c r="E9" s="406">
        <v>20460</v>
      </c>
    </row>
    <row r="10" spans="1:5" ht="15" customHeight="1">
      <c r="A10" s="547"/>
      <c r="B10" s="505" t="s">
        <v>191</v>
      </c>
      <c r="C10" s="406">
        <v>14220</v>
      </c>
      <c r="D10" s="406">
        <v>6740</v>
      </c>
      <c r="E10" s="406">
        <v>20960</v>
      </c>
    </row>
    <row r="11" spans="1:5" ht="15" customHeight="1">
      <c r="A11" s="561"/>
      <c r="B11" s="606" t="s">
        <v>192</v>
      </c>
      <c r="C11" s="413">
        <v>14680</v>
      </c>
      <c r="D11" s="413">
        <v>6400</v>
      </c>
      <c r="E11" s="413">
        <v>21080</v>
      </c>
    </row>
    <row r="12" spans="1:5" ht="30" customHeight="1">
      <c r="A12" s="71" t="s">
        <v>195</v>
      </c>
    </row>
    <row r="13" spans="1:5">
      <c r="A13" s="71" t="s">
        <v>196</v>
      </c>
    </row>
    <row r="14" spans="1:5">
      <c r="A14" s="71" t="s">
        <v>210</v>
      </c>
    </row>
    <row r="15" spans="1:5">
      <c r="A15" s="71" t="s">
        <v>211</v>
      </c>
    </row>
    <row r="16" spans="1:5">
      <c r="A16" s="71" t="s">
        <v>212</v>
      </c>
    </row>
    <row r="17" spans="1:1">
      <c r="A17" s="71" t="s">
        <v>213</v>
      </c>
    </row>
    <row r="18" spans="1:1">
      <c r="A18" s="71" t="s">
        <v>214</v>
      </c>
    </row>
    <row r="19" spans="1:1" ht="30" customHeight="1">
      <c r="A19" s="71" t="s">
        <v>201</v>
      </c>
    </row>
    <row r="20" spans="1:1">
      <c r="A20" s="71" t="s">
        <v>202</v>
      </c>
    </row>
    <row r="21" spans="1:1" ht="30" customHeight="1">
      <c r="A21" s="71" t="s">
        <v>124</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49"/>
  <sheetViews>
    <sheetView workbookViewId="0">
      <selection sqref="A1:K1"/>
    </sheetView>
  </sheetViews>
  <sheetFormatPr defaultRowHeight="15"/>
  <cols>
    <col min="1" max="1" width="10.42578125" style="50" customWidth="1"/>
    <col min="2" max="2" width="15" style="53" customWidth="1"/>
    <col min="3" max="3" width="10.28515625" style="54" customWidth="1"/>
    <col min="4" max="4" width="10" style="53" customWidth="1"/>
    <col min="5" max="5" width="9.85546875" style="54" customWidth="1"/>
    <col min="6" max="6" width="9.140625" style="51" customWidth="1"/>
    <col min="7" max="7" width="10.42578125" style="54" customWidth="1"/>
    <col min="8" max="8" width="16" style="53" customWidth="1"/>
    <col min="9" max="9" width="10.7109375" style="54" customWidth="1"/>
    <col min="10" max="10" width="9.7109375" style="53" customWidth="1"/>
    <col min="11" max="11" width="11" style="54" customWidth="1"/>
  </cols>
  <sheetData>
    <row r="1" spans="1:11" ht="36" customHeight="1">
      <c r="A1" s="625" t="s">
        <v>882</v>
      </c>
      <c r="B1" s="626"/>
      <c r="C1" s="626"/>
      <c r="D1" s="626"/>
      <c r="E1" s="626"/>
      <c r="F1" s="626"/>
      <c r="G1" s="626"/>
      <c r="H1" s="626"/>
      <c r="I1" s="626"/>
      <c r="J1" s="626"/>
      <c r="K1" s="627"/>
    </row>
    <row r="2" spans="1:11" ht="30" customHeight="1">
      <c r="A2" s="23"/>
      <c r="B2" s="628" t="s">
        <v>379</v>
      </c>
      <c r="C2" s="629"/>
      <c r="D2" s="629"/>
      <c r="E2" s="629"/>
      <c r="F2" s="629"/>
      <c r="G2" s="630"/>
      <c r="H2" s="631" t="s">
        <v>380</v>
      </c>
      <c r="I2" s="632"/>
      <c r="J2" s="632"/>
      <c r="K2" s="633"/>
    </row>
    <row r="3" spans="1:11" ht="30.75" customHeight="1">
      <c r="A3" s="24" t="s">
        <v>0</v>
      </c>
      <c r="B3" s="25" t="s">
        <v>116</v>
      </c>
      <c r="C3" s="26" t="s">
        <v>960</v>
      </c>
      <c r="D3" s="25" t="s">
        <v>115</v>
      </c>
      <c r="E3" s="26" t="s">
        <v>960</v>
      </c>
      <c r="F3" s="28" t="s">
        <v>118</v>
      </c>
      <c r="G3" s="26" t="s">
        <v>960</v>
      </c>
      <c r="H3" s="25" t="s">
        <v>116</v>
      </c>
      <c r="I3" s="26" t="s">
        <v>960</v>
      </c>
      <c r="J3" s="25" t="s">
        <v>115</v>
      </c>
      <c r="K3" s="26" t="s">
        <v>960</v>
      </c>
    </row>
    <row r="4" spans="1:11">
      <c r="A4" s="29" t="s">
        <v>865</v>
      </c>
      <c r="B4" s="30">
        <v>10724</v>
      </c>
      <c r="C4" s="113" t="s">
        <v>313</v>
      </c>
      <c r="D4" s="30">
        <v>2505</v>
      </c>
      <c r="E4" s="113" t="s">
        <v>313</v>
      </c>
      <c r="F4" s="30">
        <v>1124</v>
      </c>
      <c r="G4" s="113" t="s">
        <v>313</v>
      </c>
      <c r="H4" s="30">
        <v>17146</v>
      </c>
      <c r="I4" s="113" t="s">
        <v>313</v>
      </c>
      <c r="J4" s="30">
        <v>8225</v>
      </c>
      <c r="K4" s="113" t="s">
        <v>313</v>
      </c>
    </row>
    <row r="5" spans="1:11">
      <c r="A5" s="32" t="s">
        <v>866</v>
      </c>
      <c r="B5" s="30">
        <v>11077</v>
      </c>
      <c r="C5" s="31">
        <f>B5/B4-1</f>
        <v>3.2916822081312969E-2</v>
      </c>
      <c r="D5" s="30">
        <v>2860</v>
      </c>
      <c r="E5" s="31">
        <f>D5/D4-1</f>
        <v>0.14171656686626743</v>
      </c>
      <c r="F5" s="30">
        <v>1325</v>
      </c>
      <c r="G5" s="31">
        <f t="shared" ref="G5:G47" si="0">F5/F4-1</f>
        <v>0.17882562277580072</v>
      </c>
      <c r="H5" s="30">
        <v>17559</v>
      </c>
      <c r="I5" s="31">
        <f t="shared" ref="I5:I47" si="1">H5/H4-1</f>
        <v>2.4087250670710381E-2</v>
      </c>
      <c r="J5" s="30">
        <v>8836</v>
      </c>
      <c r="K5" s="31">
        <f t="shared" ref="K5:K47" si="2">J5/J4-1</f>
        <v>7.4285714285714288E-2</v>
      </c>
    </row>
    <row r="6" spans="1:11">
      <c r="A6" s="32" t="s">
        <v>867</v>
      </c>
      <c r="B6" s="30">
        <v>10998</v>
      </c>
      <c r="C6" s="31">
        <f t="shared" ref="C6:E47" si="3">B6/B5-1</f>
        <v>-7.1318949173964086E-3</v>
      </c>
      <c r="D6" s="30">
        <v>2764</v>
      </c>
      <c r="E6" s="31">
        <f t="shared" si="3"/>
        <v>-3.3566433566433518E-2</v>
      </c>
      <c r="F6" s="30">
        <v>1474</v>
      </c>
      <c r="G6" s="31">
        <f t="shared" si="0"/>
        <v>0.11245283018867935</v>
      </c>
      <c r="H6" s="30">
        <v>17317</v>
      </c>
      <c r="I6" s="31">
        <f t="shared" si="1"/>
        <v>-1.3782106042485309E-2</v>
      </c>
      <c r="J6" s="30">
        <v>8583</v>
      </c>
      <c r="K6" s="31">
        <f t="shared" si="2"/>
        <v>-2.8632865550022646E-2</v>
      </c>
    </row>
    <row r="7" spans="1:11">
      <c r="A7" s="32" t="s">
        <v>868</v>
      </c>
      <c r="B7" s="30">
        <v>10273</v>
      </c>
      <c r="C7" s="31">
        <f t="shared" si="3"/>
        <v>-6.5921076559374403E-2</v>
      </c>
      <c r="D7" s="30">
        <v>2469</v>
      </c>
      <c r="E7" s="31">
        <f t="shared" si="3"/>
        <v>-0.10672937771345881</v>
      </c>
      <c r="F7" s="30">
        <v>1336</v>
      </c>
      <c r="G7" s="31">
        <f t="shared" si="0"/>
        <v>-9.3622795115332447E-2</v>
      </c>
      <c r="H7" s="30">
        <v>16475</v>
      </c>
      <c r="I7" s="31">
        <f t="shared" si="1"/>
        <v>-4.8622740659467589E-2</v>
      </c>
      <c r="J7" s="30">
        <v>7938</v>
      </c>
      <c r="K7" s="31">
        <f t="shared" si="2"/>
        <v>-7.5148549458231351E-2</v>
      </c>
    </row>
    <row r="8" spans="1:11">
      <c r="A8" s="32" t="s">
        <v>869</v>
      </c>
      <c r="B8" s="30">
        <v>10071</v>
      </c>
      <c r="C8" s="31">
        <f t="shared" si="3"/>
        <v>-1.9663194782439386E-2</v>
      </c>
      <c r="D8" s="30">
        <v>2383</v>
      </c>
      <c r="E8" s="31">
        <f t="shared" si="3"/>
        <v>-3.4831915755366594E-2</v>
      </c>
      <c r="F8" s="30">
        <v>1077</v>
      </c>
      <c r="G8" s="31">
        <f t="shared" si="0"/>
        <v>-0.19386227544910184</v>
      </c>
      <c r="H8" s="30">
        <v>16185</v>
      </c>
      <c r="I8" s="31">
        <f t="shared" si="1"/>
        <v>-1.7602427921092567E-2</v>
      </c>
      <c r="J8" s="30">
        <v>7820</v>
      </c>
      <c r="K8" s="31">
        <f t="shared" si="2"/>
        <v>-1.4865205341395793E-2</v>
      </c>
    </row>
    <row r="9" spans="1:11">
      <c r="A9" s="32" t="s">
        <v>870</v>
      </c>
      <c r="B9" s="30">
        <v>10573</v>
      </c>
      <c r="C9" s="31">
        <f t="shared" si="3"/>
        <v>4.9846092741535175E-2</v>
      </c>
      <c r="D9" s="30">
        <v>2574</v>
      </c>
      <c r="E9" s="31">
        <f t="shared" si="3"/>
        <v>8.0151070079731435E-2</v>
      </c>
      <c r="F9" s="30">
        <v>1181</v>
      </c>
      <c r="G9" s="31">
        <f t="shared" si="0"/>
        <v>9.6564531104921025E-2</v>
      </c>
      <c r="H9" s="30">
        <v>16594</v>
      </c>
      <c r="I9" s="31">
        <f t="shared" si="1"/>
        <v>2.5270312017299901E-2</v>
      </c>
      <c r="J9" s="30">
        <v>8078</v>
      </c>
      <c r="K9" s="31">
        <f t="shared" si="2"/>
        <v>3.299232736572888E-2</v>
      </c>
    </row>
    <row r="10" spans="1:11">
      <c r="A10" s="32" t="s">
        <v>871</v>
      </c>
      <c r="B10" s="30">
        <v>10545</v>
      </c>
      <c r="C10" s="31">
        <f t="shared" si="3"/>
        <v>-2.6482549891232443E-3</v>
      </c>
      <c r="D10" s="30">
        <v>2558</v>
      </c>
      <c r="E10" s="31">
        <f t="shared" si="3"/>
        <v>-6.2160062160062646E-3</v>
      </c>
      <c r="F10" s="30">
        <v>1195</v>
      </c>
      <c r="G10" s="31">
        <f t="shared" si="0"/>
        <v>1.1854360711261558E-2</v>
      </c>
      <c r="H10" s="30">
        <v>16560</v>
      </c>
      <c r="I10" s="31">
        <f t="shared" si="1"/>
        <v>-2.0489333494033701E-3</v>
      </c>
      <c r="J10" s="30">
        <v>7960</v>
      </c>
      <c r="K10" s="31">
        <f t="shared" si="2"/>
        <v>-1.4607576132706135E-2</v>
      </c>
    </row>
    <row r="11" spans="1:11">
      <c r="A11" s="32" t="s">
        <v>872</v>
      </c>
      <c r="B11" s="30">
        <v>10727</v>
      </c>
      <c r="C11" s="31">
        <f t="shared" si="3"/>
        <v>1.7259364627785656E-2</v>
      </c>
      <c r="D11" s="30">
        <v>2495</v>
      </c>
      <c r="E11" s="31">
        <f t="shared" si="3"/>
        <v>-2.4628616106333046E-2</v>
      </c>
      <c r="F11" s="30">
        <v>1186</v>
      </c>
      <c r="G11" s="31">
        <f t="shared" si="0"/>
        <v>-7.5313807531380839E-3</v>
      </c>
      <c r="H11" s="30">
        <v>16717</v>
      </c>
      <c r="I11" s="31">
        <f t="shared" si="1"/>
        <v>9.4806763285024687E-3</v>
      </c>
      <c r="J11" s="30">
        <v>7778</v>
      </c>
      <c r="K11" s="31">
        <f t="shared" si="2"/>
        <v>-2.2864321608040195E-2</v>
      </c>
    </row>
    <row r="12" spans="1:11">
      <c r="A12" s="32" t="s">
        <v>873</v>
      </c>
      <c r="B12" s="30">
        <v>10511</v>
      </c>
      <c r="C12" s="31">
        <f t="shared" si="3"/>
        <v>-2.01361051552158E-2</v>
      </c>
      <c r="D12" s="30">
        <v>2405</v>
      </c>
      <c r="E12" s="31">
        <f t="shared" si="3"/>
        <v>-3.607214428857719E-2</v>
      </c>
      <c r="F12" s="30">
        <v>1157</v>
      </c>
      <c r="G12" s="31">
        <f t="shared" si="0"/>
        <v>-2.4451939291736946E-2</v>
      </c>
      <c r="H12" s="30">
        <v>16339</v>
      </c>
      <c r="I12" s="31">
        <f t="shared" si="1"/>
        <v>-2.2611712627863878E-2</v>
      </c>
      <c r="J12" s="30">
        <v>7587</v>
      </c>
      <c r="K12" s="31">
        <f t="shared" si="2"/>
        <v>-2.455644124453582E-2</v>
      </c>
    </row>
    <row r="13" spans="1:11">
      <c r="A13" s="32" t="s">
        <v>874</v>
      </c>
      <c r="B13" s="30">
        <v>10420</v>
      </c>
      <c r="C13" s="31">
        <f t="shared" si="3"/>
        <v>-8.657596803348877E-3</v>
      </c>
      <c r="D13" s="30">
        <v>2316</v>
      </c>
      <c r="E13" s="31">
        <f t="shared" si="3"/>
        <v>-3.7006237006236953E-2</v>
      </c>
      <c r="F13" s="30">
        <v>1126</v>
      </c>
      <c r="G13" s="31">
        <f t="shared" si="0"/>
        <v>-2.6793431287813307E-2</v>
      </c>
      <c r="H13" s="30">
        <v>16116</v>
      </c>
      <c r="I13" s="31">
        <f t="shared" si="1"/>
        <v>-1.3648326090948015E-2</v>
      </c>
      <c r="J13" s="30">
        <v>7349</v>
      </c>
      <c r="K13" s="31">
        <f t="shared" si="2"/>
        <v>-3.1369447739554523E-2</v>
      </c>
    </row>
    <row r="14" spans="1:11">
      <c r="A14" s="32" t="s">
        <v>875</v>
      </c>
      <c r="B14" s="30">
        <v>10698</v>
      </c>
      <c r="C14" s="31">
        <f t="shared" si="3"/>
        <v>2.6679462571977064E-2</v>
      </c>
      <c r="D14" s="30">
        <v>2364</v>
      </c>
      <c r="E14" s="31">
        <f t="shared" si="3"/>
        <v>2.0725388601036343E-2</v>
      </c>
      <c r="F14" s="30">
        <v>1129</v>
      </c>
      <c r="G14" s="31">
        <f t="shared" si="0"/>
        <v>2.6642984014209059E-3</v>
      </c>
      <c r="H14" s="30">
        <v>16464</v>
      </c>
      <c r="I14" s="31">
        <f t="shared" si="1"/>
        <v>2.1593447505584562E-2</v>
      </c>
      <c r="J14" s="30">
        <v>7465</v>
      </c>
      <c r="K14" s="31">
        <f t="shared" si="2"/>
        <v>1.5784460470812389E-2</v>
      </c>
    </row>
    <row r="15" spans="1:11">
      <c r="A15" s="32" t="s">
        <v>876</v>
      </c>
      <c r="B15" s="30">
        <v>11336</v>
      </c>
      <c r="C15" s="31">
        <f t="shared" si="3"/>
        <v>5.9637315386053436E-2</v>
      </c>
      <c r="D15" s="30">
        <v>2519</v>
      </c>
      <c r="E15" s="31">
        <f t="shared" si="3"/>
        <v>6.5566835871404328E-2</v>
      </c>
      <c r="F15" s="30">
        <v>1156</v>
      </c>
      <c r="G15" s="31">
        <f t="shared" si="0"/>
        <v>2.3914968999114272E-2</v>
      </c>
      <c r="H15" s="30">
        <v>17413</v>
      </c>
      <c r="I15" s="31">
        <f t="shared" si="1"/>
        <v>5.7640913508260505E-2</v>
      </c>
      <c r="J15" s="30">
        <v>7810</v>
      </c>
      <c r="K15" s="31">
        <f t="shared" si="2"/>
        <v>4.621567314132613E-2</v>
      </c>
    </row>
    <row r="16" spans="1:11">
      <c r="A16" s="32" t="s">
        <v>877</v>
      </c>
      <c r="B16" s="30">
        <v>12146</v>
      </c>
      <c r="C16" s="31">
        <f t="shared" si="3"/>
        <v>7.1453775582215995E-2</v>
      </c>
      <c r="D16" s="30">
        <v>2738</v>
      </c>
      <c r="E16" s="31">
        <f t="shared" si="3"/>
        <v>8.6939261611750585E-2</v>
      </c>
      <c r="F16" s="30">
        <v>1259</v>
      </c>
      <c r="G16" s="31">
        <f t="shared" si="0"/>
        <v>8.9100346020761334E-2</v>
      </c>
      <c r="H16" s="30">
        <v>18504</v>
      </c>
      <c r="I16" s="31">
        <f t="shared" si="1"/>
        <v>6.2654338712456292E-2</v>
      </c>
      <c r="J16" s="30">
        <v>8187</v>
      </c>
      <c r="K16" s="31">
        <f t="shared" si="2"/>
        <v>4.8271446862996115E-2</v>
      </c>
    </row>
    <row r="17" spans="1:11">
      <c r="A17" s="32" t="s">
        <v>339</v>
      </c>
      <c r="B17" s="30">
        <v>12716</v>
      </c>
      <c r="C17" s="31">
        <f t="shared" si="3"/>
        <v>4.6929030133377347E-2</v>
      </c>
      <c r="D17" s="30">
        <v>2810</v>
      </c>
      <c r="E17" s="31">
        <f t="shared" si="3"/>
        <v>2.6296566837107349E-2</v>
      </c>
      <c r="F17" s="30">
        <v>1337</v>
      </c>
      <c r="G17" s="31">
        <f t="shared" si="0"/>
        <v>6.1953931691818953E-2</v>
      </c>
      <c r="H17" s="30">
        <v>19342</v>
      </c>
      <c r="I17" s="31">
        <f t="shared" si="1"/>
        <v>4.5287505404236983E-2</v>
      </c>
      <c r="J17" s="30">
        <v>8427</v>
      </c>
      <c r="K17" s="31">
        <f t="shared" si="2"/>
        <v>2.9314767314034373E-2</v>
      </c>
    </row>
    <row r="18" spans="1:11">
      <c r="A18" s="32" t="s">
        <v>340</v>
      </c>
      <c r="B18" s="30">
        <v>13528</v>
      </c>
      <c r="C18" s="31">
        <f t="shared" si="3"/>
        <v>6.3856558666247176E-2</v>
      </c>
      <c r="D18" s="30">
        <v>2913</v>
      </c>
      <c r="E18" s="31">
        <f t="shared" si="3"/>
        <v>3.6654804270462638E-2</v>
      </c>
      <c r="F18" s="30">
        <v>1417</v>
      </c>
      <c r="G18" s="31">
        <f t="shared" si="0"/>
        <v>5.983545250560951E-2</v>
      </c>
      <c r="H18" s="30">
        <v>19674</v>
      </c>
      <c r="I18" s="31">
        <f t="shared" si="1"/>
        <v>1.7164719263778272E-2</v>
      </c>
      <c r="J18" s="30">
        <v>8529</v>
      </c>
      <c r="K18" s="31">
        <f t="shared" si="2"/>
        <v>1.210395158419364E-2</v>
      </c>
    </row>
    <row r="19" spans="1:11">
      <c r="A19" s="32" t="s">
        <v>341</v>
      </c>
      <c r="B19" s="30">
        <v>14486</v>
      </c>
      <c r="C19" s="31">
        <f t="shared" si="3"/>
        <v>7.0816085156711894E-2</v>
      </c>
      <c r="D19" s="30">
        <v>3077</v>
      </c>
      <c r="E19" s="31">
        <f t="shared" si="3"/>
        <v>5.6299347751459061E-2</v>
      </c>
      <c r="F19" s="30">
        <v>1436</v>
      </c>
      <c r="G19" s="31">
        <f t="shared" si="0"/>
        <v>1.3408609738885024E-2</v>
      </c>
      <c r="H19" s="30">
        <v>21436</v>
      </c>
      <c r="I19" s="31">
        <f t="shared" si="1"/>
        <v>8.9559825149944094E-2</v>
      </c>
      <c r="J19" s="30">
        <v>8812</v>
      </c>
      <c r="K19" s="31">
        <f t="shared" si="2"/>
        <v>3.3180912181967503E-2</v>
      </c>
    </row>
    <row r="20" spans="1:11">
      <c r="A20" s="32" t="s">
        <v>342</v>
      </c>
      <c r="B20" s="30">
        <v>14756</v>
      </c>
      <c r="C20" s="31">
        <f t="shared" si="3"/>
        <v>1.8638685627502483E-2</v>
      </c>
      <c r="D20" s="30">
        <v>3109</v>
      </c>
      <c r="E20" s="31">
        <f t="shared" si="3"/>
        <v>1.0399740006499902E-2</v>
      </c>
      <c r="F20" s="30">
        <v>1547</v>
      </c>
      <c r="G20" s="31">
        <f t="shared" si="0"/>
        <v>7.7298050139275709E-2</v>
      </c>
      <c r="H20" s="30">
        <v>21888</v>
      </c>
      <c r="I20" s="31">
        <f t="shared" si="1"/>
        <v>2.1086023511849294E-2</v>
      </c>
      <c r="J20" s="30">
        <v>8791</v>
      </c>
      <c r="K20" s="31">
        <f t="shared" si="2"/>
        <v>-2.3831139355424691E-3</v>
      </c>
    </row>
    <row r="21" spans="1:11">
      <c r="A21" s="32" t="s">
        <v>343</v>
      </c>
      <c r="B21" s="30">
        <v>16092</v>
      </c>
      <c r="C21" s="31">
        <f t="shared" si="3"/>
        <v>9.0539441583084912E-2</v>
      </c>
      <c r="D21" s="30">
        <v>3173</v>
      </c>
      <c r="E21" s="31">
        <f t="shared" si="3"/>
        <v>2.0585397233837233E-2</v>
      </c>
      <c r="F21" s="30">
        <v>1606</v>
      </c>
      <c r="G21" s="31">
        <f t="shared" si="0"/>
        <v>3.8138332255979401E-2</v>
      </c>
      <c r="H21" s="30">
        <v>23443</v>
      </c>
      <c r="I21" s="31">
        <f t="shared" si="1"/>
        <v>7.1043494152046804E-2</v>
      </c>
      <c r="J21" s="30">
        <v>8957</v>
      </c>
      <c r="K21" s="31">
        <f t="shared" si="2"/>
        <v>1.888294847002614E-2</v>
      </c>
    </row>
    <row r="22" spans="1:11">
      <c r="A22" s="32" t="s">
        <v>344</v>
      </c>
      <c r="B22" s="30">
        <v>16591</v>
      </c>
      <c r="C22" s="31">
        <f t="shared" si="3"/>
        <v>3.1009197116579568E-2</v>
      </c>
      <c r="D22" s="30">
        <v>3248</v>
      </c>
      <c r="E22" s="31">
        <f t="shared" si="3"/>
        <v>2.363693665300981E-2</v>
      </c>
      <c r="F22" s="30">
        <v>1611</v>
      </c>
      <c r="G22" s="31">
        <f t="shared" si="0"/>
        <v>3.1133250311332628E-3</v>
      </c>
      <c r="H22" s="30">
        <v>24049</v>
      </c>
      <c r="I22" s="31">
        <f t="shared" si="1"/>
        <v>2.5849933882182263E-2</v>
      </c>
      <c r="J22" s="30">
        <v>9030</v>
      </c>
      <c r="K22" s="31">
        <f t="shared" si="2"/>
        <v>8.1500502400357888E-3</v>
      </c>
    </row>
    <row r="23" spans="1:11">
      <c r="A23" s="32" t="s">
        <v>345</v>
      </c>
      <c r="B23" s="30">
        <v>17065</v>
      </c>
      <c r="C23" s="31">
        <f t="shared" si="3"/>
        <v>2.8569706467361788E-2</v>
      </c>
      <c r="D23" s="30">
        <v>3486</v>
      </c>
      <c r="E23" s="31">
        <f t="shared" si="3"/>
        <v>7.3275862068965525E-2</v>
      </c>
      <c r="F23" s="30">
        <v>1655</v>
      </c>
      <c r="G23" s="31">
        <f t="shared" si="0"/>
        <v>2.7312228429546836E-2</v>
      </c>
      <c r="H23" s="30">
        <v>24622</v>
      </c>
      <c r="I23" s="31">
        <f t="shared" si="1"/>
        <v>2.3826354526175653E-2</v>
      </c>
      <c r="J23" s="30">
        <v>9271</v>
      </c>
      <c r="K23" s="31">
        <f t="shared" si="2"/>
        <v>2.6688815060908144E-2</v>
      </c>
    </row>
    <row r="24" spans="1:11">
      <c r="A24" s="32" t="s">
        <v>346</v>
      </c>
      <c r="B24" s="30">
        <v>17164</v>
      </c>
      <c r="C24" s="31">
        <f t="shared" si="3"/>
        <v>5.8013477878700037E-3</v>
      </c>
      <c r="D24" s="30">
        <v>3686</v>
      </c>
      <c r="E24" s="31">
        <f t="shared" si="3"/>
        <v>5.7372346528973051E-2</v>
      </c>
      <c r="F24" s="30">
        <v>2048</v>
      </c>
      <c r="G24" s="31">
        <f t="shared" si="0"/>
        <v>0.23746223564954683</v>
      </c>
      <c r="H24" s="30">
        <v>24819</v>
      </c>
      <c r="I24" s="31">
        <f t="shared" si="1"/>
        <v>8.0009747380391794E-3</v>
      </c>
      <c r="J24" s="30">
        <v>9537</v>
      </c>
      <c r="K24" s="31">
        <f t="shared" si="2"/>
        <v>2.8691619027073623E-2</v>
      </c>
    </row>
    <row r="25" spans="1:11">
      <c r="A25" s="32" t="s">
        <v>347</v>
      </c>
      <c r="B25" s="30">
        <v>17717</v>
      </c>
      <c r="C25" s="31">
        <f t="shared" si="3"/>
        <v>3.2218597063621512E-2</v>
      </c>
      <c r="D25" s="30">
        <v>3958</v>
      </c>
      <c r="E25" s="31">
        <f t="shared" si="3"/>
        <v>7.3792729245794941E-2</v>
      </c>
      <c r="F25" s="30">
        <v>1892</v>
      </c>
      <c r="G25" s="31">
        <f t="shared" si="0"/>
        <v>-7.6171875E-2</v>
      </c>
      <c r="H25" s="30">
        <v>25482</v>
      </c>
      <c r="I25" s="31">
        <f t="shared" si="1"/>
        <v>2.6713405052580574E-2</v>
      </c>
      <c r="J25" s="30">
        <v>9893</v>
      </c>
      <c r="K25" s="31">
        <f t="shared" si="2"/>
        <v>3.7328300304078743E-2</v>
      </c>
    </row>
    <row r="26" spans="1:11">
      <c r="A26" s="32" t="s">
        <v>348</v>
      </c>
      <c r="B26" s="30">
        <v>18161</v>
      </c>
      <c r="C26" s="31">
        <f t="shared" si="3"/>
        <v>2.5060676186713371E-2</v>
      </c>
      <c r="D26" s="30">
        <v>4183</v>
      </c>
      <c r="E26" s="31">
        <f t="shared" si="3"/>
        <v>5.6846892369883717E-2</v>
      </c>
      <c r="F26" s="30">
        <v>2054</v>
      </c>
      <c r="G26" s="31">
        <f t="shared" si="0"/>
        <v>8.5623678646934431E-2</v>
      </c>
      <c r="H26" s="30">
        <v>26061</v>
      </c>
      <c r="I26" s="31">
        <f t="shared" si="1"/>
        <v>2.2721921356251507E-2</v>
      </c>
      <c r="J26" s="30">
        <v>10249</v>
      </c>
      <c r="K26" s="31">
        <f t="shared" si="2"/>
        <v>3.5985039927221241E-2</v>
      </c>
    </row>
    <row r="27" spans="1:11">
      <c r="A27" s="32" t="s">
        <v>349</v>
      </c>
      <c r="B27" s="30">
        <v>18814</v>
      </c>
      <c r="C27" s="31">
        <f t="shared" si="3"/>
        <v>3.59561698144375E-2</v>
      </c>
      <c r="D27" s="30">
        <v>4343</v>
      </c>
      <c r="E27" s="31">
        <f t="shared" si="3"/>
        <v>3.8250059765718492E-2</v>
      </c>
      <c r="F27" s="30">
        <v>2103</v>
      </c>
      <c r="G27" s="31">
        <f t="shared" si="0"/>
        <v>2.3855890944498581E-2</v>
      </c>
      <c r="H27" s="30">
        <v>26487</v>
      </c>
      <c r="I27" s="31">
        <f t="shared" si="1"/>
        <v>1.6346264533210642E-2</v>
      </c>
      <c r="J27" s="30">
        <v>10628</v>
      </c>
      <c r="K27" s="31">
        <f t="shared" si="2"/>
        <v>3.697921748463262E-2</v>
      </c>
    </row>
    <row r="28" spans="1:11">
      <c r="A28" s="32" t="s">
        <v>350</v>
      </c>
      <c r="B28" s="30">
        <v>19085</v>
      </c>
      <c r="C28" s="31">
        <f t="shared" si="3"/>
        <v>1.4404167109599131E-2</v>
      </c>
      <c r="D28" s="30">
        <v>4392</v>
      </c>
      <c r="E28" s="31">
        <f t="shared" si="3"/>
        <v>1.1282523601197303E-2</v>
      </c>
      <c r="F28" s="30">
        <v>2078</v>
      </c>
      <c r="G28" s="31">
        <f t="shared" si="0"/>
        <v>-1.1887779362815043E-2</v>
      </c>
      <c r="H28" s="30">
        <v>27156</v>
      </c>
      <c r="I28" s="31">
        <f t="shared" si="1"/>
        <v>2.5257673575716399E-2</v>
      </c>
      <c r="J28" s="30">
        <v>10535</v>
      </c>
      <c r="K28" s="31">
        <f t="shared" si="2"/>
        <v>-8.7504704554007828E-3</v>
      </c>
    </row>
    <row r="29" spans="1:11">
      <c r="A29" s="32" t="s">
        <v>351</v>
      </c>
      <c r="B29" s="30">
        <v>19719</v>
      </c>
      <c r="C29" s="31">
        <f t="shared" si="3"/>
        <v>3.3219806130468932E-2</v>
      </c>
      <c r="D29" s="30">
        <v>4515</v>
      </c>
      <c r="E29" s="31">
        <f t="shared" si="3"/>
        <v>2.8005464480874265E-2</v>
      </c>
      <c r="F29" s="30">
        <v>2223</v>
      </c>
      <c r="G29" s="31">
        <f t="shared" si="0"/>
        <v>6.9778633301251114E-2</v>
      </c>
      <c r="H29" s="30">
        <v>27857</v>
      </c>
      <c r="I29" s="31">
        <f t="shared" si="1"/>
        <v>2.5813816467815665E-2</v>
      </c>
      <c r="J29" s="30">
        <v>10838</v>
      </c>
      <c r="K29" s="31">
        <f t="shared" si="2"/>
        <v>2.876127195064071E-2</v>
      </c>
    </row>
    <row r="30" spans="1:11">
      <c r="A30" s="32" t="s">
        <v>352</v>
      </c>
      <c r="B30" s="30">
        <v>20463</v>
      </c>
      <c r="C30" s="31">
        <f t="shared" si="3"/>
        <v>3.7730108017647979E-2</v>
      </c>
      <c r="D30" s="30">
        <v>4618</v>
      </c>
      <c r="E30" s="31">
        <f t="shared" si="3"/>
        <v>2.2812846068660075E-2</v>
      </c>
      <c r="F30" s="30">
        <v>2326</v>
      </c>
      <c r="G30" s="31">
        <f t="shared" si="0"/>
        <v>4.6333783175888543E-2</v>
      </c>
      <c r="H30" s="30">
        <v>28738</v>
      </c>
      <c r="I30" s="31">
        <f t="shared" si="1"/>
        <v>3.1625803209247128E-2</v>
      </c>
      <c r="J30" s="30">
        <v>11087</v>
      </c>
      <c r="K30" s="31">
        <f t="shared" si="2"/>
        <v>2.2974718582764453E-2</v>
      </c>
    </row>
    <row r="31" spans="1:11">
      <c r="A31" s="32" t="s">
        <v>353</v>
      </c>
      <c r="B31" s="30">
        <v>21473</v>
      </c>
      <c r="C31" s="31">
        <f t="shared" si="3"/>
        <v>4.9357376728729863E-2</v>
      </c>
      <c r="D31" s="30">
        <v>4740</v>
      </c>
      <c r="E31" s="31">
        <f t="shared" si="3"/>
        <v>2.641836292767441E-2</v>
      </c>
      <c r="F31" s="30">
        <v>2269</v>
      </c>
      <c r="G31" s="31">
        <f t="shared" si="0"/>
        <v>-2.4505588993981031E-2</v>
      </c>
      <c r="H31" s="30">
        <v>29873</v>
      </c>
      <c r="I31" s="31">
        <f t="shared" si="1"/>
        <v>3.9494745632959738E-2</v>
      </c>
      <c r="J31" s="30">
        <v>11342</v>
      </c>
      <c r="K31" s="31">
        <f t="shared" si="2"/>
        <v>2.2999909804275243E-2</v>
      </c>
    </row>
    <row r="32" spans="1:11">
      <c r="A32" s="32" t="s">
        <v>354</v>
      </c>
      <c r="B32" s="30">
        <v>22179</v>
      </c>
      <c r="C32" s="31">
        <f t="shared" si="3"/>
        <v>3.2878498579611559E-2</v>
      </c>
      <c r="D32" s="30">
        <v>4805</v>
      </c>
      <c r="E32" s="31">
        <f t="shared" si="3"/>
        <v>1.371308016877637E-2</v>
      </c>
      <c r="F32" s="30">
        <v>2357</v>
      </c>
      <c r="G32" s="31">
        <f t="shared" si="0"/>
        <v>3.8783605112384212E-2</v>
      </c>
      <c r="H32" s="30">
        <v>30692</v>
      </c>
      <c r="I32" s="31">
        <f t="shared" si="1"/>
        <v>2.7416061326281271E-2</v>
      </c>
      <c r="J32" s="30">
        <v>11548</v>
      </c>
      <c r="K32" s="31">
        <f t="shared" si="2"/>
        <v>1.8162581555281276E-2</v>
      </c>
    </row>
    <row r="33" spans="1:11">
      <c r="A33" s="32" t="s">
        <v>355</v>
      </c>
      <c r="B33" s="30">
        <v>22159</v>
      </c>
      <c r="C33" s="31">
        <f t="shared" si="3"/>
        <v>-9.0175391135760563E-4</v>
      </c>
      <c r="D33" s="30">
        <v>4837</v>
      </c>
      <c r="E33" s="31">
        <f t="shared" si="3"/>
        <v>6.6597294484911362E-3</v>
      </c>
      <c r="F33" s="30">
        <v>2264</v>
      </c>
      <c r="G33" s="31">
        <f t="shared" si="0"/>
        <v>-3.9456936784047492E-2</v>
      </c>
      <c r="H33" s="30">
        <v>30664</v>
      </c>
      <c r="I33" s="31">
        <f t="shared" si="1"/>
        <v>-9.1228984751723363E-4</v>
      </c>
      <c r="J33" s="30">
        <v>11635</v>
      </c>
      <c r="K33" s="31">
        <f t="shared" si="2"/>
        <v>7.5337720817456599E-3</v>
      </c>
    </row>
    <row r="34" spans="1:11">
      <c r="A34" s="33" t="s">
        <v>190</v>
      </c>
      <c r="B34" s="30">
        <v>23324</v>
      </c>
      <c r="C34" s="31">
        <f t="shared" si="3"/>
        <v>5.2574574664921769E-2</v>
      </c>
      <c r="D34" s="30">
        <v>5055</v>
      </c>
      <c r="E34" s="31">
        <f t="shared" si="3"/>
        <v>4.5069257804424279E-2</v>
      </c>
      <c r="F34" s="30">
        <v>2158</v>
      </c>
      <c r="G34" s="31">
        <f t="shared" si="0"/>
        <v>-4.6819787985865724E-2</v>
      </c>
      <c r="H34" s="30">
        <v>32021</v>
      </c>
      <c r="I34" s="31">
        <f t="shared" si="1"/>
        <v>4.4253848160709541E-2</v>
      </c>
      <c r="J34" s="30">
        <v>12123</v>
      </c>
      <c r="K34" s="31">
        <f t="shared" si="2"/>
        <v>4.1942415126772659E-2</v>
      </c>
    </row>
    <row r="35" spans="1:11">
      <c r="A35" s="33" t="s">
        <v>356</v>
      </c>
      <c r="B35" s="30">
        <v>23891</v>
      </c>
      <c r="C35" s="31">
        <f t="shared" si="3"/>
        <v>2.4309723889555768E-2</v>
      </c>
      <c r="D35" s="30">
        <v>5421</v>
      </c>
      <c r="E35" s="31">
        <f t="shared" si="3"/>
        <v>7.2403560830860636E-2</v>
      </c>
      <c r="F35" s="30">
        <v>2214</v>
      </c>
      <c r="G35" s="31">
        <f t="shared" si="0"/>
        <v>2.5949953660796998E-2</v>
      </c>
      <c r="H35" s="30">
        <v>32896</v>
      </c>
      <c r="I35" s="31">
        <f t="shared" si="1"/>
        <v>2.7325817432310107E-2</v>
      </c>
      <c r="J35" s="30">
        <v>12795</v>
      </c>
      <c r="K35" s="31">
        <f t="shared" si="2"/>
        <v>5.5431823805988545E-2</v>
      </c>
    </row>
    <row r="36" spans="1:11">
      <c r="A36" s="33" t="s">
        <v>357</v>
      </c>
      <c r="B36" s="30">
        <v>24551</v>
      </c>
      <c r="C36" s="31">
        <f t="shared" si="3"/>
        <v>2.7625465656523351E-2</v>
      </c>
      <c r="D36" s="30">
        <v>6018</v>
      </c>
      <c r="E36" s="31">
        <f t="shared" si="3"/>
        <v>0.11012728278915329</v>
      </c>
      <c r="F36" s="30">
        <v>2473</v>
      </c>
      <c r="G36" s="31">
        <f t="shared" si="0"/>
        <v>0.11698283649503161</v>
      </c>
      <c r="H36" s="30">
        <v>33758</v>
      </c>
      <c r="I36" s="31">
        <f t="shared" si="1"/>
        <v>2.620379377431914E-2</v>
      </c>
      <c r="J36" s="30">
        <v>13642</v>
      </c>
      <c r="K36" s="31">
        <f t="shared" si="2"/>
        <v>6.6197733489644417E-2</v>
      </c>
    </row>
    <row r="37" spans="1:11">
      <c r="A37" s="33" t="s">
        <v>358</v>
      </c>
      <c r="B37" s="30">
        <v>25215</v>
      </c>
      <c r="C37" s="31">
        <f t="shared" si="3"/>
        <v>2.704574151765704E-2</v>
      </c>
      <c r="D37" s="30">
        <v>6448</v>
      </c>
      <c r="E37" s="31">
        <f t="shared" si="3"/>
        <v>7.14523097374542E-2</v>
      </c>
      <c r="F37" s="30">
        <v>2615</v>
      </c>
      <c r="G37" s="31">
        <f t="shared" si="0"/>
        <v>5.7420137484836209E-2</v>
      </c>
      <c r="H37" s="30">
        <v>34549</v>
      </c>
      <c r="I37" s="31">
        <f t="shared" si="1"/>
        <v>2.3431482907755097E-2</v>
      </c>
      <c r="J37" s="30">
        <v>14310</v>
      </c>
      <c r="K37" s="31">
        <f t="shared" si="2"/>
        <v>4.8966427210086483E-2</v>
      </c>
    </row>
    <row r="38" spans="1:11">
      <c r="A38" s="33" t="s">
        <v>359</v>
      </c>
      <c r="B38" s="30">
        <v>25581</v>
      </c>
      <c r="C38" s="31">
        <f t="shared" si="3"/>
        <v>1.4515169541939432E-2</v>
      </c>
      <c r="D38" s="30">
        <v>6696</v>
      </c>
      <c r="E38" s="31">
        <f t="shared" si="3"/>
        <v>3.8461538461538547E-2</v>
      </c>
      <c r="F38" s="30">
        <v>2660</v>
      </c>
      <c r="G38" s="31">
        <f t="shared" si="0"/>
        <v>1.7208413001912115E-2</v>
      </c>
      <c r="H38" s="30">
        <v>35046</v>
      </c>
      <c r="I38" s="31">
        <f t="shared" si="1"/>
        <v>1.4385365712466402E-2</v>
      </c>
      <c r="J38" s="30">
        <v>14772</v>
      </c>
      <c r="K38" s="31">
        <f t="shared" si="2"/>
        <v>3.2285115303983147E-2</v>
      </c>
    </row>
    <row r="39" spans="1:11">
      <c r="A39" s="33" t="s">
        <v>191</v>
      </c>
      <c r="B39" s="30">
        <v>26117</v>
      </c>
      <c r="C39" s="31">
        <f t="shared" si="3"/>
        <v>2.09530510926077E-2</v>
      </c>
      <c r="D39" s="30">
        <v>6795</v>
      </c>
      <c r="E39" s="31">
        <f t="shared" si="3"/>
        <v>1.4784946236559238E-2</v>
      </c>
      <c r="F39" s="30">
        <v>2653</v>
      </c>
      <c r="G39" s="31">
        <f t="shared" si="0"/>
        <v>-2.6315789473684292E-3</v>
      </c>
      <c r="H39" s="30">
        <v>35705</v>
      </c>
      <c r="I39" s="31">
        <f t="shared" si="1"/>
        <v>1.880385778690874E-2</v>
      </c>
      <c r="J39" s="30">
        <v>15029</v>
      </c>
      <c r="K39" s="31">
        <f t="shared" si="2"/>
        <v>1.7397779582994932E-2</v>
      </c>
    </row>
    <row r="40" spans="1:11">
      <c r="A40" s="33" t="s">
        <v>360</v>
      </c>
      <c r="B40" s="30">
        <v>26787</v>
      </c>
      <c r="C40" s="31">
        <f t="shared" si="3"/>
        <v>2.56537887199908E-2</v>
      </c>
      <c r="D40" s="30">
        <v>7081</v>
      </c>
      <c r="E40" s="31">
        <f t="shared" si="3"/>
        <v>4.2089771891096417E-2</v>
      </c>
      <c r="F40" s="30">
        <v>2624</v>
      </c>
      <c r="G40" s="31">
        <f t="shared" si="0"/>
        <v>-1.0931021485111159E-2</v>
      </c>
      <c r="H40" s="30">
        <v>36593</v>
      </c>
      <c r="I40" s="31">
        <f t="shared" si="1"/>
        <v>2.4870466321243567E-2</v>
      </c>
      <c r="J40" s="30">
        <v>15507</v>
      </c>
      <c r="K40" s="31">
        <f t="shared" si="2"/>
        <v>3.1805176658460388E-2</v>
      </c>
    </row>
    <row r="41" spans="1:11">
      <c r="A41" s="33" t="s">
        <v>361</v>
      </c>
      <c r="B41" s="34">
        <v>26881</v>
      </c>
      <c r="C41" s="31">
        <f t="shared" si="3"/>
        <v>3.5091648934184594E-3</v>
      </c>
      <c r="D41" s="30">
        <v>7148</v>
      </c>
      <c r="E41" s="31">
        <f t="shared" si="3"/>
        <v>9.4619404038978061E-3</v>
      </c>
      <c r="F41" s="30">
        <v>2580</v>
      </c>
      <c r="G41" s="31">
        <f t="shared" si="0"/>
        <v>-1.6768292682926789E-2</v>
      </c>
      <c r="H41" s="30">
        <v>36610</v>
      </c>
      <c r="I41" s="31">
        <f t="shared" si="1"/>
        <v>4.6456972645048111E-4</v>
      </c>
      <c r="J41" s="30">
        <v>15567</v>
      </c>
      <c r="K41" s="31">
        <f t="shared" si="2"/>
        <v>3.8692203520991342E-3</v>
      </c>
    </row>
    <row r="42" spans="1:11">
      <c r="A42" s="33" t="s">
        <v>362</v>
      </c>
      <c r="B42" s="30">
        <v>28476</v>
      </c>
      <c r="C42" s="31">
        <f t="shared" si="3"/>
        <v>5.9335590193817289E-2</v>
      </c>
      <c r="D42" s="30">
        <v>7825</v>
      </c>
      <c r="E42" s="31">
        <f t="shared" si="3"/>
        <v>9.4711807498601086E-2</v>
      </c>
      <c r="F42" s="30">
        <v>2842</v>
      </c>
      <c r="G42" s="31">
        <f t="shared" si="0"/>
        <v>0.10155038759689927</v>
      </c>
      <c r="H42" s="30">
        <v>38799</v>
      </c>
      <c r="I42" s="31">
        <f t="shared" si="1"/>
        <v>5.9792406446326218E-2</v>
      </c>
      <c r="J42" s="30">
        <v>16855</v>
      </c>
      <c r="K42" s="31">
        <f t="shared" si="2"/>
        <v>8.2739127641806354E-2</v>
      </c>
    </row>
    <row r="43" spans="1:11">
      <c r="A43" s="33" t="s">
        <v>363</v>
      </c>
      <c r="B43" s="30">
        <v>29251</v>
      </c>
      <c r="C43" s="31">
        <f t="shared" si="3"/>
        <v>2.7215901109706397E-2</v>
      </c>
      <c r="D43" s="30">
        <v>8337</v>
      </c>
      <c r="E43" s="31">
        <f t="shared" si="3"/>
        <v>6.5431309904153245E-2</v>
      </c>
      <c r="F43" s="30">
        <v>2997</v>
      </c>
      <c r="G43" s="31">
        <f t="shared" si="0"/>
        <v>5.4539057002111146E-2</v>
      </c>
      <c r="H43" s="30">
        <v>39850</v>
      </c>
      <c r="I43" s="31">
        <f t="shared" si="1"/>
        <v>2.7088327018737646E-2</v>
      </c>
      <c r="J43" s="30">
        <v>17680</v>
      </c>
      <c r="K43" s="31">
        <f t="shared" si="2"/>
        <v>4.8946900029664731E-2</v>
      </c>
    </row>
    <row r="44" spans="1:11">
      <c r="A44" s="35" t="s">
        <v>192</v>
      </c>
      <c r="B44" s="30">
        <v>29405</v>
      </c>
      <c r="C44" s="31">
        <f t="shared" si="3"/>
        <v>5.2647772725717967E-3</v>
      </c>
      <c r="D44" s="30">
        <v>8728</v>
      </c>
      <c r="E44" s="31">
        <f t="shared" si="3"/>
        <v>4.689936427971686E-2</v>
      </c>
      <c r="F44" s="30">
        <v>3135</v>
      </c>
      <c r="G44" s="31">
        <f t="shared" si="0"/>
        <v>4.6046046046046119E-2</v>
      </c>
      <c r="H44" s="30">
        <v>40043</v>
      </c>
      <c r="I44" s="31">
        <f t="shared" si="1"/>
        <v>4.8431618569635404E-3</v>
      </c>
      <c r="J44" s="30">
        <v>18092</v>
      </c>
      <c r="K44" s="31">
        <f t="shared" si="2"/>
        <v>2.3303167420814397E-2</v>
      </c>
    </row>
    <row r="45" spans="1:11">
      <c r="A45" s="35" t="s">
        <v>364</v>
      </c>
      <c r="B45" s="30">
        <v>30146</v>
      </c>
      <c r="C45" s="31">
        <f t="shared" si="3"/>
        <v>2.5199795953069204E-2</v>
      </c>
      <c r="D45" s="30">
        <v>8991</v>
      </c>
      <c r="E45" s="31">
        <f t="shared" si="3"/>
        <v>3.0132905591200743E-2</v>
      </c>
      <c r="F45" s="30">
        <v>3280</v>
      </c>
      <c r="G45" s="31">
        <f t="shared" si="0"/>
        <v>4.6251993620414655E-2</v>
      </c>
      <c r="H45" s="30">
        <v>41022</v>
      </c>
      <c r="I45" s="31">
        <f t="shared" si="1"/>
        <v>2.4448717628549277E-2</v>
      </c>
      <c r="J45" s="30">
        <v>18528</v>
      </c>
      <c r="K45" s="31">
        <f t="shared" si="2"/>
        <v>2.409904930355955E-2</v>
      </c>
    </row>
    <row r="46" spans="1:11" s="22" customFormat="1">
      <c r="A46" s="35" t="s">
        <v>365</v>
      </c>
      <c r="B46" s="30">
        <v>30731</v>
      </c>
      <c r="C46" s="31">
        <f t="shared" si="3"/>
        <v>1.9405559609898537E-2</v>
      </c>
      <c r="D46" s="30">
        <v>9062</v>
      </c>
      <c r="E46" s="31">
        <f t="shared" si="3"/>
        <v>7.8967856745635334E-3</v>
      </c>
      <c r="F46" s="30">
        <v>3306</v>
      </c>
      <c r="G46" s="31">
        <f t="shared" si="0"/>
        <v>7.9268292682925789E-3</v>
      </c>
      <c r="H46" s="30">
        <v>41771</v>
      </c>
      <c r="I46" s="31">
        <f t="shared" si="1"/>
        <v>1.8258495441470401E-2</v>
      </c>
      <c r="J46" s="30">
        <v>18749</v>
      </c>
      <c r="K46" s="31">
        <f t="shared" si="2"/>
        <v>1.1927892918825567E-2</v>
      </c>
    </row>
    <row r="47" spans="1:11">
      <c r="A47" s="36" t="s">
        <v>366</v>
      </c>
      <c r="B47" s="37">
        <v>31231</v>
      </c>
      <c r="C47" s="31">
        <f t="shared" si="3"/>
        <v>1.6270215743060756E-2</v>
      </c>
      <c r="D47" s="37">
        <v>9139</v>
      </c>
      <c r="E47" s="31">
        <f t="shared" si="3"/>
        <v>8.497020525270349E-3</v>
      </c>
      <c r="F47" s="37">
        <v>3347</v>
      </c>
      <c r="G47" s="31">
        <f t="shared" si="0"/>
        <v>1.2401693889897203E-2</v>
      </c>
      <c r="H47" s="37">
        <v>42419</v>
      </c>
      <c r="I47" s="31">
        <f t="shared" si="1"/>
        <v>1.5513155059730499E-2</v>
      </c>
      <c r="J47" s="37">
        <v>18943</v>
      </c>
      <c r="K47" s="31">
        <f t="shared" si="2"/>
        <v>1.0347218518320878E-2</v>
      </c>
    </row>
    <row r="48" spans="1:11" s="56" customFormat="1" ht="32.25" customHeight="1">
      <c r="A48" s="55"/>
      <c r="B48" s="634" t="s">
        <v>878</v>
      </c>
      <c r="C48" s="635"/>
      <c r="D48" s="635"/>
      <c r="E48" s="635"/>
      <c r="F48" s="635"/>
      <c r="G48" s="636"/>
      <c r="H48" s="631" t="s">
        <v>883</v>
      </c>
      <c r="I48" s="632"/>
      <c r="J48" s="632"/>
      <c r="K48" s="633"/>
    </row>
    <row r="49" spans="1:11" ht="31.5" customHeight="1">
      <c r="A49" s="24" t="s">
        <v>0</v>
      </c>
      <c r="B49" s="25" t="s">
        <v>116</v>
      </c>
      <c r="C49" s="26" t="s">
        <v>960</v>
      </c>
      <c r="D49" s="25" t="s">
        <v>115</v>
      </c>
      <c r="E49" s="26" t="s">
        <v>960</v>
      </c>
      <c r="F49" s="28" t="s">
        <v>118</v>
      </c>
      <c r="G49" s="26" t="s">
        <v>960</v>
      </c>
      <c r="H49" s="25" t="s">
        <v>116</v>
      </c>
      <c r="I49" s="26" t="s">
        <v>960</v>
      </c>
      <c r="J49" s="25" t="s">
        <v>115</v>
      </c>
      <c r="K49" s="26" t="s">
        <v>960</v>
      </c>
    </row>
    <row r="50" spans="1:11">
      <c r="A50" s="32" t="s">
        <v>865</v>
      </c>
      <c r="B50" s="30">
        <v>1832</v>
      </c>
      <c r="C50" s="113" t="s">
        <v>313</v>
      </c>
      <c r="D50" s="30">
        <v>428</v>
      </c>
      <c r="E50" s="113" t="s">
        <v>313</v>
      </c>
      <c r="F50" s="30">
        <v>192</v>
      </c>
      <c r="G50" s="113" t="s">
        <v>313</v>
      </c>
      <c r="H50" s="38">
        <v>2929</v>
      </c>
      <c r="I50" s="113" t="s">
        <v>313</v>
      </c>
      <c r="J50" s="30">
        <v>1405</v>
      </c>
      <c r="K50" s="101" t="s">
        <v>313</v>
      </c>
    </row>
    <row r="51" spans="1:11">
      <c r="A51" s="32" t="s">
        <v>866</v>
      </c>
      <c r="B51" s="30">
        <v>1948</v>
      </c>
      <c r="C51" s="31">
        <f t="shared" ref="C51:C93" si="4">B51/B50-1</f>
        <v>6.3318777292576511E-2</v>
      </c>
      <c r="D51" s="30">
        <v>503</v>
      </c>
      <c r="E51" s="31">
        <f t="shared" ref="E51:E93" si="5">D51/D50-1</f>
        <v>0.17523364485981308</v>
      </c>
      <c r="F51" s="30">
        <v>233</v>
      </c>
      <c r="G51" s="31">
        <f t="shared" ref="G51:G93" si="6">F51/F50-1</f>
        <v>0.21354166666666674</v>
      </c>
      <c r="H51" s="38">
        <v>3088</v>
      </c>
      <c r="I51" s="31">
        <f t="shared" ref="I51:I93" si="7">H51/H50-1</f>
        <v>5.4284738818709544E-2</v>
      </c>
      <c r="J51" s="30">
        <v>1554</v>
      </c>
      <c r="K51" s="31">
        <f t="shared" ref="K51:K93" si="8">J51/J50-1</f>
        <v>0.10604982206405689</v>
      </c>
    </row>
    <row r="52" spans="1:11">
      <c r="A52" s="32" t="s">
        <v>867</v>
      </c>
      <c r="B52" s="30">
        <v>2045</v>
      </c>
      <c r="C52" s="31">
        <f t="shared" si="4"/>
        <v>4.9794661190964984E-2</v>
      </c>
      <c r="D52" s="30">
        <v>514</v>
      </c>
      <c r="E52" s="31">
        <f t="shared" si="5"/>
        <v>2.1868787276341894E-2</v>
      </c>
      <c r="F52" s="30">
        <v>274</v>
      </c>
      <c r="G52" s="31">
        <f t="shared" si="6"/>
        <v>0.17596566523605151</v>
      </c>
      <c r="H52" s="38">
        <v>3220</v>
      </c>
      <c r="I52" s="31">
        <f t="shared" si="7"/>
        <v>4.2746113989637236E-2</v>
      </c>
      <c r="J52" s="30">
        <v>1596</v>
      </c>
      <c r="K52" s="31">
        <f t="shared" si="8"/>
        <v>2.7027027027026973E-2</v>
      </c>
    </row>
    <row r="53" spans="1:11">
      <c r="A53" s="32" t="s">
        <v>868</v>
      </c>
      <c r="B53" s="30">
        <v>2130</v>
      </c>
      <c r="C53" s="31">
        <f t="shared" si="4"/>
        <v>4.1564792176039145E-2</v>
      </c>
      <c r="D53" s="30">
        <v>512</v>
      </c>
      <c r="E53" s="31">
        <f t="shared" si="5"/>
        <v>-3.8910505836575737E-3</v>
      </c>
      <c r="F53" s="30">
        <v>277</v>
      </c>
      <c r="G53" s="31">
        <f t="shared" si="6"/>
        <v>1.0948905109489093E-2</v>
      </c>
      <c r="H53" s="38">
        <v>3416</v>
      </c>
      <c r="I53" s="31">
        <f t="shared" si="7"/>
        <v>6.0869565217391397E-2</v>
      </c>
      <c r="J53" s="30">
        <v>1646</v>
      </c>
      <c r="K53" s="31">
        <f t="shared" si="8"/>
        <v>3.1328320802004983E-2</v>
      </c>
    </row>
    <row r="54" spans="1:11">
      <c r="A54" s="32" t="s">
        <v>869</v>
      </c>
      <c r="B54" s="30">
        <v>2291</v>
      </c>
      <c r="C54" s="31">
        <f t="shared" si="4"/>
        <v>7.5586854460093944E-2</v>
      </c>
      <c r="D54" s="30">
        <v>542</v>
      </c>
      <c r="E54" s="31">
        <f t="shared" si="5"/>
        <v>5.859375E-2</v>
      </c>
      <c r="F54" s="30">
        <v>245</v>
      </c>
      <c r="G54" s="31">
        <f t="shared" si="6"/>
        <v>-0.1155234657039711</v>
      </c>
      <c r="H54" s="38">
        <v>3682</v>
      </c>
      <c r="I54" s="31">
        <f t="shared" si="7"/>
        <v>7.7868852459016313E-2</v>
      </c>
      <c r="J54" s="30">
        <v>1779</v>
      </c>
      <c r="K54" s="31">
        <f t="shared" si="8"/>
        <v>8.0801944106925871E-2</v>
      </c>
    </row>
    <row r="55" spans="1:11">
      <c r="A55" s="32" t="s">
        <v>870</v>
      </c>
      <c r="B55" s="30">
        <v>2534</v>
      </c>
      <c r="C55" s="31">
        <f t="shared" si="4"/>
        <v>0.1060672195547796</v>
      </c>
      <c r="D55" s="30">
        <v>617</v>
      </c>
      <c r="E55" s="31">
        <f t="shared" si="5"/>
        <v>0.13837638376383765</v>
      </c>
      <c r="F55" s="30">
        <v>283</v>
      </c>
      <c r="G55" s="31">
        <f t="shared" si="6"/>
        <v>0.15510204081632661</v>
      </c>
      <c r="H55" s="38">
        <v>3977</v>
      </c>
      <c r="I55" s="31">
        <f t="shared" si="7"/>
        <v>8.0119500271591537E-2</v>
      </c>
      <c r="J55" s="30">
        <v>1936</v>
      </c>
      <c r="K55" s="31">
        <f t="shared" si="8"/>
        <v>8.825182686902755E-2</v>
      </c>
    </row>
    <row r="56" spans="1:11">
      <c r="A56" s="32" t="s">
        <v>871</v>
      </c>
      <c r="B56" s="30">
        <v>2700</v>
      </c>
      <c r="C56" s="31">
        <f t="shared" si="4"/>
        <v>6.5509076558800228E-2</v>
      </c>
      <c r="D56" s="30">
        <v>655</v>
      </c>
      <c r="E56" s="31">
        <f t="shared" si="5"/>
        <v>6.1588330632090793E-2</v>
      </c>
      <c r="F56" s="30">
        <v>306</v>
      </c>
      <c r="G56" s="31">
        <f t="shared" si="6"/>
        <v>8.1272084805653622E-2</v>
      </c>
      <c r="H56" s="38">
        <v>4240</v>
      </c>
      <c r="I56" s="31">
        <f t="shared" si="7"/>
        <v>6.6130248931355329E-2</v>
      </c>
      <c r="J56" s="30">
        <v>2038</v>
      </c>
      <c r="K56" s="31">
        <f t="shared" si="8"/>
        <v>5.2685950413223104E-2</v>
      </c>
    </row>
    <row r="57" spans="1:11">
      <c r="A57" s="32" t="s">
        <v>872</v>
      </c>
      <c r="B57" s="30">
        <v>2958</v>
      </c>
      <c r="C57" s="31">
        <f t="shared" si="4"/>
        <v>9.5555555555555616E-2</v>
      </c>
      <c r="D57" s="30">
        <v>688</v>
      </c>
      <c r="E57" s="31">
        <f t="shared" si="5"/>
        <v>5.0381679389313039E-2</v>
      </c>
      <c r="F57" s="30">
        <v>327</v>
      </c>
      <c r="G57" s="31">
        <f t="shared" si="6"/>
        <v>6.8627450980392135E-2</v>
      </c>
      <c r="H57" s="38">
        <v>4610</v>
      </c>
      <c r="I57" s="31">
        <f t="shared" si="7"/>
        <v>8.7264150943396235E-2</v>
      </c>
      <c r="J57" s="30">
        <v>2145</v>
      </c>
      <c r="K57" s="31">
        <f t="shared" si="8"/>
        <v>5.2502453385672165E-2</v>
      </c>
    </row>
    <row r="58" spans="1:11">
      <c r="A58" s="32" t="s">
        <v>873</v>
      </c>
      <c r="B58" s="30">
        <v>3225</v>
      </c>
      <c r="C58" s="31">
        <f t="shared" si="4"/>
        <v>9.0263691683569958E-2</v>
      </c>
      <c r="D58" s="30">
        <v>738</v>
      </c>
      <c r="E58" s="31">
        <f t="shared" si="5"/>
        <v>7.267441860465107E-2</v>
      </c>
      <c r="F58" s="30">
        <v>355</v>
      </c>
      <c r="G58" s="31">
        <f t="shared" si="6"/>
        <v>8.5626911314984788E-2</v>
      </c>
      <c r="H58" s="38">
        <v>5013</v>
      </c>
      <c r="I58" s="31">
        <f t="shared" si="7"/>
        <v>8.7418655097613929E-2</v>
      </c>
      <c r="J58" s="30">
        <v>2328</v>
      </c>
      <c r="K58" s="31">
        <f t="shared" si="8"/>
        <v>8.5314685314685335E-2</v>
      </c>
    </row>
    <row r="59" spans="1:11">
      <c r="A59" s="32" t="s">
        <v>874</v>
      </c>
      <c r="B59" s="30">
        <v>3617</v>
      </c>
      <c r="C59" s="31">
        <f t="shared" si="4"/>
        <v>0.12155038759689929</v>
      </c>
      <c r="D59" s="30">
        <v>804</v>
      </c>
      <c r="E59" s="31">
        <f t="shared" si="5"/>
        <v>8.9430894308943021E-2</v>
      </c>
      <c r="F59" s="30">
        <v>391</v>
      </c>
      <c r="G59" s="31">
        <f t="shared" si="6"/>
        <v>0.10140845070422544</v>
      </c>
      <c r="H59" s="38">
        <v>5594</v>
      </c>
      <c r="I59" s="31">
        <f t="shared" si="7"/>
        <v>0.11589866347496502</v>
      </c>
      <c r="J59" s="30">
        <v>2551</v>
      </c>
      <c r="K59" s="31">
        <f t="shared" si="8"/>
        <v>9.5790378006872956E-2</v>
      </c>
    </row>
    <row r="60" spans="1:11">
      <c r="A60" s="32" t="s">
        <v>875</v>
      </c>
      <c r="B60" s="30">
        <v>4113</v>
      </c>
      <c r="C60" s="31">
        <f t="shared" si="4"/>
        <v>0.1371302184130494</v>
      </c>
      <c r="D60" s="30">
        <v>909</v>
      </c>
      <c r="E60" s="31">
        <f t="shared" si="5"/>
        <v>0.13059701492537323</v>
      </c>
      <c r="F60" s="30">
        <v>434</v>
      </c>
      <c r="G60" s="31">
        <f t="shared" si="6"/>
        <v>0.10997442455242967</v>
      </c>
      <c r="H60" s="38">
        <v>6330</v>
      </c>
      <c r="I60" s="31">
        <f t="shared" si="7"/>
        <v>0.1315695387915623</v>
      </c>
      <c r="J60" s="30">
        <v>2870</v>
      </c>
      <c r="K60" s="31">
        <f t="shared" si="8"/>
        <v>0.12504900039200306</v>
      </c>
    </row>
    <row r="61" spans="1:11">
      <c r="A61" s="32" t="s">
        <v>876</v>
      </c>
      <c r="B61" s="30">
        <v>4639</v>
      </c>
      <c r="C61" s="31">
        <f t="shared" si="4"/>
        <v>0.12788718696814971</v>
      </c>
      <c r="D61" s="30">
        <v>1031</v>
      </c>
      <c r="E61" s="31">
        <f t="shared" si="5"/>
        <v>0.13421342134213421</v>
      </c>
      <c r="F61" s="30">
        <v>473</v>
      </c>
      <c r="G61" s="31">
        <f t="shared" si="6"/>
        <v>8.9861751152073843E-2</v>
      </c>
      <c r="H61" s="38">
        <v>7126</v>
      </c>
      <c r="I61" s="31">
        <f t="shared" si="7"/>
        <v>0.12575039494470763</v>
      </c>
      <c r="J61" s="30">
        <v>3196</v>
      </c>
      <c r="K61" s="31">
        <f t="shared" si="8"/>
        <v>0.11358885017421594</v>
      </c>
    </row>
    <row r="62" spans="1:11">
      <c r="A62" s="32" t="s">
        <v>877</v>
      </c>
      <c r="B62" s="30">
        <v>5093</v>
      </c>
      <c r="C62" s="31">
        <f t="shared" si="4"/>
        <v>9.7865919379176436E-2</v>
      </c>
      <c r="D62" s="30">
        <v>1148</v>
      </c>
      <c r="E62" s="31">
        <f t="shared" si="5"/>
        <v>0.11348205625606211</v>
      </c>
      <c r="F62" s="30">
        <v>528</v>
      </c>
      <c r="G62" s="31">
        <f t="shared" si="6"/>
        <v>0.11627906976744184</v>
      </c>
      <c r="H62" s="38">
        <v>7759</v>
      </c>
      <c r="I62" s="31">
        <f t="shared" si="7"/>
        <v>8.8829637945551543E-2</v>
      </c>
      <c r="J62" s="30">
        <v>3433</v>
      </c>
      <c r="K62" s="31">
        <f t="shared" si="8"/>
        <v>7.4155193992490709E-2</v>
      </c>
    </row>
    <row r="63" spans="1:11">
      <c r="A63" s="32" t="s">
        <v>339</v>
      </c>
      <c r="B63" s="30">
        <v>5556</v>
      </c>
      <c r="C63" s="31">
        <f t="shared" si="4"/>
        <v>9.0909090909090828E-2</v>
      </c>
      <c r="D63" s="30">
        <v>1228</v>
      </c>
      <c r="E63" s="31">
        <f t="shared" si="5"/>
        <v>6.9686411149825878E-2</v>
      </c>
      <c r="F63" s="30">
        <v>584</v>
      </c>
      <c r="G63" s="31">
        <f t="shared" si="6"/>
        <v>0.10606060606060597</v>
      </c>
      <c r="H63" s="38">
        <v>8451</v>
      </c>
      <c r="I63" s="31">
        <f t="shared" si="7"/>
        <v>8.9186750869957532E-2</v>
      </c>
      <c r="J63" s="30">
        <v>3682</v>
      </c>
      <c r="K63" s="31">
        <f t="shared" si="8"/>
        <v>7.2531313719778723E-2</v>
      </c>
    </row>
    <row r="64" spans="1:11">
      <c r="A64" s="32" t="s">
        <v>340</v>
      </c>
      <c r="B64" s="30">
        <v>6121</v>
      </c>
      <c r="C64" s="31">
        <f t="shared" si="4"/>
        <v>0.10169186465082802</v>
      </c>
      <c r="D64" s="30">
        <v>1318</v>
      </c>
      <c r="E64" s="31">
        <f t="shared" si="5"/>
        <v>7.3289902280130326E-2</v>
      </c>
      <c r="F64" s="30">
        <v>641</v>
      </c>
      <c r="G64" s="31">
        <f t="shared" si="6"/>
        <v>9.7602739726027288E-2</v>
      </c>
      <c r="H64" s="38">
        <v>8902</v>
      </c>
      <c r="I64" s="31">
        <f t="shared" si="7"/>
        <v>5.3366465507040495E-2</v>
      </c>
      <c r="J64" s="30">
        <v>3859</v>
      </c>
      <c r="K64" s="31">
        <f t="shared" si="8"/>
        <v>4.8071700162954922E-2</v>
      </c>
    </row>
    <row r="65" spans="1:11">
      <c r="A65" s="32" t="s">
        <v>341</v>
      </c>
      <c r="B65" s="30">
        <v>6658</v>
      </c>
      <c r="C65" s="31">
        <f t="shared" si="4"/>
        <v>8.7730762947230811E-2</v>
      </c>
      <c r="D65" s="30">
        <v>1414</v>
      </c>
      <c r="E65" s="31">
        <f t="shared" si="5"/>
        <v>7.2837632776934669E-2</v>
      </c>
      <c r="F65" s="30">
        <v>660</v>
      </c>
      <c r="G65" s="31">
        <f t="shared" si="6"/>
        <v>2.9641185647425905E-2</v>
      </c>
      <c r="H65" s="38">
        <v>9852</v>
      </c>
      <c r="I65" s="31">
        <f t="shared" si="7"/>
        <v>0.10671759155246008</v>
      </c>
      <c r="J65" s="30">
        <v>4050</v>
      </c>
      <c r="K65" s="31">
        <f t="shared" si="8"/>
        <v>4.9494687742938526E-2</v>
      </c>
    </row>
    <row r="66" spans="1:11">
      <c r="A66" s="32" t="s">
        <v>342</v>
      </c>
      <c r="B66" s="39">
        <v>7048</v>
      </c>
      <c r="C66" s="31">
        <f t="shared" si="4"/>
        <v>5.857614899369179E-2</v>
      </c>
      <c r="D66" s="39">
        <v>1485</v>
      </c>
      <c r="E66" s="31">
        <f t="shared" si="5"/>
        <v>5.0212164073550225E-2</v>
      </c>
      <c r="F66" s="39">
        <v>739</v>
      </c>
      <c r="G66" s="31">
        <f t="shared" si="6"/>
        <v>0.11969696969696964</v>
      </c>
      <c r="H66" s="38">
        <v>10455</v>
      </c>
      <c r="I66" s="31">
        <f t="shared" si="7"/>
        <v>6.1205846528623598E-2</v>
      </c>
      <c r="J66" s="30">
        <v>4199</v>
      </c>
      <c r="K66" s="31">
        <f t="shared" si="8"/>
        <v>3.6790123456790225E-2</v>
      </c>
    </row>
    <row r="67" spans="1:11">
      <c r="A67" s="32" t="s">
        <v>343</v>
      </c>
      <c r="B67" s="39">
        <v>8004</v>
      </c>
      <c r="C67" s="31">
        <f t="shared" si="4"/>
        <v>0.13564131668558455</v>
      </c>
      <c r="D67" s="39">
        <v>1578</v>
      </c>
      <c r="E67" s="31">
        <f t="shared" si="5"/>
        <v>6.2626262626262585E-2</v>
      </c>
      <c r="F67" s="39">
        <v>799</v>
      </c>
      <c r="G67" s="31">
        <f t="shared" si="6"/>
        <v>8.1190798376183926E-2</v>
      </c>
      <c r="H67" s="38">
        <v>11660</v>
      </c>
      <c r="I67" s="31">
        <f t="shared" si="7"/>
        <v>0.11525585844093733</v>
      </c>
      <c r="J67" s="30">
        <v>4455</v>
      </c>
      <c r="K67" s="31">
        <f t="shared" si="8"/>
        <v>6.0966896880209509E-2</v>
      </c>
    </row>
    <row r="68" spans="1:11">
      <c r="A68" s="32" t="s">
        <v>344</v>
      </c>
      <c r="B68" s="39">
        <v>8663</v>
      </c>
      <c r="C68" s="31">
        <f t="shared" si="4"/>
        <v>8.2333833083458208E-2</v>
      </c>
      <c r="D68" s="39">
        <v>1696</v>
      </c>
      <c r="E68" s="31">
        <f t="shared" si="5"/>
        <v>7.4778200253485361E-2</v>
      </c>
      <c r="F68" s="39">
        <v>841</v>
      </c>
      <c r="G68" s="31">
        <f t="shared" si="6"/>
        <v>5.2565707133917394E-2</v>
      </c>
      <c r="H68" s="38">
        <v>12557</v>
      </c>
      <c r="I68" s="31">
        <f t="shared" si="7"/>
        <v>7.6929674099485368E-2</v>
      </c>
      <c r="J68" s="30">
        <v>4715</v>
      </c>
      <c r="K68" s="31">
        <f t="shared" si="8"/>
        <v>5.8361391694724984E-2</v>
      </c>
    </row>
    <row r="69" spans="1:11">
      <c r="A69" s="32" t="s">
        <v>345</v>
      </c>
      <c r="B69" s="39">
        <v>9340</v>
      </c>
      <c r="C69" s="31">
        <f t="shared" si="4"/>
        <v>7.8148447420062439E-2</v>
      </c>
      <c r="D69" s="39">
        <v>1908</v>
      </c>
      <c r="E69" s="31">
        <f t="shared" si="5"/>
        <v>0.125</v>
      </c>
      <c r="F69" s="39">
        <v>906</v>
      </c>
      <c r="G69" s="31">
        <f t="shared" si="6"/>
        <v>7.7288941736028516E-2</v>
      </c>
      <c r="H69" s="38">
        <v>13476</v>
      </c>
      <c r="I69" s="31">
        <f t="shared" si="7"/>
        <v>7.3186270606036441E-2</v>
      </c>
      <c r="J69" s="30">
        <v>5074</v>
      </c>
      <c r="K69" s="31">
        <f t="shared" si="8"/>
        <v>7.6139978791092355E-2</v>
      </c>
    </row>
    <row r="70" spans="1:11">
      <c r="A70" s="32" t="s">
        <v>346</v>
      </c>
      <c r="B70" s="39">
        <v>9812</v>
      </c>
      <c r="C70" s="31">
        <f t="shared" si="4"/>
        <v>5.0535331905781522E-2</v>
      </c>
      <c r="D70" s="39">
        <v>2107</v>
      </c>
      <c r="E70" s="31">
        <f t="shared" si="5"/>
        <v>0.1042976939203355</v>
      </c>
      <c r="F70" s="39">
        <v>1171</v>
      </c>
      <c r="G70" s="31">
        <f t="shared" si="6"/>
        <v>0.29249448123620314</v>
      </c>
      <c r="H70" s="38">
        <v>14188</v>
      </c>
      <c r="I70" s="31">
        <f t="shared" si="7"/>
        <v>5.2834669041258442E-2</v>
      </c>
      <c r="J70" s="30">
        <v>5452</v>
      </c>
      <c r="K70" s="31">
        <f t="shared" si="8"/>
        <v>7.4497437918801701E-2</v>
      </c>
    </row>
    <row r="71" spans="1:11">
      <c r="A71" s="32" t="s">
        <v>347</v>
      </c>
      <c r="B71" s="39">
        <v>10448</v>
      </c>
      <c r="C71" s="31">
        <f t="shared" si="4"/>
        <v>6.4818589482266598E-2</v>
      </c>
      <c r="D71" s="39">
        <v>2334</v>
      </c>
      <c r="E71" s="31">
        <f t="shared" si="5"/>
        <v>0.10773611770289504</v>
      </c>
      <c r="F71" s="39">
        <v>1116</v>
      </c>
      <c r="G71" s="31">
        <f t="shared" si="6"/>
        <v>-4.6968403074295506E-2</v>
      </c>
      <c r="H71" s="38">
        <v>15027</v>
      </c>
      <c r="I71" s="31">
        <f t="shared" si="7"/>
        <v>5.9134479842120058E-2</v>
      </c>
      <c r="J71" s="30">
        <v>5834</v>
      </c>
      <c r="K71" s="31">
        <f t="shared" si="8"/>
        <v>7.006603081438012E-2</v>
      </c>
    </row>
    <row r="72" spans="1:11">
      <c r="A72" s="32" t="s">
        <v>348</v>
      </c>
      <c r="B72" s="39">
        <v>11007</v>
      </c>
      <c r="C72" s="31">
        <f t="shared" si="4"/>
        <v>5.3503062787136235E-2</v>
      </c>
      <c r="D72" s="39">
        <v>2535</v>
      </c>
      <c r="E72" s="31">
        <f t="shared" si="5"/>
        <v>8.6118251928020584E-2</v>
      </c>
      <c r="F72" s="39">
        <v>1245</v>
      </c>
      <c r="G72" s="31">
        <f t="shared" si="6"/>
        <v>0.11559139784946226</v>
      </c>
      <c r="H72" s="38">
        <v>15795</v>
      </c>
      <c r="I72" s="31">
        <f t="shared" si="7"/>
        <v>5.1108005589938221E-2</v>
      </c>
      <c r="J72" s="30">
        <v>6212</v>
      </c>
      <c r="K72" s="31">
        <f t="shared" si="8"/>
        <v>6.4792595131984987E-2</v>
      </c>
    </row>
    <row r="73" spans="1:11">
      <c r="A73" s="32" t="s">
        <v>349</v>
      </c>
      <c r="B73" s="39">
        <v>11719</v>
      </c>
      <c r="C73" s="31">
        <f t="shared" si="4"/>
        <v>6.4686108839829171E-2</v>
      </c>
      <c r="D73" s="39">
        <v>2705</v>
      </c>
      <c r="E73" s="31">
        <f t="shared" si="5"/>
        <v>6.7061143984220806E-2</v>
      </c>
      <c r="F73" s="39">
        <v>1310</v>
      </c>
      <c r="G73" s="31">
        <f t="shared" si="6"/>
        <v>5.2208835341365445E-2</v>
      </c>
      <c r="H73" s="38">
        <v>16498</v>
      </c>
      <c r="I73" s="31">
        <f t="shared" si="7"/>
        <v>4.4507755618866662E-2</v>
      </c>
      <c r="J73" s="30">
        <v>6620</v>
      </c>
      <c r="K73" s="31">
        <f t="shared" si="8"/>
        <v>6.5679330328396679E-2</v>
      </c>
    </row>
    <row r="74" spans="1:11">
      <c r="A74" s="32" t="s">
        <v>350</v>
      </c>
      <c r="B74" s="39">
        <v>12216</v>
      </c>
      <c r="C74" s="31">
        <f t="shared" si="4"/>
        <v>4.2409761925078948E-2</v>
      </c>
      <c r="D74" s="39">
        <v>2811</v>
      </c>
      <c r="E74" s="31">
        <f t="shared" si="5"/>
        <v>3.9186691312384392E-2</v>
      </c>
      <c r="F74" s="39">
        <v>1330</v>
      </c>
      <c r="G74" s="31">
        <f t="shared" si="6"/>
        <v>1.5267175572519109E-2</v>
      </c>
      <c r="H74" s="38">
        <v>17382</v>
      </c>
      <c r="I74" s="31">
        <f t="shared" si="7"/>
        <v>5.3582252394229535E-2</v>
      </c>
      <c r="J74" s="30">
        <v>6743</v>
      </c>
      <c r="K74" s="31">
        <f t="shared" si="8"/>
        <v>1.8580060422960676E-2</v>
      </c>
    </row>
    <row r="75" spans="1:11">
      <c r="A75" s="32" t="s">
        <v>351</v>
      </c>
      <c r="B75" s="39">
        <v>12994</v>
      </c>
      <c r="C75" s="31">
        <f t="shared" si="4"/>
        <v>6.3686967910936421E-2</v>
      </c>
      <c r="D75" s="39">
        <v>2975</v>
      </c>
      <c r="E75" s="31">
        <f t="shared" si="5"/>
        <v>5.8342226965492738E-2</v>
      </c>
      <c r="F75" s="39">
        <v>1465</v>
      </c>
      <c r="G75" s="31">
        <f t="shared" si="6"/>
        <v>0.10150375939849621</v>
      </c>
      <c r="H75" s="38">
        <v>18357</v>
      </c>
      <c r="I75" s="31">
        <f t="shared" si="7"/>
        <v>5.6092509492578602E-2</v>
      </c>
      <c r="J75" s="30">
        <v>7142</v>
      </c>
      <c r="K75" s="31">
        <f t="shared" si="8"/>
        <v>5.9172475159424698E-2</v>
      </c>
    </row>
    <row r="76" spans="1:11">
      <c r="A76" s="32" t="s">
        <v>352</v>
      </c>
      <c r="B76" s="39">
        <v>13785</v>
      </c>
      <c r="C76" s="31">
        <f t="shared" si="4"/>
        <v>6.0874249653686263E-2</v>
      </c>
      <c r="D76" s="39">
        <v>3111</v>
      </c>
      <c r="E76" s="31">
        <f t="shared" si="5"/>
        <v>4.5714285714285818E-2</v>
      </c>
      <c r="F76" s="39">
        <v>1567</v>
      </c>
      <c r="G76" s="31">
        <f t="shared" si="6"/>
        <v>6.9624573378839649E-2</v>
      </c>
      <c r="H76" s="38">
        <v>19360</v>
      </c>
      <c r="I76" s="31">
        <f t="shared" si="7"/>
        <v>5.4638557498501994E-2</v>
      </c>
      <c r="J76" s="30">
        <v>7469</v>
      </c>
      <c r="K76" s="31">
        <f t="shared" si="8"/>
        <v>4.5785494259311221E-2</v>
      </c>
    </row>
    <row r="77" spans="1:11">
      <c r="A77" s="32" t="s">
        <v>353</v>
      </c>
      <c r="B77" s="39">
        <v>14709</v>
      </c>
      <c r="C77" s="31">
        <f t="shared" si="4"/>
        <v>6.7029379760609409E-2</v>
      </c>
      <c r="D77" s="39">
        <v>3247</v>
      </c>
      <c r="E77" s="31">
        <f t="shared" si="5"/>
        <v>4.3715846994535568E-2</v>
      </c>
      <c r="F77" s="39">
        <v>1554</v>
      </c>
      <c r="G77" s="31">
        <f t="shared" si="6"/>
        <v>-8.2961072112316403E-3</v>
      </c>
      <c r="H77" s="38">
        <v>20463</v>
      </c>
      <c r="I77" s="31">
        <f t="shared" si="7"/>
        <v>5.6973140495867769E-2</v>
      </c>
      <c r="J77" s="30">
        <v>7769</v>
      </c>
      <c r="K77" s="31">
        <f t="shared" si="8"/>
        <v>4.0166019547462906E-2</v>
      </c>
    </row>
    <row r="78" spans="1:11">
      <c r="A78" s="32" t="s">
        <v>354</v>
      </c>
      <c r="B78" s="39">
        <v>15518</v>
      </c>
      <c r="C78" s="31">
        <f t="shared" si="4"/>
        <v>5.5000339927935293E-2</v>
      </c>
      <c r="D78" s="39">
        <v>3362</v>
      </c>
      <c r="E78" s="31">
        <f t="shared" si="5"/>
        <v>3.5417308284570348E-2</v>
      </c>
      <c r="F78" s="39">
        <v>1649</v>
      </c>
      <c r="G78" s="31">
        <f t="shared" si="6"/>
        <v>6.1132561132561047E-2</v>
      </c>
      <c r="H78" s="38">
        <v>21475</v>
      </c>
      <c r="I78" s="31">
        <f t="shared" si="7"/>
        <v>4.9455114108390763E-2</v>
      </c>
      <c r="J78" s="30">
        <v>8080</v>
      </c>
      <c r="K78" s="31">
        <f t="shared" si="8"/>
        <v>4.0030892006693186E-2</v>
      </c>
    </row>
    <row r="79" spans="1:11">
      <c r="A79" s="32" t="s">
        <v>355</v>
      </c>
      <c r="B79" s="39">
        <v>16072</v>
      </c>
      <c r="C79" s="31">
        <f t="shared" si="4"/>
        <v>3.5700476865575537E-2</v>
      </c>
      <c r="D79" s="39">
        <v>3508</v>
      </c>
      <c r="E79" s="31">
        <f t="shared" si="5"/>
        <v>4.3426531826293857E-2</v>
      </c>
      <c r="F79" s="39">
        <v>1642</v>
      </c>
      <c r="G79" s="31">
        <f t="shared" si="6"/>
        <v>-4.2449969678592936E-3</v>
      </c>
      <c r="H79" s="38">
        <v>22240</v>
      </c>
      <c r="I79" s="31">
        <f t="shared" si="7"/>
        <v>3.5622817229336468E-2</v>
      </c>
      <c r="J79" s="30">
        <v>8439</v>
      </c>
      <c r="K79" s="31">
        <f t="shared" si="8"/>
        <v>4.4430693069307026E-2</v>
      </c>
    </row>
    <row r="80" spans="1:11">
      <c r="A80" s="40" t="s">
        <v>190</v>
      </c>
      <c r="B80" s="39">
        <v>17377</v>
      </c>
      <c r="C80" s="31">
        <f t="shared" si="4"/>
        <v>8.119711299153809E-2</v>
      </c>
      <c r="D80" s="39">
        <v>3766</v>
      </c>
      <c r="E80" s="31">
        <f t="shared" si="5"/>
        <v>7.3546180159635099E-2</v>
      </c>
      <c r="F80" s="39">
        <v>1608</v>
      </c>
      <c r="G80" s="31">
        <f t="shared" si="6"/>
        <v>-2.0706455542021884E-2</v>
      </c>
      <c r="H80" s="38">
        <v>23856</v>
      </c>
      <c r="I80" s="31">
        <f t="shared" si="7"/>
        <v>7.266187050359707E-2</v>
      </c>
      <c r="J80" s="38">
        <v>9032</v>
      </c>
      <c r="K80" s="31">
        <f t="shared" si="8"/>
        <v>7.0268989216731859E-2</v>
      </c>
    </row>
    <row r="81" spans="1:11">
      <c r="A81" s="40" t="s">
        <v>356</v>
      </c>
      <c r="B81" s="39">
        <v>18060</v>
      </c>
      <c r="C81" s="31">
        <f t="shared" si="4"/>
        <v>3.930482822121184E-2</v>
      </c>
      <c r="D81" s="39">
        <v>4098</v>
      </c>
      <c r="E81" s="31">
        <f t="shared" si="5"/>
        <v>8.815719596388738E-2</v>
      </c>
      <c r="F81" s="39">
        <v>1674</v>
      </c>
      <c r="G81" s="31">
        <f t="shared" si="6"/>
        <v>4.1044776119403048E-2</v>
      </c>
      <c r="H81" s="38">
        <v>24867</v>
      </c>
      <c r="I81" s="31">
        <f t="shared" si="7"/>
        <v>4.2379275653923631E-2</v>
      </c>
      <c r="J81" s="38">
        <v>9672</v>
      </c>
      <c r="K81" s="31">
        <f t="shared" si="8"/>
        <v>7.085916740478293E-2</v>
      </c>
    </row>
    <row r="82" spans="1:11">
      <c r="A82" s="40" t="s">
        <v>357</v>
      </c>
      <c r="B82" s="39">
        <v>18950</v>
      </c>
      <c r="C82" s="31">
        <f t="shared" si="4"/>
        <v>4.9280177187153829E-2</v>
      </c>
      <c r="D82" s="39">
        <v>4645</v>
      </c>
      <c r="E82" s="31">
        <f t="shared" si="5"/>
        <v>0.13347974621766712</v>
      </c>
      <c r="F82" s="39">
        <v>1909</v>
      </c>
      <c r="G82" s="31">
        <f t="shared" si="6"/>
        <v>0.14038231780167254</v>
      </c>
      <c r="H82" s="38">
        <v>26057</v>
      </c>
      <c r="I82" s="31">
        <f t="shared" si="7"/>
        <v>4.7854586399646015E-2</v>
      </c>
      <c r="J82" s="38">
        <v>10530</v>
      </c>
      <c r="K82" s="31">
        <f t="shared" si="8"/>
        <v>8.870967741935476E-2</v>
      </c>
    </row>
    <row r="83" spans="1:11">
      <c r="A83" s="32" t="s">
        <v>358</v>
      </c>
      <c r="B83" s="39">
        <v>20045</v>
      </c>
      <c r="C83" s="31">
        <f t="shared" si="4"/>
        <v>5.7783641160949806E-2</v>
      </c>
      <c r="D83" s="39">
        <v>5126</v>
      </c>
      <c r="E83" s="31">
        <f t="shared" si="5"/>
        <v>0.10355220667384279</v>
      </c>
      <c r="F83" s="39">
        <v>2079</v>
      </c>
      <c r="G83" s="31">
        <f t="shared" si="6"/>
        <v>8.9051859612362394E-2</v>
      </c>
      <c r="H83" s="38">
        <v>27465</v>
      </c>
      <c r="I83" s="31">
        <f t="shared" si="7"/>
        <v>5.4035383965920891E-2</v>
      </c>
      <c r="J83" s="30">
        <v>11376</v>
      </c>
      <c r="K83" s="31">
        <f t="shared" si="8"/>
        <v>8.0341880341880278E-2</v>
      </c>
    </row>
    <row r="84" spans="1:11">
      <c r="A84" s="40" t="s">
        <v>359</v>
      </c>
      <c r="B84" s="39">
        <v>20980</v>
      </c>
      <c r="C84" s="31">
        <f t="shared" si="4"/>
        <v>4.6645048640558739E-2</v>
      </c>
      <c r="D84" s="39">
        <v>5492</v>
      </c>
      <c r="E84" s="31">
        <f t="shared" si="5"/>
        <v>7.1400702301989805E-2</v>
      </c>
      <c r="F84" s="39">
        <v>2182</v>
      </c>
      <c r="G84" s="31">
        <f t="shared" si="6"/>
        <v>4.9543049543049555E-2</v>
      </c>
      <c r="H84" s="38">
        <v>28743</v>
      </c>
      <c r="I84" s="31">
        <f t="shared" si="7"/>
        <v>4.6531949754232693E-2</v>
      </c>
      <c r="J84" s="38">
        <v>12115</v>
      </c>
      <c r="K84" s="31">
        <f t="shared" si="8"/>
        <v>6.4961322081575235E-2</v>
      </c>
    </row>
    <row r="85" spans="1:11">
      <c r="A85" s="40" t="s">
        <v>191</v>
      </c>
      <c r="B85" s="39">
        <v>22308</v>
      </c>
      <c r="C85" s="31">
        <f t="shared" si="4"/>
        <v>6.3298379408960992E-2</v>
      </c>
      <c r="D85" s="39">
        <v>5804</v>
      </c>
      <c r="E85" s="31">
        <f t="shared" si="5"/>
        <v>5.6809905316824505E-2</v>
      </c>
      <c r="F85" s="39">
        <v>2266</v>
      </c>
      <c r="G85" s="31">
        <f t="shared" si="6"/>
        <v>3.849679193400557E-2</v>
      </c>
      <c r="H85" s="38">
        <v>30497</v>
      </c>
      <c r="I85" s="31">
        <f t="shared" si="7"/>
        <v>6.1023553560866972E-2</v>
      </c>
      <c r="J85" s="38">
        <v>12837</v>
      </c>
      <c r="K85" s="31">
        <f t="shared" si="8"/>
        <v>5.9595542715641825E-2</v>
      </c>
    </row>
    <row r="86" spans="1:11">
      <c r="A86" s="40" t="s">
        <v>360</v>
      </c>
      <c r="B86" s="41">
        <v>23420</v>
      </c>
      <c r="C86" s="31">
        <f t="shared" si="4"/>
        <v>4.9847588309126722E-2</v>
      </c>
      <c r="D86" s="41">
        <v>6191</v>
      </c>
      <c r="E86" s="31">
        <f t="shared" si="5"/>
        <v>6.667815299793256E-2</v>
      </c>
      <c r="F86" s="41">
        <v>2294</v>
      </c>
      <c r="G86" s="31">
        <f t="shared" si="6"/>
        <v>1.2356575463371655E-2</v>
      </c>
      <c r="H86" s="38">
        <v>31993</v>
      </c>
      <c r="I86" s="31">
        <f t="shared" si="7"/>
        <v>4.9054005311997884E-2</v>
      </c>
      <c r="J86" s="38">
        <v>13558</v>
      </c>
      <c r="K86" s="31">
        <f t="shared" si="8"/>
        <v>5.616577081872709E-2</v>
      </c>
    </row>
    <row r="87" spans="1:11">
      <c r="A87" s="42" t="s">
        <v>361</v>
      </c>
      <c r="B87" s="39">
        <v>24818</v>
      </c>
      <c r="C87" s="31">
        <f t="shared" si="4"/>
        <v>5.9692570452604565E-2</v>
      </c>
      <c r="D87" s="39">
        <v>6599</v>
      </c>
      <c r="E87" s="31">
        <f t="shared" si="5"/>
        <v>6.5902115974802111E-2</v>
      </c>
      <c r="F87" s="39">
        <v>2382</v>
      </c>
      <c r="G87" s="31">
        <f t="shared" si="6"/>
        <v>3.8360941586748076E-2</v>
      </c>
      <c r="H87" s="38">
        <v>33800</v>
      </c>
      <c r="I87" s="31">
        <f t="shared" si="7"/>
        <v>5.6481105241771745E-2</v>
      </c>
      <c r="J87" s="38">
        <v>14372</v>
      </c>
      <c r="K87" s="31">
        <f t="shared" si="8"/>
        <v>6.0038353739489514E-2</v>
      </c>
    </row>
    <row r="88" spans="1:11">
      <c r="A88" s="42" t="s">
        <v>362</v>
      </c>
      <c r="B88" s="39">
        <v>25739</v>
      </c>
      <c r="C88" s="31">
        <f t="shared" si="4"/>
        <v>3.7110161979208689E-2</v>
      </c>
      <c r="D88" s="39">
        <v>7073</v>
      </c>
      <c r="E88" s="31">
        <f t="shared" si="5"/>
        <v>7.1829065009849868E-2</v>
      </c>
      <c r="F88" s="39">
        <v>2569</v>
      </c>
      <c r="G88" s="31">
        <f t="shared" si="6"/>
        <v>7.8505457598656569E-2</v>
      </c>
      <c r="H88" s="38">
        <v>35070</v>
      </c>
      <c r="I88" s="31">
        <f t="shared" si="7"/>
        <v>3.7573964497041423E-2</v>
      </c>
      <c r="J88" s="38">
        <v>15235</v>
      </c>
      <c r="K88" s="31">
        <f t="shared" si="8"/>
        <v>6.0047314222098525E-2</v>
      </c>
    </row>
    <row r="89" spans="1:11">
      <c r="A89" s="42" t="s">
        <v>363</v>
      </c>
      <c r="B89" s="39">
        <v>26766</v>
      </c>
      <c r="C89" s="31">
        <f t="shared" si="4"/>
        <v>3.9900540036520438E-2</v>
      </c>
      <c r="D89" s="39">
        <v>7629</v>
      </c>
      <c r="E89" s="31">
        <f t="shared" si="5"/>
        <v>7.8608794005372573E-2</v>
      </c>
      <c r="F89" s="39">
        <v>2742</v>
      </c>
      <c r="G89" s="31">
        <f t="shared" si="6"/>
        <v>6.7341377968080929E-2</v>
      </c>
      <c r="H89" s="38">
        <v>36465</v>
      </c>
      <c r="I89" s="31">
        <f t="shared" si="7"/>
        <v>3.9777587681779192E-2</v>
      </c>
      <c r="J89" s="38">
        <v>16178</v>
      </c>
      <c r="K89" s="31">
        <f t="shared" si="8"/>
        <v>6.1896947817525527E-2</v>
      </c>
    </row>
    <row r="90" spans="1:11">
      <c r="A90" s="42" t="s">
        <v>192</v>
      </c>
      <c r="B90" s="39">
        <v>27883</v>
      </c>
      <c r="C90" s="31">
        <f t="shared" si="4"/>
        <v>4.1732048120750154E-2</v>
      </c>
      <c r="D90" s="39">
        <v>8276</v>
      </c>
      <c r="E90" s="31">
        <f t="shared" si="5"/>
        <v>8.4807969589723475E-2</v>
      </c>
      <c r="F90" s="39">
        <v>2973</v>
      </c>
      <c r="G90" s="31">
        <f t="shared" si="6"/>
        <v>8.4245076586433321E-2</v>
      </c>
      <c r="H90" s="38">
        <v>37971</v>
      </c>
      <c r="I90" s="31">
        <f t="shared" si="7"/>
        <v>4.1299876593994256E-2</v>
      </c>
      <c r="J90" s="38">
        <v>17156</v>
      </c>
      <c r="K90" s="31">
        <f t="shared" si="8"/>
        <v>6.0452466312275854E-2</v>
      </c>
    </row>
    <row r="91" spans="1:11">
      <c r="A91" s="42" t="s">
        <v>364</v>
      </c>
      <c r="B91" s="39">
        <v>28989</v>
      </c>
      <c r="C91" s="31">
        <f t="shared" si="4"/>
        <v>3.9665746153570325E-2</v>
      </c>
      <c r="D91" s="39">
        <v>8646</v>
      </c>
      <c r="E91" s="31">
        <f t="shared" si="5"/>
        <v>4.4707588206863269E-2</v>
      </c>
      <c r="F91" s="39">
        <v>3154</v>
      </c>
      <c r="G91" s="31">
        <f t="shared" si="6"/>
        <v>6.0881264715775263E-2</v>
      </c>
      <c r="H91" s="38">
        <v>39447</v>
      </c>
      <c r="I91" s="31">
        <f t="shared" si="7"/>
        <v>3.8871770561744512E-2</v>
      </c>
      <c r="J91" s="38">
        <v>17817</v>
      </c>
      <c r="K91" s="31">
        <f t="shared" si="8"/>
        <v>3.8528794590813709E-2</v>
      </c>
    </row>
    <row r="92" spans="1:11" s="22" customFormat="1">
      <c r="A92" s="42" t="s">
        <v>365</v>
      </c>
      <c r="B92" s="39">
        <v>30131</v>
      </c>
      <c r="C92" s="31">
        <f t="shared" si="4"/>
        <v>3.9394252992514422E-2</v>
      </c>
      <c r="D92" s="39">
        <v>8885</v>
      </c>
      <c r="E92" s="31">
        <f t="shared" si="5"/>
        <v>2.7642840619939824E-2</v>
      </c>
      <c r="F92" s="39">
        <v>3241</v>
      </c>
      <c r="G92" s="31">
        <f t="shared" si="6"/>
        <v>2.7584020291693045E-2</v>
      </c>
      <c r="H92" s="38">
        <v>40955</v>
      </c>
      <c r="I92" s="31">
        <f t="shared" si="7"/>
        <v>3.8228509138844569E-2</v>
      </c>
      <c r="J92" s="38">
        <v>18383</v>
      </c>
      <c r="K92" s="31">
        <f t="shared" si="8"/>
        <v>3.1767413144749401E-2</v>
      </c>
    </row>
    <row r="93" spans="1:11">
      <c r="A93" s="44" t="s">
        <v>366</v>
      </c>
      <c r="B93" s="45">
        <v>31231</v>
      </c>
      <c r="C93" s="31">
        <f t="shared" si="4"/>
        <v>3.6507251667717622E-2</v>
      </c>
      <c r="D93" s="46">
        <v>9139</v>
      </c>
      <c r="E93" s="31">
        <f t="shared" si="5"/>
        <v>2.8587507034327553E-2</v>
      </c>
      <c r="F93" s="46">
        <v>3347</v>
      </c>
      <c r="G93" s="31">
        <f t="shared" si="6"/>
        <v>3.270595495217532E-2</v>
      </c>
      <c r="H93" s="47">
        <v>42419</v>
      </c>
      <c r="I93" s="31">
        <f t="shared" si="7"/>
        <v>3.5746551092662671E-2</v>
      </c>
      <c r="J93" s="47">
        <v>18943</v>
      </c>
      <c r="K93" s="31">
        <f t="shared" si="8"/>
        <v>3.0462927704944853E-2</v>
      </c>
    </row>
    <row r="94" spans="1:11" ht="32.25" customHeight="1">
      <c r="A94" s="623" t="s">
        <v>384</v>
      </c>
      <c r="B94" s="623"/>
      <c r="C94" s="623"/>
      <c r="D94" s="623"/>
      <c r="E94" s="623"/>
      <c r="F94" s="623"/>
      <c r="G94" s="623"/>
      <c r="H94" s="623"/>
      <c r="I94" s="623"/>
      <c r="J94" s="623"/>
      <c r="K94" s="623"/>
    </row>
    <row r="95" spans="1:11" ht="53.25" customHeight="1">
      <c r="A95" s="622" t="s">
        <v>884</v>
      </c>
      <c r="B95" s="622"/>
      <c r="C95" s="622"/>
      <c r="D95" s="622"/>
      <c r="E95" s="622"/>
      <c r="F95" s="622"/>
      <c r="G95" s="622"/>
      <c r="H95" s="622"/>
      <c r="I95" s="622"/>
      <c r="J95" s="622"/>
      <c r="K95" s="622"/>
    </row>
    <row r="96" spans="1:11" ht="22.5" customHeight="1">
      <c r="A96" s="624" t="s">
        <v>124</v>
      </c>
      <c r="B96" s="624"/>
      <c r="C96" s="624"/>
      <c r="D96" s="624"/>
      <c r="E96" s="624"/>
      <c r="F96" s="624"/>
      <c r="G96" s="624"/>
      <c r="H96" s="624"/>
      <c r="I96" s="624"/>
      <c r="J96" s="624"/>
      <c r="K96" s="624"/>
    </row>
    <row r="97" spans="2:11">
      <c r="B97" s="51"/>
      <c r="C97" s="52"/>
      <c r="D97" s="51"/>
      <c r="E97" s="52"/>
      <c r="G97" s="52"/>
      <c r="H97" s="51"/>
      <c r="I97" s="52"/>
      <c r="J97" s="51"/>
      <c r="K97" s="52"/>
    </row>
    <row r="98" spans="2:11">
      <c r="F98" s="53"/>
    </row>
    <row r="99" spans="2:11">
      <c r="F99" s="53"/>
    </row>
    <row r="100" spans="2:11">
      <c r="F100" s="53"/>
    </row>
    <row r="101" spans="2:11">
      <c r="F101" s="53"/>
    </row>
    <row r="102" spans="2:11">
      <c r="F102" s="53"/>
    </row>
    <row r="103" spans="2:11">
      <c r="F103" s="53"/>
    </row>
    <row r="104" spans="2:11">
      <c r="F104" s="53"/>
    </row>
    <row r="105" spans="2:11">
      <c r="F105" s="53"/>
    </row>
    <row r="106" spans="2:11">
      <c r="F106" s="53"/>
    </row>
    <row r="107" spans="2:11">
      <c r="F107" s="53"/>
    </row>
    <row r="108" spans="2:11">
      <c r="F108" s="53"/>
    </row>
    <row r="109" spans="2:11">
      <c r="F109" s="53"/>
    </row>
    <row r="110" spans="2:11">
      <c r="F110" s="53"/>
    </row>
    <row r="111" spans="2:11">
      <c r="F111" s="53"/>
    </row>
    <row r="112" spans="2:11">
      <c r="F112" s="53"/>
    </row>
    <row r="113" spans="6:6">
      <c r="F113" s="53"/>
    </row>
    <row r="114" spans="6:6">
      <c r="F114" s="53"/>
    </row>
    <row r="115" spans="6:6">
      <c r="F115" s="53"/>
    </row>
    <row r="116" spans="6:6">
      <c r="F116" s="53"/>
    </row>
    <row r="117" spans="6:6">
      <c r="F117" s="53"/>
    </row>
    <row r="118" spans="6:6">
      <c r="F118" s="53"/>
    </row>
    <row r="119" spans="6:6">
      <c r="F119" s="53"/>
    </row>
    <row r="120" spans="6:6">
      <c r="F120" s="53"/>
    </row>
    <row r="121" spans="6:6">
      <c r="F121" s="53"/>
    </row>
    <row r="122" spans="6:6">
      <c r="F122" s="53"/>
    </row>
    <row r="123" spans="6:6">
      <c r="F123" s="53"/>
    </row>
    <row r="124" spans="6:6">
      <c r="F124" s="53"/>
    </row>
    <row r="125" spans="6:6">
      <c r="F125" s="53"/>
    </row>
    <row r="126" spans="6:6">
      <c r="F126" s="53"/>
    </row>
    <row r="127" spans="6:6">
      <c r="F127" s="53"/>
    </row>
    <row r="128" spans="6:6">
      <c r="F128" s="53"/>
    </row>
    <row r="129" spans="6:6">
      <c r="F129" s="53"/>
    </row>
    <row r="130" spans="6:6">
      <c r="F130" s="53"/>
    </row>
    <row r="131" spans="6:6">
      <c r="F131" s="53"/>
    </row>
    <row r="132" spans="6:6">
      <c r="F132" s="53"/>
    </row>
    <row r="133" spans="6:6">
      <c r="F133" s="53"/>
    </row>
    <row r="134" spans="6:6">
      <c r="F134" s="53"/>
    </row>
    <row r="135" spans="6:6">
      <c r="F135" s="53"/>
    </row>
    <row r="136" spans="6:6">
      <c r="F136" s="53"/>
    </row>
    <row r="137" spans="6:6">
      <c r="F137" s="53"/>
    </row>
    <row r="138" spans="6:6">
      <c r="F138" s="53"/>
    </row>
    <row r="139" spans="6:6">
      <c r="F139" s="53"/>
    </row>
    <row r="140" spans="6:6">
      <c r="F140" s="53"/>
    </row>
    <row r="141" spans="6:6">
      <c r="F141" s="53"/>
    </row>
    <row r="142" spans="6:6">
      <c r="F142" s="53"/>
    </row>
    <row r="143" spans="6:6">
      <c r="F143" s="53"/>
    </row>
    <row r="144" spans="6:6">
      <c r="F144" s="53"/>
    </row>
    <row r="145" spans="6:6">
      <c r="F145" s="53"/>
    </row>
    <row r="146" spans="6:6">
      <c r="F146" s="53"/>
    </row>
    <row r="147" spans="6:6">
      <c r="F147" s="53"/>
    </row>
    <row r="148" spans="6:6">
      <c r="F148" s="53"/>
    </row>
    <row r="149" spans="6:6">
      <c r="F149" s="53"/>
    </row>
  </sheetData>
  <mergeCells count="8">
    <mergeCell ref="A95:K95"/>
    <mergeCell ref="A94:K94"/>
    <mergeCell ref="A96:K96"/>
    <mergeCell ref="A1:K1"/>
    <mergeCell ref="B2:G2"/>
    <mergeCell ref="H2:K2"/>
    <mergeCell ref="B48:G48"/>
    <mergeCell ref="H48:K48"/>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29"/>
  <sheetViews>
    <sheetView workbookViewId="0">
      <selection sqref="A1:D1"/>
    </sheetView>
  </sheetViews>
  <sheetFormatPr defaultRowHeight="15"/>
  <cols>
    <col min="1" max="1" width="13.28515625" style="71" customWidth="1"/>
    <col min="2" max="2" width="17.85546875" style="71" customWidth="1"/>
    <col min="3" max="3" width="17.140625" style="71" customWidth="1"/>
    <col min="4" max="4" width="15.7109375" style="71" customWidth="1"/>
  </cols>
  <sheetData>
    <row r="1" spans="1:4" ht="52.5" customHeight="1">
      <c r="A1" s="653" t="s">
        <v>218</v>
      </c>
      <c r="B1" s="653"/>
      <c r="C1" s="653"/>
      <c r="D1" s="653"/>
    </row>
    <row r="2" spans="1:4" ht="38.25">
      <c r="A2" s="605" t="s">
        <v>219</v>
      </c>
      <c r="B2" s="12" t="s">
        <v>220</v>
      </c>
      <c r="C2" s="12" t="s">
        <v>221</v>
      </c>
      <c r="D2" s="12" t="s">
        <v>222</v>
      </c>
    </row>
    <row r="3" spans="1:4">
      <c r="A3" s="13" t="s">
        <v>223</v>
      </c>
      <c r="B3" s="15">
        <v>1060611.7675844589</v>
      </c>
      <c r="C3" s="15">
        <v>60843.580101411542</v>
      </c>
      <c r="D3" s="15">
        <v>453465.31682321522</v>
      </c>
    </row>
    <row r="4" spans="1:4">
      <c r="A4" s="13" t="s">
        <v>224</v>
      </c>
      <c r="B4" s="15">
        <v>357366.89815401792</v>
      </c>
      <c r="C4" s="15">
        <v>33425.658483257299</v>
      </c>
      <c r="D4" s="15">
        <v>155893.12240738148</v>
      </c>
    </row>
    <row r="5" spans="1:4">
      <c r="A5" s="13" t="s">
        <v>225</v>
      </c>
      <c r="B5" s="15">
        <v>211862.01715970557</v>
      </c>
      <c r="C5" s="15">
        <v>23506.010105522219</v>
      </c>
      <c r="D5" s="15">
        <v>85175.296904758216</v>
      </c>
    </row>
    <row r="6" spans="1:4">
      <c r="A6" s="13" t="s">
        <v>226</v>
      </c>
      <c r="B6" s="15">
        <v>112630.88200255668</v>
      </c>
      <c r="C6" s="15">
        <v>17906.791885286828</v>
      </c>
      <c r="D6" s="15">
        <v>52626.347822101357</v>
      </c>
    </row>
    <row r="7" spans="1:4">
      <c r="A7" s="13" t="s">
        <v>227</v>
      </c>
      <c r="B7" s="15">
        <v>74890.715049342107</v>
      </c>
      <c r="C7" s="15">
        <v>13741.475573389651</v>
      </c>
      <c r="D7" s="15">
        <v>39535.519468393039</v>
      </c>
    </row>
    <row r="8" spans="1:4">
      <c r="A8" s="13" t="s">
        <v>228</v>
      </c>
      <c r="B8" s="15">
        <v>45597.050369557088</v>
      </c>
      <c r="C8" s="15">
        <v>10290.142017106202</v>
      </c>
      <c r="D8" s="15">
        <v>27250.755862759375</v>
      </c>
    </row>
    <row r="9" spans="1:4">
      <c r="A9" s="13" t="s">
        <v>229</v>
      </c>
      <c r="B9" s="15">
        <v>38036.692290007733</v>
      </c>
      <c r="C9" s="15">
        <v>7625.2431988440403</v>
      </c>
      <c r="D9" s="15">
        <v>18518.516072859522</v>
      </c>
    </row>
    <row r="10" spans="1:4">
      <c r="A10" s="13" t="s">
        <v>230</v>
      </c>
      <c r="B10" s="15">
        <v>28484.744411652184</v>
      </c>
      <c r="C10" s="15">
        <v>5794.2932468569843</v>
      </c>
      <c r="D10" s="15">
        <v>11534.554141386494</v>
      </c>
    </row>
    <row r="11" spans="1:4">
      <c r="A11" s="13" t="s">
        <v>231</v>
      </c>
      <c r="B11" s="15">
        <v>18784.031201218168</v>
      </c>
      <c r="C11" s="15">
        <v>3485.9019782937216</v>
      </c>
      <c r="D11" s="15">
        <v>5963.6182902889395</v>
      </c>
    </row>
    <row r="12" spans="1:4">
      <c r="A12" s="11" t="s">
        <v>232</v>
      </c>
      <c r="B12" s="14">
        <v>6205.3107847001256</v>
      </c>
      <c r="C12" s="14">
        <v>1093.1818314364864</v>
      </c>
      <c r="D12" s="14">
        <v>2587.0672336477501</v>
      </c>
    </row>
    <row r="13" spans="1:4" ht="51">
      <c r="A13" s="605" t="s">
        <v>233</v>
      </c>
      <c r="B13" s="12" t="s">
        <v>234</v>
      </c>
      <c r="C13" s="12" t="s">
        <v>235</v>
      </c>
      <c r="D13" s="12" t="s">
        <v>236</v>
      </c>
    </row>
    <row r="14" spans="1:4">
      <c r="A14" s="13" t="s">
        <v>223</v>
      </c>
      <c r="B14" s="15">
        <v>99462.845307382755</v>
      </c>
      <c r="C14" s="15">
        <v>11587.200640261008</v>
      </c>
      <c r="D14" s="15">
        <v>20639.868382375935</v>
      </c>
    </row>
    <row r="15" spans="1:4">
      <c r="A15" s="13" t="s">
        <v>224</v>
      </c>
      <c r="B15" s="15">
        <v>43221.18604034539</v>
      </c>
      <c r="C15" s="15">
        <v>5717.3318433983195</v>
      </c>
      <c r="D15" s="15">
        <v>6168.1267893046843</v>
      </c>
    </row>
    <row r="16" spans="1:4">
      <c r="A16" s="13" t="s">
        <v>225</v>
      </c>
      <c r="B16" s="15">
        <v>31219.12225370793</v>
      </c>
      <c r="C16" s="15">
        <v>4437.3657957244659</v>
      </c>
      <c r="D16" s="15">
        <v>3557.5792719514634</v>
      </c>
    </row>
    <row r="17" spans="1:4">
      <c r="A17" s="13" t="s">
        <v>226</v>
      </c>
      <c r="B17" s="15">
        <v>22367.971003390503</v>
      </c>
      <c r="C17" s="15">
        <v>3637.6782552886871</v>
      </c>
      <c r="D17" s="15">
        <v>2201.9301916545364</v>
      </c>
    </row>
    <row r="18" spans="1:4">
      <c r="A18" s="13" t="s">
        <v>227</v>
      </c>
      <c r="B18" s="15">
        <v>17186.427967075917</v>
      </c>
      <c r="C18" s="15">
        <v>3050.8015100599969</v>
      </c>
      <c r="D18" s="15">
        <v>1538.702016197542</v>
      </c>
    </row>
    <row r="19" spans="1:4">
      <c r="A19" s="13" t="s">
        <v>228</v>
      </c>
      <c r="B19" s="15">
        <v>12405.133088018123</v>
      </c>
      <c r="C19" s="15">
        <v>2610.846963502147</v>
      </c>
      <c r="D19" s="15">
        <v>1298.4679814783055</v>
      </c>
    </row>
    <row r="20" spans="1:4">
      <c r="A20" s="13" t="s">
        <v>229</v>
      </c>
      <c r="B20" s="15">
        <v>8469.9312910830522</v>
      </c>
      <c r="C20" s="15">
        <v>2069.7804046806436</v>
      </c>
      <c r="D20" s="15">
        <v>978.07794122070811</v>
      </c>
    </row>
    <row r="21" spans="1:4">
      <c r="A21" s="13" t="s">
        <v>230</v>
      </c>
      <c r="B21" s="15">
        <v>6147.1234388123366</v>
      </c>
      <c r="C21" s="15">
        <v>1640.4883634557846</v>
      </c>
      <c r="D21" s="15">
        <v>693.09100566572238</v>
      </c>
    </row>
    <row r="22" spans="1:4">
      <c r="A22" s="13" t="s">
        <v>231</v>
      </c>
      <c r="B22" s="15">
        <v>3965.3328372326305</v>
      </c>
      <c r="C22" s="15">
        <v>1209.2150668161757</v>
      </c>
      <c r="D22" s="15">
        <v>313.15204823002011</v>
      </c>
    </row>
    <row r="23" spans="1:4">
      <c r="A23" s="11" t="s">
        <v>232</v>
      </c>
      <c r="B23" s="14">
        <v>2211.57354920445</v>
      </c>
      <c r="C23" s="14">
        <v>638.07372667537936</v>
      </c>
      <c r="D23" s="14">
        <v>107.36848234785212</v>
      </c>
    </row>
    <row r="24" spans="1:4" ht="30" customHeight="1">
      <c r="A24" s="71" t="s">
        <v>237</v>
      </c>
    </row>
    <row r="25" spans="1:4">
      <c r="A25" s="71" t="s">
        <v>238</v>
      </c>
    </row>
    <row r="26" spans="1:4">
      <c r="A26" s="71" t="s">
        <v>239</v>
      </c>
    </row>
    <row r="27" spans="1:4">
      <c r="A27" s="71" t="s">
        <v>240</v>
      </c>
    </row>
    <row r="28" spans="1:4" ht="29.25" customHeight="1">
      <c r="A28" s="71" t="s">
        <v>241</v>
      </c>
    </row>
    <row r="29" spans="1:4" ht="30" customHeight="1">
      <c r="A29" s="71" t="s">
        <v>124</v>
      </c>
    </row>
  </sheetData>
  <mergeCells count="1">
    <mergeCell ref="A1:D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18"/>
  <sheetViews>
    <sheetView workbookViewId="0">
      <selection sqref="A1:B1"/>
    </sheetView>
  </sheetViews>
  <sheetFormatPr defaultRowHeight="15"/>
  <cols>
    <col min="1" max="2" width="23.28515625" style="71" customWidth="1"/>
  </cols>
  <sheetData>
    <row r="1" spans="1:2" ht="59.25" customHeight="1">
      <c r="A1" s="671" t="s">
        <v>1019</v>
      </c>
      <c r="B1" s="671"/>
    </row>
    <row r="2" spans="1:2" ht="19.5" customHeight="1">
      <c r="A2" s="362" t="s">
        <v>0</v>
      </c>
      <c r="B2" s="360" t="s">
        <v>243</v>
      </c>
    </row>
    <row r="3" spans="1:2">
      <c r="A3" s="454" t="s">
        <v>22</v>
      </c>
      <c r="B3" s="506">
        <v>1</v>
      </c>
    </row>
    <row r="4" spans="1:2">
      <c r="A4" s="454" t="s">
        <v>23</v>
      </c>
      <c r="B4" s="506">
        <v>1.1286355929323133</v>
      </c>
    </row>
    <row r="5" spans="1:2">
      <c r="A5" s="454" t="s">
        <v>24</v>
      </c>
      <c r="B5" s="506">
        <v>1.20885875598985</v>
      </c>
    </row>
    <row r="6" spans="1:2">
      <c r="A6" s="454" t="s">
        <v>25</v>
      </c>
      <c r="B6" s="506">
        <v>1.3165509042015937</v>
      </c>
    </row>
    <row r="7" spans="1:2">
      <c r="A7" s="454" t="s">
        <v>26</v>
      </c>
      <c r="B7" s="506">
        <v>1.4533218167376705</v>
      </c>
    </row>
    <row r="8" spans="1:2">
      <c r="A8" s="454" t="s">
        <v>27</v>
      </c>
      <c r="B8" s="506">
        <v>1.3933026822863817</v>
      </c>
    </row>
    <row r="9" spans="1:2">
      <c r="A9" s="454" t="s">
        <v>28</v>
      </c>
      <c r="B9" s="506">
        <v>0.98994038569357656</v>
      </c>
    </row>
    <row r="10" spans="1:2">
      <c r="A10" s="454" t="s">
        <v>29</v>
      </c>
      <c r="B10" s="506">
        <v>1.0630275564527329</v>
      </c>
    </row>
    <row r="11" spans="1:2">
      <c r="A11" s="454" t="s">
        <v>30</v>
      </c>
      <c r="B11" s="506">
        <v>1.2031708857381609</v>
      </c>
    </row>
    <row r="12" spans="1:2">
      <c r="A12" s="305" t="s">
        <v>31</v>
      </c>
      <c r="B12" s="604">
        <v>1.1418343056392561</v>
      </c>
    </row>
    <row r="13" spans="1:2" ht="30.75" customHeight="1">
      <c r="A13" s="71" t="s">
        <v>244</v>
      </c>
    </row>
    <row r="14" spans="1:2">
      <c r="A14" s="71" t="s">
        <v>245</v>
      </c>
    </row>
    <row r="15" spans="1:2" ht="30" customHeight="1">
      <c r="A15" s="71" t="s">
        <v>246</v>
      </c>
    </row>
    <row r="16" spans="1:2">
      <c r="A16" s="71" t="s">
        <v>247</v>
      </c>
    </row>
    <row r="17" spans="1:1">
      <c r="A17" s="71" t="s">
        <v>248</v>
      </c>
    </row>
    <row r="18" spans="1:1" ht="30.75" customHeight="1">
      <c r="A18" s="71" t="s">
        <v>124</v>
      </c>
    </row>
  </sheetData>
  <mergeCells count="1">
    <mergeCell ref="A1:B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10"/>
  <sheetViews>
    <sheetView workbookViewId="0">
      <selection sqref="A1:N1"/>
    </sheetView>
  </sheetViews>
  <sheetFormatPr defaultRowHeight="15"/>
  <cols>
    <col min="1" max="1" width="25.7109375" style="71" bestFit="1" customWidth="1"/>
    <col min="2" max="14" width="9.140625" style="71" customWidth="1"/>
  </cols>
  <sheetData>
    <row r="1" spans="1:14" ht="24" customHeight="1">
      <c r="A1" s="673" t="s">
        <v>1018</v>
      </c>
      <c r="B1" s="673"/>
      <c r="C1" s="673"/>
      <c r="D1" s="673"/>
      <c r="E1" s="673"/>
      <c r="F1" s="673"/>
      <c r="G1" s="673"/>
      <c r="H1" s="673"/>
      <c r="I1" s="673"/>
      <c r="J1" s="673"/>
      <c r="K1" s="673"/>
      <c r="L1" s="673"/>
      <c r="M1" s="673"/>
      <c r="N1" s="673"/>
    </row>
    <row r="2" spans="1:14" ht="24.75" customHeight="1">
      <c r="A2" s="472" t="s">
        <v>249</v>
      </c>
      <c r="B2" s="472" t="s">
        <v>20</v>
      </c>
      <c r="C2" s="472" t="s">
        <v>21</v>
      </c>
      <c r="D2" s="472" t="s">
        <v>22</v>
      </c>
      <c r="E2" s="472" t="s">
        <v>23</v>
      </c>
      <c r="F2" s="472" t="s">
        <v>24</v>
      </c>
      <c r="G2" s="472" t="s">
        <v>25</v>
      </c>
      <c r="H2" s="472" t="s">
        <v>26</v>
      </c>
      <c r="I2" s="472" t="s">
        <v>27</v>
      </c>
      <c r="J2" s="472" t="s">
        <v>28</v>
      </c>
      <c r="K2" s="472" t="s">
        <v>29</v>
      </c>
      <c r="L2" s="472" t="s">
        <v>30</v>
      </c>
      <c r="M2" s="472" t="s">
        <v>31</v>
      </c>
      <c r="N2" s="472" t="s">
        <v>32</v>
      </c>
    </row>
    <row r="3" spans="1:14">
      <c r="A3" s="159" t="s">
        <v>250</v>
      </c>
      <c r="B3" s="507">
        <v>4.9000000000000002E-2</v>
      </c>
      <c r="C3" s="507">
        <v>4.7E-2</v>
      </c>
      <c r="D3" s="507">
        <v>4.8000000000000001E-2</v>
      </c>
      <c r="E3" s="507">
        <v>4.5999999999999999E-2</v>
      </c>
      <c r="F3" s="507">
        <v>4.8000000000000001E-2</v>
      </c>
      <c r="G3" s="507">
        <v>4.5999999999999999E-2</v>
      </c>
      <c r="H3" s="507">
        <v>4.5999999999999999E-2</v>
      </c>
      <c r="I3" s="507">
        <v>4.1000000000000002E-2</v>
      </c>
      <c r="J3" s="507">
        <v>3.9E-2</v>
      </c>
      <c r="K3" s="507">
        <v>3.5000000000000003E-2</v>
      </c>
      <c r="L3" s="507">
        <v>3.6999999999999998E-2</v>
      </c>
      <c r="M3" s="507">
        <v>3.6999999999999998E-2</v>
      </c>
      <c r="N3" s="507">
        <v>4.1000000000000002E-2</v>
      </c>
    </row>
    <row r="4" spans="1:14">
      <c r="A4" s="159" t="s">
        <v>251</v>
      </c>
      <c r="B4" s="507">
        <v>4.9000000000000002E-2</v>
      </c>
      <c r="C4" s="507">
        <v>4.9000000000000002E-2</v>
      </c>
      <c r="D4" s="507">
        <v>0.05</v>
      </c>
      <c r="E4" s="507">
        <v>4.8000000000000001E-2</v>
      </c>
      <c r="F4" s="507">
        <v>4.7E-2</v>
      </c>
      <c r="G4" s="507">
        <v>4.8000000000000001E-2</v>
      </c>
      <c r="H4" s="507">
        <v>4.8000000000000001E-2</v>
      </c>
      <c r="I4" s="507">
        <v>4.2999999999999997E-2</v>
      </c>
      <c r="J4" s="507">
        <v>4.2999999999999997E-2</v>
      </c>
      <c r="K4" s="507">
        <v>4.1000000000000002E-2</v>
      </c>
      <c r="L4" s="507">
        <v>0.04</v>
      </c>
      <c r="M4" s="507">
        <v>3.7999999999999999E-2</v>
      </c>
      <c r="N4" s="507">
        <v>4.2999999999999997E-2</v>
      </c>
    </row>
    <row r="5" spans="1:14">
      <c r="A5" s="159" t="s">
        <v>252</v>
      </c>
      <c r="B5" s="507">
        <v>5.2999999999999999E-2</v>
      </c>
      <c r="C5" s="507">
        <v>5.2999999999999999E-2</v>
      </c>
      <c r="D5" s="507">
        <v>5.1999999999999998E-2</v>
      </c>
      <c r="E5" s="507">
        <v>4.9000000000000002E-2</v>
      </c>
      <c r="F5" s="507">
        <v>4.7E-2</v>
      </c>
      <c r="G5" s="507">
        <v>4.7E-2</v>
      </c>
      <c r="H5" s="507">
        <v>4.8000000000000001E-2</v>
      </c>
      <c r="I5" s="507">
        <v>4.5999999999999999E-2</v>
      </c>
      <c r="J5" s="507">
        <v>4.7E-2</v>
      </c>
      <c r="K5" s="507">
        <v>4.5999999999999999E-2</v>
      </c>
      <c r="L5" s="507">
        <v>4.4999999999999998E-2</v>
      </c>
      <c r="M5" s="507">
        <v>4.2999999999999997E-2</v>
      </c>
      <c r="N5" s="507">
        <v>4.3999999999999997E-2</v>
      </c>
    </row>
    <row r="6" spans="1:14">
      <c r="A6" s="159" t="s">
        <v>253</v>
      </c>
      <c r="B6" s="507">
        <v>4.9000000000000002E-2</v>
      </c>
      <c r="C6" s="507">
        <v>5.0999999999999997E-2</v>
      </c>
      <c r="D6" s="507">
        <v>5.1999999999999998E-2</v>
      </c>
      <c r="E6" s="507">
        <v>4.9000000000000002E-2</v>
      </c>
      <c r="F6" s="507">
        <v>4.7E-2</v>
      </c>
      <c r="G6" s="507">
        <v>4.5999999999999999E-2</v>
      </c>
      <c r="H6" s="507">
        <v>4.4999999999999998E-2</v>
      </c>
      <c r="I6" s="507">
        <v>4.2000000000000003E-2</v>
      </c>
      <c r="J6" s="507">
        <v>4.3999999999999997E-2</v>
      </c>
      <c r="K6" s="507">
        <v>4.9000000000000002E-2</v>
      </c>
      <c r="L6" s="507">
        <v>0.05</v>
      </c>
      <c r="M6" s="507">
        <v>4.2999999999999997E-2</v>
      </c>
      <c r="N6" s="507">
        <v>4.3999999999999997E-2</v>
      </c>
    </row>
    <row r="7" spans="1:14">
      <c r="A7" s="159" t="s">
        <v>254</v>
      </c>
      <c r="B7" s="507">
        <v>4.4999999999999998E-2</v>
      </c>
      <c r="C7" s="507">
        <v>5.0999999999999997E-2</v>
      </c>
      <c r="D7" s="507">
        <v>5.2999999999999999E-2</v>
      </c>
      <c r="E7" s="507">
        <v>5.1999999999999998E-2</v>
      </c>
      <c r="F7" s="507">
        <v>4.8000000000000001E-2</v>
      </c>
      <c r="G7" s="507">
        <v>4.4999999999999998E-2</v>
      </c>
      <c r="H7" s="507">
        <v>4.3999999999999997E-2</v>
      </c>
      <c r="I7" s="507">
        <v>4.4999999999999998E-2</v>
      </c>
      <c r="J7" s="507">
        <v>4.9000000000000002E-2</v>
      </c>
      <c r="K7" s="507">
        <v>5.7000000000000002E-2</v>
      </c>
      <c r="L7" s="507">
        <v>5.1999999999999998E-2</v>
      </c>
      <c r="M7" s="507">
        <v>4.7E-2</v>
      </c>
      <c r="N7" s="507">
        <v>4.5999999999999999E-2</v>
      </c>
    </row>
    <row r="8" spans="1:14">
      <c r="A8" s="395" t="s">
        <v>255</v>
      </c>
      <c r="B8" s="603">
        <v>4.2000000000000003E-2</v>
      </c>
      <c r="C8" s="603">
        <v>4.9000000000000002E-2</v>
      </c>
      <c r="D8" s="603">
        <v>5.2999999999999999E-2</v>
      </c>
      <c r="E8" s="603">
        <v>5.1999999999999998E-2</v>
      </c>
      <c r="F8" s="603">
        <v>4.7E-2</v>
      </c>
      <c r="G8" s="603">
        <v>4.5999999999999999E-2</v>
      </c>
      <c r="H8" s="603">
        <v>4.3999999999999997E-2</v>
      </c>
      <c r="I8" s="603">
        <v>4.2000000000000003E-2</v>
      </c>
      <c r="J8" s="603">
        <v>4.5999999999999999E-2</v>
      </c>
      <c r="K8" s="603">
        <v>5.6000000000000001E-2</v>
      </c>
      <c r="L8" s="603">
        <v>5.1999999999999998E-2</v>
      </c>
      <c r="M8" s="603">
        <v>4.7E-2</v>
      </c>
      <c r="N8" s="603">
        <v>4.8000000000000001E-2</v>
      </c>
    </row>
    <row r="9" spans="1:14" ht="30.75" customHeight="1">
      <c r="A9" s="71" t="s">
        <v>256</v>
      </c>
    </row>
    <row r="10" spans="1:14" ht="30" customHeight="1">
      <c r="A10" s="508" t="s">
        <v>124</v>
      </c>
    </row>
  </sheetData>
  <mergeCells count="1">
    <mergeCell ref="A1:N1"/>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G13"/>
  <sheetViews>
    <sheetView workbookViewId="0">
      <selection sqref="A1:G1"/>
    </sheetView>
  </sheetViews>
  <sheetFormatPr defaultRowHeight="15"/>
  <cols>
    <col min="1" max="1" width="19.28515625" style="71" bestFit="1" customWidth="1"/>
    <col min="2" max="7" width="11.85546875" style="71" customWidth="1"/>
  </cols>
  <sheetData>
    <row r="1" spans="1:7" ht="31.5" customHeight="1">
      <c r="A1" s="665" t="s">
        <v>1017</v>
      </c>
      <c r="B1" s="665"/>
      <c r="C1" s="665"/>
      <c r="D1" s="665"/>
      <c r="E1" s="665"/>
      <c r="F1" s="665"/>
      <c r="G1" s="665"/>
    </row>
    <row r="2" spans="1:7">
      <c r="A2" s="428" t="s">
        <v>542</v>
      </c>
      <c r="B2" s="600" t="s">
        <v>543</v>
      </c>
      <c r="C2" s="600" t="s">
        <v>544</v>
      </c>
      <c r="D2" s="600" t="s">
        <v>545</v>
      </c>
      <c r="E2" s="600" t="s">
        <v>546</v>
      </c>
      <c r="F2" s="600" t="s">
        <v>547</v>
      </c>
      <c r="G2" s="600" t="s">
        <v>548</v>
      </c>
    </row>
    <row r="3" spans="1:7">
      <c r="A3" s="594" t="s">
        <v>549</v>
      </c>
      <c r="B3" s="595">
        <v>-4.5585659833110581E-3</v>
      </c>
      <c r="C3" s="595">
        <v>3.9065451421439468E-2</v>
      </c>
      <c r="D3" s="595">
        <v>7.0219441438328145E-2</v>
      </c>
      <c r="E3" s="595">
        <v>0.11315556066029853</v>
      </c>
      <c r="F3" s="595">
        <v>0.29712938592617455</v>
      </c>
      <c r="G3" s="595">
        <v>0.55278039825863945</v>
      </c>
    </row>
    <row r="4" spans="1:7">
      <c r="A4" s="594" t="s">
        <v>550</v>
      </c>
      <c r="B4" s="595">
        <v>0.13636128431347183</v>
      </c>
      <c r="C4" s="595">
        <v>0.12211123350093844</v>
      </c>
      <c r="D4" s="595">
        <v>0.14117998953114475</v>
      </c>
      <c r="E4" s="595">
        <v>0.15748545145210335</v>
      </c>
      <c r="F4" s="595">
        <v>0.1737559174812453</v>
      </c>
      <c r="G4" s="595">
        <v>0.17199966467057992</v>
      </c>
    </row>
    <row r="5" spans="1:7">
      <c r="A5" s="601" t="s">
        <v>551</v>
      </c>
      <c r="B5" s="602">
        <v>-8.3080040526848919E-2</v>
      </c>
      <c r="C5" s="602">
        <v>-5.1626065042601699E-2</v>
      </c>
      <c r="D5" s="602">
        <v>-4.8138153701353881E-2</v>
      </c>
      <c r="E5" s="602">
        <v>-3.7191257296069091E-2</v>
      </c>
      <c r="F5" s="602">
        <v>-8.2858612461467196E-4</v>
      </c>
      <c r="G5" s="602">
        <v>6.241004485029622E-3</v>
      </c>
    </row>
    <row r="6" spans="1:7">
      <c r="A6" s="397"/>
      <c r="B6" s="600" t="s">
        <v>543</v>
      </c>
      <c r="C6" s="600" t="s">
        <v>544</v>
      </c>
      <c r="D6" s="600" t="s">
        <v>545</v>
      </c>
      <c r="E6" s="600" t="s">
        <v>546</v>
      </c>
      <c r="F6" s="600" t="s">
        <v>547</v>
      </c>
      <c r="G6" s="600" t="s">
        <v>548</v>
      </c>
    </row>
    <row r="7" spans="1:7">
      <c r="A7" s="357" t="s">
        <v>552</v>
      </c>
      <c r="B7" s="596">
        <v>577.79999999999927</v>
      </c>
      <c r="C7" s="596">
        <v>3779.0999999999985</v>
      </c>
      <c r="D7" s="596">
        <v>8935.5</v>
      </c>
      <c r="E7" s="596">
        <v>18848.5</v>
      </c>
      <c r="F7" s="596">
        <v>70820.600000000006</v>
      </c>
      <c r="G7" s="596">
        <v>162829.20000000001</v>
      </c>
    </row>
    <row r="8" spans="1:7">
      <c r="A8" s="357" t="s">
        <v>553</v>
      </c>
      <c r="B8" s="595">
        <v>3.7202534253631354E-2</v>
      </c>
      <c r="C8" s="595">
        <v>0.10575375893034536</v>
      </c>
      <c r="D8" s="595">
        <v>0.16252125753676303</v>
      </c>
      <c r="E8" s="595">
        <v>0.24054186846353617</v>
      </c>
      <c r="F8" s="595">
        <v>0.52125175908097965</v>
      </c>
      <c r="G8" s="595">
        <v>0.83121584866825127</v>
      </c>
    </row>
    <row r="9" spans="1:7" ht="33.75" customHeight="1">
      <c r="A9" s="357" t="s">
        <v>554</v>
      </c>
      <c r="B9" s="597" t="s">
        <v>555</v>
      </c>
      <c r="C9" s="598" t="s">
        <v>556</v>
      </c>
      <c r="D9" s="597" t="s">
        <v>557</v>
      </c>
      <c r="E9" s="597" t="s">
        <v>558</v>
      </c>
      <c r="F9" s="597" t="s">
        <v>559</v>
      </c>
      <c r="G9" s="597" t="s">
        <v>560</v>
      </c>
    </row>
    <row r="10" spans="1:7" ht="26.25" customHeight="1">
      <c r="A10" s="593" t="s">
        <v>561</v>
      </c>
      <c r="B10" s="599">
        <v>16109</v>
      </c>
      <c r="C10" s="599">
        <v>39514</v>
      </c>
      <c r="D10" s="599">
        <v>63916</v>
      </c>
      <c r="E10" s="599">
        <v>97207</v>
      </c>
      <c r="F10" s="599">
        <v>206687</v>
      </c>
      <c r="G10" s="599">
        <v>358722</v>
      </c>
    </row>
    <row r="11" spans="1:7" ht="30.75" customHeight="1">
      <c r="A11" s="71" t="s">
        <v>562</v>
      </c>
    </row>
    <row r="12" spans="1:7">
      <c r="A12" s="71" t="s">
        <v>563</v>
      </c>
    </row>
    <row r="13" spans="1:7" ht="30" customHeight="1">
      <c r="A13" s="592" t="s">
        <v>124</v>
      </c>
    </row>
  </sheetData>
  <mergeCells count="1">
    <mergeCell ref="A1:G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4"/>
  <sheetViews>
    <sheetView workbookViewId="0">
      <selection sqref="A1:C1"/>
    </sheetView>
  </sheetViews>
  <sheetFormatPr defaultRowHeight="15"/>
  <cols>
    <col min="1" max="1" width="16.28515625" style="71" customWidth="1"/>
    <col min="2" max="2" width="25.5703125" style="71" bestFit="1" customWidth="1"/>
    <col min="3" max="3" width="13.28515625" style="71" customWidth="1"/>
  </cols>
  <sheetData>
    <row r="1" spans="1:3" ht="45.75" customHeight="1">
      <c r="A1" s="671" t="s">
        <v>1016</v>
      </c>
      <c r="B1" s="671"/>
      <c r="C1" s="671"/>
    </row>
    <row r="2" spans="1:3" ht="26.25">
      <c r="A2" s="472" t="s">
        <v>729</v>
      </c>
      <c r="B2" s="589"/>
      <c r="C2" s="590" t="s">
        <v>730</v>
      </c>
    </row>
    <row r="3" spans="1:3">
      <c r="A3" s="4" t="s">
        <v>731</v>
      </c>
      <c r="B3" s="298" t="s">
        <v>732</v>
      </c>
      <c r="C3" s="588">
        <v>71365</v>
      </c>
    </row>
    <row r="4" spans="1:3">
      <c r="A4" s="4"/>
      <c r="B4" s="298" t="s">
        <v>567</v>
      </c>
      <c r="C4" s="588">
        <v>65974</v>
      </c>
    </row>
    <row r="5" spans="1:3">
      <c r="A5" s="4"/>
      <c r="B5" s="298" t="s">
        <v>569</v>
      </c>
      <c r="C5" s="588">
        <v>58401</v>
      </c>
    </row>
    <row r="6" spans="1:3">
      <c r="A6" s="4"/>
      <c r="B6" s="298" t="s">
        <v>571</v>
      </c>
      <c r="C6" s="588">
        <v>66016</v>
      </c>
    </row>
    <row r="7" spans="1:3">
      <c r="A7" s="4" t="s">
        <v>733</v>
      </c>
      <c r="B7" s="298" t="s">
        <v>734</v>
      </c>
      <c r="C7" s="588">
        <v>76402</v>
      </c>
    </row>
    <row r="8" spans="1:3">
      <c r="A8" s="4"/>
      <c r="B8" s="298" t="s">
        <v>735</v>
      </c>
      <c r="C8" s="588">
        <v>72624</v>
      </c>
    </row>
    <row r="9" spans="1:3">
      <c r="A9" s="4"/>
      <c r="B9" s="298" t="s">
        <v>736</v>
      </c>
      <c r="C9" s="588">
        <v>42269</v>
      </c>
    </row>
    <row r="10" spans="1:3">
      <c r="A10" s="4"/>
      <c r="B10" s="298" t="s">
        <v>737</v>
      </c>
      <c r="C10" s="588">
        <v>41588</v>
      </c>
    </row>
    <row r="11" spans="1:3">
      <c r="A11" s="4" t="s">
        <v>738</v>
      </c>
      <c r="B11" s="298" t="s">
        <v>749</v>
      </c>
      <c r="C11" s="588">
        <v>34291</v>
      </c>
    </row>
    <row r="12" spans="1:3">
      <c r="A12" s="4"/>
      <c r="B12" s="298" t="s">
        <v>739</v>
      </c>
      <c r="C12" s="588">
        <v>52804</v>
      </c>
    </row>
    <row r="13" spans="1:3">
      <c r="A13" s="4"/>
      <c r="B13" s="298" t="s">
        <v>740</v>
      </c>
      <c r="C13" s="588">
        <v>70239</v>
      </c>
    </row>
    <row r="14" spans="1:3">
      <c r="A14" s="4"/>
      <c r="B14" s="298" t="s">
        <v>741</v>
      </c>
      <c r="C14" s="588">
        <v>79246</v>
      </c>
    </row>
    <row r="15" spans="1:3">
      <c r="A15" s="4"/>
      <c r="B15" s="298" t="s">
        <v>742</v>
      </c>
      <c r="C15" s="588">
        <v>74915</v>
      </c>
    </row>
    <row r="16" spans="1:3">
      <c r="A16" s="4"/>
      <c r="B16" s="298" t="s">
        <v>743</v>
      </c>
      <c r="C16" s="588">
        <v>51486</v>
      </c>
    </row>
    <row r="17" spans="1:3">
      <c r="A17" s="4" t="s">
        <v>744</v>
      </c>
      <c r="B17" s="298" t="s">
        <v>745</v>
      </c>
      <c r="C17" s="588">
        <v>32213.853997269325</v>
      </c>
    </row>
    <row r="18" spans="1:3">
      <c r="A18" s="4"/>
      <c r="B18" s="298" t="s">
        <v>746</v>
      </c>
      <c r="C18" s="588">
        <v>51154</v>
      </c>
    </row>
    <row r="19" spans="1:3">
      <c r="A19" s="4"/>
      <c r="B19" s="298" t="s">
        <v>747</v>
      </c>
      <c r="C19" s="588">
        <v>59517</v>
      </c>
    </row>
    <row r="20" spans="1:3">
      <c r="A20" s="4"/>
      <c r="B20" s="298" t="s">
        <v>108</v>
      </c>
      <c r="C20" s="588">
        <v>67103</v>
      </c>
    </row>
    <row r="21" spans="1:3">
      <c r="A21" s="395"/>
      <c r="B21" s="293" t="s">
        <v>748</v>
      </c>
      <c r="C21" s="591">
        <v>103256</v>
      </c>
    </row>
    <row r="22" spans="1:3" ht="27" customHeight="1">
      <c r="A22" s="71" t="s">
        <v>562</v>
      </c>
    </row>
    <row r="23" spans="1:3">
      <c r="A23" s="71" t="s">
        <v>563</v>
      </c>
    </row>
    <row r="24" spans="1:3" ht="21.75" customHeight="1">
      <c r="A24" s="592" t="s">
        <v>124</v>
      </c>
    </row>
  </sheetData>
  <mergeCells count="1">
    <mergeCell ref="A1:C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7"/>
  <sheetViews>
    <sheetView zoomScaleNormal="100" workbookViewId="0">
      <selection sqref="A1:U1"/>
    </sheetView>
  </sheetViews>
  <sheetFormatPr defaultRowHeight="15"/>
  <cols>
    <col min="1" max="1" width="34.85546875" style="71" bestFit="1" customWidth="1"/>
    <col min="2" max="3" width="10.28515625" style="71" bestFit="1" customWidth="1"/>
    <col min="4" max="21" width="12.85546875" style="71" bestFit="1" customWidth="1"/>
  </cols>
  <sheetData>
    <row r="1" spans="1:21">
      <c r="A1" s="678" t="s">
        <v>1015</v>
      </c>
      <c r="B1" s="678"/>
      <c r="C1" s="678"/>
      <c r="D1" s="678"/>
      <c r="E1" s="678"/>
      <c r="F1" s="678"/>
      <c r="G1" s="678"/>
      <c r="H1" s="678"/>
      <c r="I1" s="678"/>
      <c r="J1" s="678"/>
      <c r="K1" s="678"/>
      <c r="L1" s="678"/>
      <c r="M1" s="678"/>
      <c r="N1" s="678"/>
      <c r="O1" s="678"/>
      <c r="P1" s="678"/>
      <c r="Q1" s="678"/>
      <c r="R1" s="678"/>
      <c r="S1" s="678"/>
      <c r="T1" s="678"/>
      <c r="U1" s="678"/>
    </row>
    <row r="2" spans="1:21">
      <c r="A2" s="159"/>
      <c r="B2" s="675" t="s">
        <v>104</v>
      </c>
      <c r="C2" s="675"/>
      <c r="D2" s="675"/>
      <c r="E2" s="675"/>
      <c r="F2" s="676"/>
      <c r="G2" s="677" t="s">
        <v>116</v>
      </c>
      <c r="H2" s="675"/>
      <c r="I2" s="675"/>
      <c r="J2" s="675"/>
      <c r="K2" s="676"/>
      <c r="L2" s="677" t="s">
        <v>115</v>
      </c>
      <c r="M2" s="675"/>
      <c r="N2" s="675"/>
      <c r="O2" s="675"/>
      <c r="P2" s="676"/>
      <c r="Q2" s="675" t="s">
        <v>118</v>
      </c>
      <c r="R2" s="675"/>
      <c r="S2" s="675"/>
      <c r="T2" s="675"/>
      <c r="U2" s="675"/>
    </row>
    <row r="3" spans="1:21">
      <c r="A3" s="159"/>
      <c r="B3" s="585" t="s">
        <v>258</v>
      </c>
      <c r="C3" s="585" t="s">
        <v>259</v>
      </c>
      <c r="D3" s="585" t="s">
        <v>260</v>
      </c>
      <c r="E3" s="585" t="s">
        <v>261</v>
      </c>
      <c r="F3" s="586" t="s">
        <v>262</v>
      </c>
      <c r="G3" s="587" t="s">
        <v>263</v>
      </c>
      <c r="H3" s="585" t="s">
        <v>264</v>
      </c>
      <c r="I3" s="585" t="s">
        <v>265</v>
      </c>
      <c r="J3" s="585" t="s">
        <v>266</v>
      </c>
      <c r="K3" s="586" t="s">
        <v>267</v>
      </c>
      <c r="L3" s="587" t="s">
        <v>268</v>
      </c>
      <c r="M3" s="585" t="s">
        <v>269</v>
      </c>
      <c r="N3" s="585" t="s">
        <v>270</v>
      </c>
      <c r="O3" s="585" t="s">
        <v>271</v>
      </c>
      <c r="P3" s="586" t="s">
        <v>272</v>
      </c>
      <c r="Q3" s="585" t="s">
        <v>273</v>
      </c>
      <c r="R3" s="585" t="s">
        <v>274</v>
      </c>
      <c r="S3" s="585" t="s">
        <v>275</v>
      </c>
      <c r="T3" s="585" t="s">
        <v>276</v>
      </c>
      <c r="U3" s="585" t="s">
        <v>277</v>
      </c>
    </row>
    <row r="4" spans="1:21">
      <c r="A4" s="577" t="s">
        <v>278</v>
      </c>
      <c r="B4" s="571">
        <v>146608</v>
      </c>
      <c r="C4" s="571">
        <v>331543</v>
      </c>
      <c r="D4" s="571">
        <v>701872</v>
      </c>
      <c r="E4" s="571">
        <v>1258654</v>
      </c>
      <c r="F4" s="572">
        <v>1095443</v>
      </c>
      <c r="G4" s="575">
        <v>1566909</v>
      </c>
      <c r="H4" s="571">
        <v>1747846</v>
      </c>
      <c r="I4" s="571">
        <v>1967708</v>
      </c>
      <c r="J4" s="571">
        <v>2174284</v>
      </c>
      <c r="K4" s="572">
        <v>2220660</v>
      </c>
      <c r="L4" s="575">
        <v>3535670</v>
      </c>
      <c r="M4" s="571">
        <v>3796864</v>
      </c>
      <c r="N4" s="571">
        <v>4360934</v>
      </c>
      <c r="O4" s="571">
        <v>5043049</v>
      </c>
      <c r="P4" s="572">
        <v>5136736</v>
      </c>
      <c r="Q4" s="569">
        <v>1840184</v>
      </c>
      <c r="R4" s="569">
        <v>2000003</v>
      </c>
      <c r="S4" s="569">
        <v>2386977</v>
      </c>
      <c r="T4" s="569">
        <v>2952480</v>
      </c>
      <c r="U4" s="569">
        <v>2615620</v>
      </c>
    </row>
    <row r="5" spans="1:21">
      <c r="A5" s="577" t="s">
        <v>279</v>
      </c>
      <c r="B5" s="571">
        <v>42634</v>
      </c>
      <c r="C5" s="571">
        <v>71348</v>
      </c>
      <c r="D5" s="571">
        <v>145994</v>
      </c>
      <c r="E5" s="571">
        <v>462324</v>
      </c>
      <c r="F5" s="572">
        <v>418170</v>
      </c>
      <c r="G5" s="575">
        <v>462630</v>
      </c>
      <c r="H5" s="571">
        <v>406490</v>
      </c>
      <c r="I5" s="571">
        <v>407138</v>
      </c>
      <c r="J5" s="571">
        <v>446460</v>
      </c>
      <c r="K5" s="572">
        <v>486809</v>
      </c>
      <c r="L5" s="575">
        <v>1090558</v>
      </c>
      <c r="M5" s="571">
        <v>1045397</v>
      </c>
      <c r="N5" s="571">
        <v>1152796</v>
      </c>
      <c r="O5" s="571">
        <v>1443203</v>
      </c>
      <c r="P5" s="572">
        <v>1549347</v>
      </c>
      <c r="Q5" s="569">
        <v>3436640</v>
      </c>
      <c r="R5" s="569">
        <v>3697058</v>
      </c>
      <c r="S5" s="569">
        <v>3797023</v>
      </c>
      <c r="T5" s="569">
        <v>4265558</v>
      </c>
      <c r="U5" s="569">
        <v>4172040</v>
      </c>
    </row>
    <row r="6" spans="1:21">
      <c r="A6" s="577" t="s">
        <v>280</v>
      </c>
      <c r="B6" s="571">
        <v>16963</v>
      </c>
      <c r="C6" s="571">
        <v>47193</v>
      </c>
      <c r="D6" s="571">
        <v>163083</v>
      </c>
      <c r="E6" s="571">
        <v>297419</v>
      </c>
      <c r="F6" s="572">
        <v>295285</v>
      </c>
      <c r="G6" s="575">
        <v>824351</v>
      </c>
      <c r="H6" s="571">
        <v>896239</v>
      </c>
      <c r="I6" s="571">
        <v>1036324</v>
      </c>
      <c r="J6" s="571">
        <v>1201516</v>
      </c>
      <c r="K6" s="572">
        <v>1208503</v>
      </c>
      <c r="L6" s="575">
        <v>1188317</v>
      </c>
      <c r="M6" s="571">
        <v>1213137</v>
      </c>
      <c r="N6" s="571">
        <v>1323875</v>
      </c>
      <c r="O6" s="571">
        <v>1438519</v>
      </c>
      <c r="P6" s="572">
        <v>1406600</v>
      </c>
      <c r="Q6" s="569">
        <v>0</v>
      </c>
      <c r="R6" s="569">
        <v>0</v>
      </c>
      <c r="S6" s="569">
        <v>0</v>
      </c>
      <c r="T6" s="569">
        <v>0</v>
      </c>
      <c r="U6" s="569">
        <v>0</v>
      </c>
    </row>
    <row r="7" spans="1:21">
      <c r="A7" s="577" t="s">
        <v>281</v>
      </c>
      <c r="B7" s="571">
        <v>34158</v>
      </c>
      <c r="C7" s="571">
        <v>222767</v>
      </c>
      <c r="D7" s="571">
        <v>311665</v>
      </c>
      <c r="E7" s="571">
        <v>407548</v>
      </c>
      <c r="F7" s="572">
        <v>366133</v>
      </c>
      <c r="G7" s="575">
        <v>0</v>
      </c>
      <c r="H7" s="571">
        <v>1280</v>
      </c>
      <c r="I7" s="571">
        <v>468</v>
      </c>
      <c r="J7" s="571">
        <v>423</v>
      </c>
      <c r="K7" s="572">
        <v>384</v>
      </c>
      <c r="L7" s="575">
        <v>0</v>
      </c>
      <c r="M7" s="571">
        <v>128</v>
      </c>
      <c r="N7" s="571">
        <v>36</v>
      </c>
      <c r="O7" s="571">
        <v>42</v>
      </c>
      <c r="P7" s="572">
        <v>44</v>
      </c>
      <c r="Q7" s="569">
        <v>0</v>
      </c>
      <c r="R7" s="569">
        <v>61222</v>
      </c>
      <c r="S7" s="569">
        <v>50719</v>
      </c>
      <c r="T7" s="569">
        <v>66575</v>
      </c>
      <c r="U7" s="569">
        <v>57514</v>
      </c>
    </row>
    <row r="8" spans="1:21">
      <c r="A8" s="578" t="s">
        <v>282</v>
      </c>
      <c r="B8" s="579">
        <v>240000</v>
      </c>
      <c r="C8" s="579">
        <v>673000</v>
      </c>
      <c r="D8" s="579">
        <v>1323000</v>
      </c>
      <c r="E8" s="579">
        <v>2426000</v>
      </c>
      <c r="F8" s="580">
        <v>2175000</v>
      </c>
      <c r="G8" s="581">
        <v>2854000</v>
      </c>
      <c r="H8" s="579">
        <v>3052000</v>
      </c>
      <c r="I8" s="579">
        <v>3412000</v>
      </c>
      <c r="J8" s="579">
        <v>3823000</v>
      </c>
      <c r="K8" s="580">
        <v>3916000</v>
      </c>
      <c r="L8" s="581">
        <v>5815000</v>
      </c>
      <c r="M8" s="579">
        <v>6056000</v>
      </c>
      <c r="N8" s="579">
        <v>6838000</v>
      </c>
      <c r="O8" s="579">
        <v>7925000</v>
      </c>
      <c r="P8" s="580">
        <v>8093000</v>
      </c>
      <c r="Q8" s="579">
        <v>5277000</v>
      </c>
      <c r="R8" s="579">
        <v>5758000</v>
      </c>
      <c r="S8" s="579">
        <v>6235000</v>
      </c>
      <c r="T8" s="579">
        <v>7285000</v>
      </c>
      <c r="U8" s="579">
        <v>6845000</v>
      </c>
    </row>
    <row r="9" spans="1:21" ht="40.5" customHeight="1">
      <c r="A9" s="577" t="s">
        <v>278</v>
      </c>
      <c r="B9" s="573">
        <v>0.60994412617582572</v>
      </c>
      <c r="C9" s="573">
        <v>0.49274356432553418</v>
      </c>
      <c r="D9" s="573">
        <v>0.53067032407036374</v>
      </c>
      <c r="E9" s="573">
        <v>0.5188303939289638</v>
      </c>
      <c r="F9" s="574">
        <v>0.50364477563768062</v>
      </c>
      <c r="G9" s="576">
        <v>0.54904323572387159</v>
      </c>
      <c r="H9" s="573">
        <v>0.57271593833914125</v>
      </c>
      <c r="I9" s="573">
        <v>0.5767634198001077</v>
      </c>
      <c r="J9" s="573">
        <v>0.56878480376217433</v>
      </c>
      <c r="K9" s="574">
        <v>0.56702199697882416</v>
      </c>
      <c r="L9" s="576">
        <v>0.60807337461486666</v>
      </c>
      <c r="M9" s="573">
        <v>0.62700812448002041</v>
      </c>
      <c r="N9" s="573">
        <v>0.63778341097463287</v>
      </c>
      <c r="O9" s="573">
        <v>0.63636189270333576</v>
      </c>
      <c r="P9" s="574">
        <v>0.63473486749274999</v>
      </c>
      <c r="Q9" s="570">
        <v>0.34872946302548652</v>
      </c>
      <c r="R9" s="570">
        <v>0.34732627764213742</v>
      </c>
      <c r="S9" s="570">
        <v>0.38285237875195338</v>
      </c>
      <c r="T9" s="570">
        <v>0.40530361736443654</v>
      </c>
      <c r="U9" s="570">
        <v>0.38211154311051843</v>
      </c>
    </row>
    <row r="10" spans="1:21">
      <c r="A10" s="577" t="s">
        <v>279</v>
      </c>
      <c r="B10" s="573">
        <v>0.17737338941517622</v>
      </c>
      <c r="C10" s="573">
        <v>0.10603833538183045</v>
      </c>
      <c r="D10" s="573">
        <v>0.11038292351358749</v>
      </c>
      <c r="E10" s="573">
        <v>0.19057480693090734</v>
      </c>
      <c r="F10" s="574">
        <v>0.19225932871761367</v>
      </c>
      <c r="G10" s="576">
        <v>0.16210505660694702</v>
      </c>
      <c r="H10" s="573">
        <v>0.13319440143781405</v>
      </c>
      <c r="I10" s="573">
        <v>0.119337983689946</v>
      </c>
      <c r="J10" s="573">
        <v>0.11679231576356187</v>
      </c>
      <c r="K10" s="574">
        <v>0.12430151906517181</v>
      </c>
      <c r="L10" s="576">
        <v>0.18755689396160835</v>
      </c>
      <c r="M10" s="573">
        <v>0.17263520955900447</v>
      </c>
      <c r="N10" s="573">
        <v>0.16859557265437011</v>
      </c>
      <c r="O10" s="573">
        <v>0.18211193122159475</v>
      </c>
      <c r="P10" s="574">
        <v>0.1914493099791949</v>
      </c>
      <c r="Q10" s="570">
        <v>0.65127053697451343</v>
      </c>
      <c r="R10" s="570">
        <v>0.64204173362094219</v>
      </c>
      <c r="S10" s="570">
        <v>0.60901269167062699</v>
      </c>
      <c r="T10" s="570">
        <v>0.58555725609582832</v>
      </c>
      <c r="U10" s="570">
        <v>0.6094863329989858</v>
      </c>
    </row>
    <row r="11" spans="1:21">
      <c r="A11" s="577" t="s">
        <v>280</v>
      </c>
      <c r="B11" s="573">
        <v>7.0572425872534456E-2</v>
      </c>
      <c r="C11" s="573">
        <v>7.0138856894022605E-2</v>
      </c>
      <c r="D11" s="573">
        <v>0.12330354888123066</v>
      </c>
      <c r="E11" s="573">
        <v>0.12259923452510259</v>
      </c>
      <c r="F11" s="574">
        <v>0.13576128340239749</v>
      </c>
      <c r="G11" s="576">
        <v>0.28885170766918139</v>
      </c>
      <c r="H11" s="573">
        <v>0.29367024317996759</v>
      </c>
      <c r="I11" s="573">
        <v>0.30376141900166431</v>
      </c>
      <c r="J11" s="573">
        <v>0.31431222520936214</v>
      </c>
      <c r="K11" s="574">
        <v>0.30857843362554377</v>
      </c>
      <c r="L11" s="576">
        <v>0.20436973142352496</v>
      </c>
      <c r="M11" s="573">
        <v>0.20033552824312867</v>
      </c>
      <c r="N11" s="573">
        <v>0.19361575139730208</v>
      </c>
      <c r="O11" s="573">
        <v>0.1815208762654715</v>
      </c>
      <c r="P11" s="574">
        <v>0.17381038554741807</v>
      </c>
      <c r="Q11" s="570">
        <v>0</v>
      </c>
      <c r="R11" s="570">
        <v>0</v>
      </c>
      <c r="S11" s="570">
        <v>0</v>
      </c>
      <c r="T11" s="570">
        <v>0</v>
      </c>
      <c r="U11" s="570">
        <v>0</v>
      </c>
    </row>
    <row r="12" spans="1:21">
      <c r="A12" s="578" t="s">
        <v>281</v>
      </c>
      <c r="B12" s="582">
        <v>0.14211005853646361</v>
      </c>
      <c r="C12" s="582">
        <v>0.33107924339861278</v>
      </c>
      <c r="D12" s="582">
        <v>0.23564320353481816</v>
      </c>
      <c r="E12" s="582">
        <v>0.16799556461502632</v>
      </c>
      <c r="F12" s="583">
        <v>0.16833461224230828</v>
      </c>
      <c r="G12" s="584">
        <v>0</v>
      </c>
      <c r="H12" s="582">
        <v>4.1941704307707934E-4</v>
      </c>
      <c r="I12" s="582">
        <v>1.371775082819455E-4</v>
      </c>
      <c r="J12" s="582">
        <v>1.1065526490164107E-4</v>
      </c>
      <c r="K12" s="583">
        <v>9.8050330460254374E-5</v>
      </c>
      <c r="L12" s="584">
        <v>0</v>
      </c>
      <c r="M12" s="582">
        <v>2.1137717846476093E-5</v>
      </c>
      <c r="N12" s="582">
        <v>5.2649736948751774E-6</v>
      </c>
      <c r="O12" s="582">
        <v>5.2998095980308938E-6</v>
      </c>
      <c r="P12" s="583">
        <v>5.4369806370584357E-6</v>
      </c>
      <c r="Q12" s="582">
        <v>0</v>
      </c>
      <c r="R12" s="582">
        <v>1.0631988736920363E-2</v>
      </c>
      <c r="S12" s="582">
        <v>8.1349295774196077E-3</v>
      </c>
      <c r="T12" s="582">
        <v>9.1391265397351932E-3</v>
      </c>
      <c r="U12" s="582">
        <v>8.4021238904956989E-3</v>
      </c>
    </row>
    <row r="13" spans="1:21" ht="30" customHeight="1">
      <c r="A13" s="71" t="s">
        <v>775</v>
      </c>
    </row>
    <row r="14" spans="1:21">
      <c r="A14" s="71" t="s">
        <v>776</v>
      </c>
    </row>
    <row r="15" spans="1:21">
      <c r="A15" s="71" t="s">
        <v>777</v>
      </c>
    </row>
    <row r="16" spans="1:21" ht="30" customHeight="1">
      <c r="A16" s="71" t="s">
        <v>778</v>
      </c>
    </row>
    <row r="17" spans="1:1" ht="30" customHeight="1">
      <c r="A17" s="71" t="s">
        <v>124</v>
      </c>
    </row>
  </sheetData>
  <mergeCells count="5">
    <mergeCell ref="B2:F2"/>
    <mergeCell ref="G2:K2"/>
    <mergeCell ref="L2:P2"/>
    <mergeCell ref="Q2:U2"/>
    <mergeCell ref="A1:U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8"/>
  <sheetViews>
    <sheetView workbookViewId="0">
      <selection sqref="A1:F1"/>
    </sheetView>
  </sheetViews>
  <sheetFormatPr defaultRowHeight="15"/>
  <cols>
    <col min="1" max="1" width="15.5703125" style="71" customWidth="1"/>
    <col min="2" max="2" width="10.85546875" style="71" customWidth="1"/>
    <col min="3" max="3" width="10.140625" style="71" bestFit="1" customWidth="1"/>
    <col min="4" max="5" width="9.28515625" style="71" bestFit="1" customWidth="1"/>
    <col min="6" max="6" width="14.42578125" style="71" customWidth="1"/>
  </cols>
  <sheetData>
    <row r="1" spans="1:6" ht="36.75" customHeight="1">
      <c r="A1" s="671" t="s">
        <v>1013</v>
      </c>
      <c r="B1" s="671"/>
      <c r="C1" s="671"/>
      <c r="D1" s="671"/>
      <c r="E1" s="671"/>
      <c r="F1" s="671"/>
    </row>
    <row r="2" spans="1:6" ht="26.25">
      <c r="A2" s="392" t="s">
        <v>109</v>
      </c>
      <c r="B2" s="559" t="s">
        <v>0</v>
      </c>
      <c r="C2" s="552" t="s">
        <v>102</v>
      </c>
      <c r="D2" s="553" t="s">
        <v>103</v>
      </c>
      <c r="E2" s="556" t="s">
        <v>104</v>
      </c>
      <c r="F2" s="566" t="s">
        <v>105</v>
      </c>
    </row>
    <row r="3" spans="1:6">
      <c r="A3" s="546" t="s">
        <v>106</v>
      </c>
      <c r="B3" s="560" t="s">
        <v>22</v>
      </c>
      <c r="C3" s="549">
        <v>327254</v>
      </c>
      <c r="D3" s="549">
        <v>296963</v>
      </c>
      <c r="E3" s="557">
        <v>16061</v>
      </c>
      <c r="F3" s="567">
        <v>640000</v>
      </c>
    </row>
    <row r="4" spans="1:6">
      <c r="A4" s="546"/>
      <c r="B4" s="560" t="s">
        <v>27</v>
      </c>
      <c r="C4" s="549">
        <v>375516</v>
      </c>
      <c r="D4" s="549">
        <v>346508</v>
      </c>
      <c r="E4" s="557">
        <v>58020</v>
      </c>
      <c r="F4" s="567">
        <v>780000</v>
      </c>
    </row>
    <row r="5" spans="1:6">
      <c r="A5" s="546"/>
      <c r="B5" s="560" t="s">
        <v>32</v>
      </c>
      <c r="C5" s="549">
        <v>433240</v>
      </c>
      <c r="D5" s="549">
        <v>408523</v>
      </c>
      <c r="E5" s="557">
        <v>85025</v>
      </c>
      <c r="F5" s="567">
        <v>927000</v>
      </c>
    </row>
    <row r="6" spans="1:6">
      <c r="A6" s="546" t="s">
        <v>107</v>
      </c>
      <c r="B6" s="560" t="s">
        <v>22</v>
      </c>
      <c r="C6" s="551">
        <v>875596</v>
      </c>
      <c r="D6" s="551">
        <v>442060</v>
      </c>
      <c r="E6" s="558">
        <v>31155</v>
      </c>
      <c r="F6" s="567">
        <v>1349000</v>
      </c>
    </row>
    <row r="7" spans="1:6">
      <c r="A7" s="546"/>
      <c r="B7" s="560" t="s">
        <v>27</v>
      </c>
      <c r="C7" s="551">
        <v>996435</v>
      </c>
      <c r="D7" s="551">
        <v>490685</v>
      </c>
      <c r="E7" s="558">
        <v>75949</v>
      </c>
      <c r="F7" s="567">
        <v>1563000</v>
      </c>
    </row>
    <row r="8" spans="1:6">
      <c r="A8" s="546"/>
      <c r="B8" s="560" t="s">
        <v>32</v>
      </c>
      <c r="C8" s="551">
        <v>1163620</v>
      </c>
      <c r="D8" s="551">
        <v>535736</v>
      </c>
      <c r="E8" s="558">
        <v>140808</v>
      </c>
      <c r="F8" s="567">
        <v>1840000</v>
      </c>
    </row>
    <row r="9" spans="1:6">
      <c r="A9" s="547" t="s">
        <v>108</v>
      </c>
      <c r="B9" s="560" t="s">
        <v>22</v>
      </c>
      <c r="C9" s="551">
        <v>498279</v>
      </c>
      <c r="D9" s="551">
        <v>46183</v>
      </c>
      <c r="E9" s="558">
        <v>89554</v>
      </c>
      <c r="F9" s="567">
        <v>634000</v>
      </c>
    </row>
    <row r="10" spans="1:6">
      <c r="A10" s="547"/>
      <c r="B10" s="560" t="s">
        <v>27</v>
      </c>
      <c r="C10" s="551">
        <v>578520</v>
      </c>
      <c r="D10" s="551">
        <v>44788</v>
      </c>
      <c r="E10" s="558">
        <v>126856</v>
      </c>
      <c r="F10" s="567">
        <v>750000</v>
      </c>
    </row>
    <row r="11" spans="1:6">
      <c r="A11" s="561"/>
      <c r="B11" s="562" t="s">
        <v>32</v>
      </c>
      <c r="C11" s="563">
        <v>772588</v>
      </c>
      <c r="D11" s="563">
        <v>55617</v>
      </c>
      <c r="E11" s="564">
        <v>178756</v>
      </c>
      <c r="F11" s="568">
        <v>1007000</v>
      </c>
    </row>
    <row r="12" spans="1:6" s="22" customFormat="1">
      <c r="A12" s="561"/>
      <c r="B12" s="562"/>
      <c r="C12" s="679" t="s">
        <v>1014</v>
      </c>
      <c r="D12" s="680"/>
      <c r="E12" s="681"/>
      <c r="F12" s="9"/>
    </row>
    <row r="13" spans="1:6" s="22" customFormat="1" ht="26.25">
      <c r="A13" s="392" t="s">
        <v>109</v>
      </c>
      <c r="B13" s="559" t="s">
        <v>0</v>
      </c>
      <c r="C13" s="554" t="s">
        <v>102</v>
      </c>
      <c r="D13" s="555" t="s">
        <v>103</v>
      </c>
      <c r="E13" s="554" t="s">
        <v>104</v>
      </c>
      <c r="F13" s="9"/>
    </row>
    <row r="14" spans="1:6" s="22" customFormat="1">
      <c r="A14" s="546" t="s">
        <v>106</v>
      </c>
      <c r="B14" s="560" t="s">
        <v>22</v>
      </c>
      <c r="C14" s="550">
        <v>0.51111236056837817</v>
      </c>
      <c r="D14" s="550">
        <v>0.46380322297502025</v>
      </c>
      <c r="E14" s="550">
        <v>2.5084416456601664E-2</v>
      </c>
      <c r="F14" s="9"/>
    </row>
    <row r="15" spans="1:6" s="22" customFormat="1">
      <c r="A15" s="546"/>
      <c r="B15" s="560" t="s">
        <v>27</v>
      </c>
      <c r="C15" s="550">
        <v>0.48140361312951579</v>
      </c>
      <c r="D15" s="550">
        <v>0.44421596730440849</v>
      </c>
      <c r="E15" s="550">
        <v>7.4380419566075759E-2</v>
      </c>
      <c r="F15" s="9"/>
    </row>
    <row r="16" spans="1:6" s="22" customFormat="1">
      <c r="A16" s="546"/>
      <c r="B16" s="560" t="s">
        <v>32</v>
      </c>
      <c r="C16" s="550">
        <v>0.46746397234318959</v>
      </c>
      <c r="D16" s="550">
        <v>0.44079444274202945</v>
      </c>
      <c r="E16" s="550">
        <v>9.1741584914780946E-2</v>
      </c>
      <c r="F16" s="9"/>
    </row>
    <row r="17" spans="1:6" s="22" customFormat="1">
      <c r="A17" s="546" t="s">
        <v>107</v>
      </c>
      <c r="B17" s="560" t="s">
        <v>22</v>
      </c>
      <c r="C17" s="550">
        <v>0.64916137249770356</v>
      </c>
      <c r="D17" s="550">
        <v>0.32774050626811319</v>
      </c>
      <c r="E17" s="550">
        <v>2.3098121234183294E-2</v>
      </c>
      <c r="F17" s="9"/>
    </row>
    <row r="18" spans="1:6" s="22" customFormat="1">
      <c r="A18" s="546"/>
      <c r="B18" s="560" t="s">
        <v>27</v>
      </c>
      <c r="C18" s="550">
        <v>0.63748625300610529</v>
      </c>
      <c r="D18" s="550">
        <v>0.31392408140651501</v>
      </c>
      <c r="E18" s="550">
        <v>4.8589665587379698E-2</v>
      </c>
      <c r="F18" s="9"/>
    </row>
    <row r="19" spans="1:6" s="22" customFormat="1">
      <c r="A19" s="546"/>
      <c r="B19" s="560" t="s">
        <v>32</v>
      </c>
      <c r="C19" s="550">
        <v>0.63234581265582845</v>
      </c>
      <c r="D19" s="550">
        <v>0.29113492058316542</v>
      </c>
      <c r="E19" s="550">
        <v>7.651926676100608E-2</v>
      </c>
      <c r="F19" s="9"/>
    </row>
    <row r="20" spans="1:6" s="22" customFormat="1">
      <c r="A20" s="547" t="s">
        <v>108</v>
      </c>
      <c r="B20" s="560" t="s">
        <v>22</v>
      </c>
      <c r="C20" s="550">
        <v>0.78590918841164892</v>
      </c>
      <c r="D20" s="550">
        <v>7.2842010296270132E-2</v>
      </c>
      <c r="E20" s="550">
        <v>0.14124880129208095</v>
      </c>
      <c r="F20" s="9"/>
    </row>
    <row r="21" spans="1:6" s="22" customFormat="1">
      <c r="A21" s="547"/>
      <c r="B21" s="560" t="s">
        <v>27</v>
      </c>
      <c r="C21" s="550">
        <v>0.77119136615460082</v>
      </c>
      <c r="D21" s="550">
        <v>5.9704277997877794E-2</v>
      </c>
      <c r="E21" s="550">
        <v>0.16910435584752134</v>
      </c>
      <c r="F21" s="9"/>
    </row>
    <row r="22" spans="1:6" s="22" customFormat="1">
      <c r="A22" s="561"/>
      <c r="B22" s="562" t="s">
        <v>32</v>
      </c>
      <c r="C22" s="565">
        <v>0.76724719229443838</v>
      </c>
      <c r="D22" s="565">
        <v>5.5232526383842073E-2</v>
      </c>
      <c r="E22" s="565">
        <v>0.17752028132171951</v>
      </c>
      <c r="F22" s="9"/>
    </row>
    <row r="23" spans="1:6" ht="29.25" customHeight="1">
      <c r="A23" s="159" t="s">
        <v>110</v>
      </c>
      <c r="B23" s="159"/>
      <c r="C23" s="159"/>
      <c r="D23" s="159"/>
      <c r="E23" s="159"/>
      <c r="F23" s="159"/>
    </row>
    <row r="24" spans="1:6">
      <c r="A24" s="159" t="s">
        <v>111</v>
      </c>
      <c r="B24" s="159"/>
      <c r="C24" s="159"/>
      <c r="D24" s="159"/>
      <c r="E24" s="159"/>
      <c r="F24" s="159"/>
    </row>
    <row r="25" spans="1:6" ht="30" customHeight="1">
      <c r="A25" s="159" t="s">
        <v>1011</v>
      </c>
      <c r="B25" s="159"/>
      <c r="C25" s="159"/>
      <c r="D25" s="159"/>
      <c r="E25" s="159"/>
      <c r="F25" s="159"/>
    </row>
    <row r="26" spans="1:6">
      <c r="A26" s="548" t="s">
        <v>112</v>
      </c>
      <c r="B26" s="159"/>
      <c r="C26" s="159"/>
      <c r="D26" s="159"/>
      <c r="E26" s="159"/>
      <c r="F26" s="159"/>
    </row>
    <row r="27" spans="1:6">
      <c r="A27" s="159" t="s">
        <v>1012</v>
      </c>
      <c r="B27" s="159"/>
      <c r="C27" s="159"/>
      <c r="D27" s="159"/>
      <c r="E27" s="159"/>
      <c r="F27" s="159"/>
    </row>
    <row r="28" spans="1:6" ht="30.75" customHeight="1">
      <c r="A28" s="159" t="s">
        <v>124</v>
      </c>
      <c r="B28" s="159"/>
      <c r="C28" s="159"/>
      <c r="D28" s="159"/>
      <c r="E28" s="159"/>
      <c r="F28" s="159"/>
    </row>
  </sheetData>
  <mergeCells count="2">
    <mergeCell ref="A1:F1"/>
    <mergeCell ref="C12:E1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
  <sheetViews>
    <sheetView workbookViewId="0">
      <selection sqref="A1:C1"/>
    </sheetView>
  </sheetViews>
  <sheetFormatPr defaultRowHeight="15"/>
  <cols>
    <col min="1" max="1" width="25.28515625" style="71" customWidth="1"/>
    <col min="2" max="2" width="14.85546875" style="71" customWidth="1"/>
    <col min="3" max="3" width="14.140625" style="71" customWidth="1"/>
  </cols>
  <sheetData>
    <row r="1" spans="1:3" ht="29.25" customHeight="1">
      <c r="A1" s="682" t="s">
        <v>1009</v>
      </c>
      <c r="B1" s="682"/>
      <c r="C1" s="682"/>
    </row>
    <row r="2" spans="1:3" ht="39">
      <c r="A2" s="541" t="s">
        <v>283</v>
      </c>
      <c r="B2" s="542" t="s">
        <v>113</v>
      </c>
      <c r="C2" s="542" t="s">
        <v>114</v>
      </c>
    </row>
    <row r="3" spans="1:3">
      <c r="A3" s="543" t="s">
        <v>115</v>
      </c>
      <c r="B3" s="544">
        <v>0.46286162303286088</v>
      </c>
      <c r="C3" s="544">
        <v>0.37705394144773496</v>
      </c>
    </row>
    <row r="4" spans="1:3">
      <c r="A4" s="543" t="s">
        <v>116</v>
      </c>
      <c r="B4" s="544">
        <v>0.2000994973859184</v>
      </c>
      <c r="C4" s="544">
        <v>0.15268459242841548</v>
      </c>
    </row>
    <row r="5" spans="1:3">
      <c r="A5" s="543" t="s">
        <v>117</v>
      </c>
      <c r="B5" s="544">
        <v>7.1888798650612887E-2</v>
      </c>
      <c r="C5" s="544">
        <v>6.6257469153552601E-2</v>
      </c>
    </row>
    <row r="6" spans="1:3">
      <c r="A6" s="543" t="s">
        <v>118</v>
      </c>
      <c r="B6" s="544">
        <v>0.23568860039472764</v>
      </c>
      <c r="C6" s="544">
        <v>0.38278225924014592</v>
      </c>
    </row>
    <row r="7" spans="1:3">
      <c r="A7" s="543" t="s">
        <v>119</v>
      </c>
      <c r="B7" s="544">
        <v>2.6819510462408741E-2</v>
      </c>
      <c r="C7" s="544">
        <v>1.9100990721463967E-2</v>
      </c>
    </row>
    <row r="8" spans="1:3">
      <c r="A8" s="545" t="s">
        <v>120</v>
      </c>
      <c r="B8" s="435">
        <v>1</v>
      </c>
      <c r="C8" s="435">
        <v>0.99999999999999989</v>
      </c>
    </row>
    <row r="9" spans="1:3" ht="29.25" customHeight="1">
      <c r="A9" s="159" t="s">
        <v>122</v>
      </c>
      <c r="B9" s="159"/>
      <c r="C9" s="159"/>
    </row>
    <row r="10" spans="1:3">
      <c r="A10" s="159" t="s">
        <v>123</v>
      </c>
      <c r="B10" s="159"/>
      <c r="C10" s="159"/>
    </row>
    <row r="11" spans="1:3" ht="30" customHeight="1">
      <c r="A11" s="159" t="s">
        <v>1010</v>
      </c>
      <c r="B11" s="159"/>
      <c r="C11" s="159"/>
    </row>
    <row r="12" spans="1:3" ht="30" customHeight="1">
      <c r="A12" s="159" t="s">
        <v>124</v>
      </c>
      <c r="B12" s="159"/>
      <c r="C12" s="159"/>
    </row>
  </sheetData>
  <mergeCells count="1">
    <mergeCell ref="A1:C1"/>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6"/>
  <sheetViews>
    <sheetView workbookViewId="0">
      <selection sqref="A1:C1"/>
    </sheetView>
  </sheetViews>
  <sheetFormatPr defaultRowHeight="15"/>
  <cols>
    <col min="1" max="1" width="17" style="306" bestFit="1" customWidth="1"/>
    <col min="2" max="2" width="14.140625" style="401" bestFit="1" customWidth="1"/>
    <col min="3" max="3" width="13.7109375" style="401" bestFit="1" customWidth="1"/>
  </cols>
  <sheetData>
    <row r="1" spans="1:3" ht="44.25" customHeight="1">
      <c r="A1" s="671" t="s">
        <v>1008</v>
      </c>
      <c r="B1" s="671"/>
      <c r="C1" s="671"/>
    </row>
    <row r="2" spans="1:3" ht="30" customHeight="1">
      <c r="A2" s="473" t="s">
        <v>101</v>
      </c>
      <c r="B2" s="540" t="s">
        <v>115</v>
      </c>
      <c r="C2" s="540" t="s">
        <v>118</v>
      </c>
    </row>
    <row r="3" spans="1:3">
      <c r="A3" s="364" t="s">
        <v>125</v>
      </c>
      <c r="B3" s="537">
        <v>3619</v>
      </c>
      <c r="C3" s="537">
        <v>0</v>
      </c>
    </row>
    <row r="4" spans="1:3">
      <c r="A4" s="364" t="s">
        <v>100</v>
      </c>
      <c r="B4" s="537">
        <v>19987</v>
      </c>
      <c r="C4" s="537">
        <v>331</v>
      </c>
    </row>
    <row r="5" spans="1:3">
      <c r="A5" s="364" t="s">
        <v>55</v>
      </c>
      <c r="B5" s="537">
        <v>18009</v>
      </c>
      <c r="C5" s="537">
        <v>2813</v>
      </c>
    </row>
    <row r="6" spans="1:3">
      <c r="A6" s="364" t="s">
        <v>99</v>
      </c>
      <c r="B6" s="537">
        <v>11061</v>
      </c>
      <c r="C6" s="537">
        <v>14032</v>
      </c>
    </row>
    <row r="7" spans="1:3">
      <c r="A7" s="364" t="s">
        <v>60</v>
      </c>
      <c r="B7" s="537">
        <v>21763</v>
      </c>
      <c r="C7" s="537">
        <v>9895</v>
      </c>
    </row>
    <row r="8" spans="1:3">
      <c r="A8" s="364" t="s">
        <v>74</v>
      </c>
      <c r="B8" s="537">
        <v>24399</v>
      </c>
      <c r="C8" s="537">
        <v>9006</v>
      </c>
    </row>
    <row r="9" spans="1:3">
      <c r="A9" s="364" t="s">
        <v>50</v>
      </c>
      <c r="B9" s="537">
        <v>25842</v>
      </c>
      <c r="C9" s="537">
        <v>8395</v>
      </c>
    </row>
    <row r="10" spans="1:3">
      <c r="A10" s="364" t="s">
        <v>64</v>
      </c>
      <c r="B10" s="537">
        <v>28913</v>
      </c>
      <c r="C10" s="537">
        <v>5446</v>
      </c>
    </row>
    <row r="11" spans="1:3">
      <c r="A11" s="364" t="s">
        <v>85</v>
      </c>
      <c r="B11" s="537">
        <v>25145</v>
      </c>
      <c r="C11" s="537">
        <v>11350</v>
      </c>
    </row>
    <row r="12" spans="1:3">
      <c r="A12" s="364" t="s">
        <v>63</v>
      </c>
      <c r="B12" s="537">
        <v>33366</v>
      </c>
      <c r="C12" s="537">
        <v>6308</v>
      </c>
    </row>
    <row r="13" spans="1:3">
      <c r="A13" s="364" t="s">
        <v>94</v>
      </c>
      <c r="B13" s="537">
        <v>35218</v>
      </c>
      <c r="C13" s="537">
        <v>4467</v>
      </c>
    </row>
    <row r="14" spans="1:3">
      <c r="A14" s="364" t="s">
        <v>98</v>
      </c>
      <c r="B14" s="537">
        <v>24702</v>
      </c>
      <c r="C14" s="537">
        <v>17285</v>
      </c>
    </row>
    <row r="15" spans="1:3">
      <c r="A15" s="364" t="s">
        <v>68</v>
      </c>
      <c r="B15" s="537">
        <v>41691</v>
      </c>
      <c r="C15" s="537">
        <v>16050</v>
      </c>
    </row>
    <row r="16" spans="1:3">
      <c r="A16" s="364" t="s">
        <v>76</v>
      </c>
      <c r="B16" s="537">
        <v>63747</v>
      </c>
      <c r="C16" s="537">
        <v>5793</v>
      </c>
    </row>
    <row r="17" spans="1:3">
      <c r="A17" s="364" t="s">
        <v>71</v>
      </c>
      <c r="B17" s="537">
        <v>63563</v>
      </c>
      <c r="C17" s="537">
        <v>14243</v>
      </c>
    </row>
    <row r="18" spans="1:3">
      <c r="A18" s="364" t="s">
        <v>92</v>
      </c>
      <c r="B18" s="537">
        <v>50158</v>
      </c>
      <c r="C18" s="537">
        <v>27856</v>
      </c>
    </row>
    <row r="19" spans="1:3">
      <c r="A19" s="364" t="s">
        <v>97</v>
      </c>
      <c r="B19" s="537">
        <v>57275</v>
      </c>
      <c r="C19" s="537">
        <v>32567</v>
      </c>
    </row>
    <row r="20" spans="1:3">
      <c r="A20" s="364" t="s">
        <v>91</v>
      </c>
      <c r="B20" s="537">
        <v>53022</v>
      </c>
      <c r="C20" s="537">
        <v>46520</v>
      </c>
    </row>
    <row r="21" spans="1:3">
      <c r="A21" s="364" t="s">
        <v>80</v>
      </c>
      <c r="B21" s="537">
        <v>80027</v>
      </c>
      <c r="C21" s="537">
        <v>38973</v>
      </c>
    </row>
    <row r="22" spans="1:3">
      <c r="A22" s="364" t="s">
        <v>69</v>
      </c>
      <c r="B22" s="537">
        <v>106024</v>
      </c>
      <c r="C22" s="537">
        <v>16141</v>
      </c>
    </row>
    <row r="23" spans="1:3">
      <c r="A23" s="364" t="s">
        <v>66</v>
      </c>
      <c r="B23" s="537">
        <v>66374</v>
      </c>
      <c r="C23" s="537">
        <v>64472</v>
      </c>
    </row>
    <row r="24" spans="1:3">
      <c r="A24" s="364" t="s">
        <v>82</v>
      </c>
      <c r="B24" s="537">
        <v>71204</v>
      </c>
      <c r="C24" s="537">
        <v>63885</v>
      </c>
    </row>
    <row r="25" spans="1:3">
      <c r="A25" s="364" t="s">
        <v>62</v>
      </c>
      <c r="B25" s="537">
        <v>84709</v>
      </c>
      <c r="C25" s="537">
        <v>50825</v>
      </c>
    </row>
    <row r="26" spans="1:3">
      <c r="A26" s="364" t="s">
        <v>81</v>
      </c>
      <c r="B26" s="537">
        <v>103934</v>
      </c>
      <c r="C26" s="537">
        <v>41532</v>
      </c>
    </row>
    <row r="27" spans="1:3">
      <c r="A27" s="364" t="s">
        <v>53</v>
      </c>
      <c r="B27" s="537">
        <v>86511</v>
      </c>
      <c r="C27" s="537">
        <v>68636</v>
      </c>
    </row>
    <row r="28" spans="1:3">
      <c r="A28" s="364" t="s">
        <v>61</v>
      </c>
      <c r="B28" s="537">
        <v>97064</v>
      </c>
      <c r="C28" s="537">
        <v>64731</v>
      </c>
    </row>
    <row r="29" spans="1:3">
      <c r="A29" s="364" t="s">
        <v>72</v>
      </c>
      <c r="B29" s="537">
        <v>100067</v>
      </c>
      <c r="C29" s="537">
        <v>63611</v>
      </c>
    </row>
    <row r="30" spans="1:3">
      <c r="A30" s="364" t="s">
        <v>79</v>
      </c>
      <c r="B30" s="537">
        <v>106972</v>
      </c>
      <c r="C30" s="537">
        <v>58567</v>
      </c>
    </row>
    <row r="31" spans="1:3">
      <c r="A31" s="364" t="s">
        <v>70</v>
      </c>
      <c r="B31" s="537">
        <v>121662</v>
      </c>
      <c r="C31" s="537">
        <v>49410</v>
      </c>
    </row>
    <row r="32" spans="1:3">
      <c r="A32" s="364" t="s">
        <v>90</v>
      </c>
      <c r="B32" s="537">
        <v>123166</v>
      </c>
      <c r="C32" s="537">
        <v>58786</v>
      </c>
    </row>
    <row r="33" spans="1:3">
      <c r="A33" s="364" t="s">
        <v>56</v>
      </c>
      <c r="B33" s="537">
        <v>123926</v>
      </c>
      <c r="C33" s="537">
        <v>70470</v>
      </c>
    </row>
    <row r="34" spans="1:3">
      <c r="A34" s="364" t="s">
        <v>51</v>
      </c>
      <c r="B34" s="537">
        <v>141051</v>
      </c>
      <c r="C34" s="537">
        <v>53411</v>
      </c>
    </row>
    <row r="35" spans="1:3">
      <c r="A35" s="364" t="s">
        <v>84</v>
      </c>
      <c r="B35" s="537">
        <v>138226</v>
      </c>
      <c r="C35" s="537">
        <v>58419</v>
      </c>
    </row>
    <row r="36" spans="1:3">
      <c r="A36" s="364" t="s">
        <v>78</v>
      </c>
      <c r="B36" s="537">
        <v>113099</v>
      </c>
      <c r="C36" s="537">
        <v>83620</v>
      </c>
    </row>
    <row r="37" spans="1:3">
      <c r="A37" s="364" t="s">
        <v>88</v>
      </c>
      <c r="B37" s="537">
        <v>128697</v>
      </c>
      <c r="C37" s="537">
        <v>81882</v>
      </c>
    </row>
    <row r="38" spans="1:3">
      <c r="A38" s="364" t="s">
        <v>57</v>
      </c>
      <c r="B38" s="537">
        <v>159033</v>
      </c>
      <c r="C38" s="537">
        <v>62740</v>
      </c>
    </row>
    <row r="39" spans="1:3">
      <c r="A39" s="364" t="s">
        <v>52</v>
      </c>
      <c r="B39" s="537">
        <v>125460</v>
      </c>
      <c r="C39" s="537">
        <v>116126</v>
      </c>
    </row>
    <row r="40" spans="1:3">
      <c r="A40" s="364" t="s">
        <v>67</v>
      </c>
      <c r="B40" s="537">
        <v>147173</v>
      </c>
      <c r="C40" s="537">
        <v>97392</v>
      </c>
    </row>
    <row r="41" spans="1:3">
      <c r="A41" s="364" t="s">
        <v>73</v>
      </c>
      <c r="B41" s="537">
        <v>192278</v>
      </c>
      <c r="C41" s="537">
        <v>58682</v>
      </c>
    </row>
    <row r="42" spans="1:3">
      <c r="A42" s="364" t="s">
        <v>86</v>
      </c>
      <c r="B42" s="537">
        <v>148797</v>
      </c>
      <c r="C42" s="537">
        <v>117155</v>
      </c>
    </row>
    <row r="43" spans="1:3">
      <c r="A43" s="364" t="s">
        <v>65</v>
      </c>
      <c r="B43" s="537">
        <v>190101</v>
      </c>
      <c r="C43" s="537">
        <v>110028</v>
      </c>
    </row>
    <row r="44" spans="1:3">
      <c r="A44" s="364" t="s">
        <v>89</v>
      </c>
      <c r="B44" s="537">
        <v>233723</v>
      </c>
      <c r="C44" s="537">
        <v>88386</v>
      </c>
    </row>
    <row r="45" spans="1:3">
      <c r="A45" s="364" t="s">
        <v>58</v>
      </c>
      <c r="B45" s="537">
        <v>255093</v>
      </c>
      <c r="C45" s="537">
        <v>83306</v>
      </c>
    </row>
    <row r="46" spans="1:3">
      <c r="A46" s="364" t="s">
        <v>95</v>
      </c>
      <c r="B46" s="537">
        <v>194157</v>
      </c>
      <c r="C46" s="537">
        <v>151922</v>
      </c>
    </row>
    <row r="47" spans="1:3">
      <c r="A47" s="364" t="s">
        <v>126</v>
      </c>
      <c r="B47" s="537">
        <v>172891</v>
      </c>
      <c r="C47" s="537">
        <v>209152</v>
      </c>
    </row>
    <row r="48" spans="1:3">
      <c r="A48" s="364" t="s">
        <v>54</v>
      </c>
      <c r="B48" s="537">
        <v>258475</v>
      </c>
      <c r="C48" s="537">
        <v>135674</v>
      </c>
    </row>
    <row r="49" spans="1:3">
      <c r="A49" s="364" t="s">
        <v>59</v>
      </c>
      <c r="B49" s="537">
        <v>283043</v>
      </c>
      <c r="C49" s="537">
        <v>111230</v>
      </c>
    </row>
    <row r="50" spans="1:3">
      <c r="A50" s="364" t="s">
        <v>93</v>
      </c>
      <c r="B50" s="537">
        <v>328634</v>
      </c>
      <c r="C50" s="537">
        <v>235012</v>
      </c>
    </row>
    <row r="51" spans="1:3">
      <c r="A51" s="364" t="s">
        <v>75</v>
      </c>
      <c r="B51" s="537">
        <v>524543</v>
      </c>
      <c r="C51" s="537">
        <v>44213</v>
      </c>
    </row>
    <row r="52" spans="1:3">
      <c r="A52" s="364" t="s">
        <v>83</v>
      </c>
      <c r="B52" s="537">
        <v>527350</v>
      </c>
      <c r="C52" s="537">
        <v>387468</v>
      </c>
    </row>
    <row r="53" spans="1:3">
      <c r="A53" s="365" t="s">
        <v>87</v>
      </c>
      <c r="B53" s="539">
        <v>614268</v>
      </c>
      <c r="C53" s="539">
        <v>788112</v>
      </c>
    </row>
    <row r="54" spans="1:3" ht="29.25" customHeight="1">
      <c r="A54" s="364" t="s">
        <v>129</v>
      </c>
      <c r="B54" s="538"/>
      <c r="C54" s="538"/>
    </row>
    <row r="55" spans="1:3" ht="29.25" customHeight="1">
      <c r="A55" s="364" t="s">
        <v>1007</v>
      </c>
      <c r="B55" s="538"/>
      <c r="C55" s="538"/>
    </row>
    <row r="56" spans="1:3" ht="30" customHeight="1">
      <c r="A56" s="364" t="s">
        <v>124</v>
      </c>
      <c r="B56" s="538"/>
      <c r="C56" s="538"/>
    </row>
  </sheetData>
  <mergeCells count="1">
    <mergeCell ref="A1:C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57"/>
  <sheetViews>
    <sheetView workbookViewId="0">
      <selection sqref="A1:B1"/>
    </sheetView>
  </sheetViews>
  <sheetFormatPr defaultRowHeight="15"/>
  <cols>
    <col min="1" max="2" width="15.7109375" style="71" customWidth="1"/>
  </cols>
  <sheetData>
    <row r="1" spans="1:2" ht="69.75" customHeight="1">
      <c r="A1" s="671" t="s">
        <v>1006</v>
      </c>
      <c r="B1" s="671"/>
    </row>
    <row r="2" spans="1:2" s="10" customFormat="1">
      <c r="A2" s="487" t="s">
        <v>101</v>
      </c>
      <c r="B2" s="536" t="s">
        <v>130</v>
      </c>
    </row>
    <row r="3" spans="1:2">
      <c r="A3" s="43" t="s">
        <v>100</v>
      </c>
      <c r="B3" s="283">
        <v>1.6290973521015849E-2</v>
      </c>
    </row>
    <row r="4" spans="1:2">
      <c r="A4" s="43" t="s">
        <v>75</v>
      </c>
      <c r="B4" s="283">
        <v>7.7736322781649769E-2</v>
      </c>
    </row>
    <row r="5" spans="1:2">
      <c r="A5" s="43" t="s">
        <v>76</v>
      </c>
      <c r="B5" s="283">
        <v>8.3304572907679036E-2</v>
      </c>
    </row>
    <row r="6" spans="1:2">
      <c r="A6" s="43" t="s">
        <v>94</v>
      </c>
      <c r="B6" s="283">
        <v>0.1125614211918861</v>
      </c>
    </row>
    <row r="7" spans="1:2">
      <c r="A7" s="43" t="s">
        <v>69</v>
      </c>
      <c r="B7" s="283">
        <v>0.13212458560144066</v>
      </c>
    </row>
    <row r="8" spans="1:2">
      <c r="A8" s="43" t="s">
        <v>55</v>
      </c>
      <c r="B8" s="283">
        <v>0.13509749303621169</v>
      </c>
    </row>
    <row r="9" spans="1:2">
      <c r="A9" s="43" t="s">
        <v>64</v>
      </c>
      <c r="B9" s="283">
        <v>0.15850286678890538</v>
      </c>
    </row>
    <row r="10" spans="1:2">
      <c r="A10" s="43" t="s">
        <v>63</v>
      </c>
      <c r="B10" s="283">
        <v>0.15899581589958159</v>
      </c>
    </row>
    <row r="11" spans="1:2">
      <c r="A11" s="43" t="s">
        <v>71</v>
      </c>
      <c r="B11" s="283">
        <v>0.1830578618615531</v>
      </c>
    </row>
    <row r="12" spans="1:2">
      <c r="A12" s="43" t="s">
        <v>73</v>
      </c>
      <c r="B12" s="283">
        <v>0.23383009244501116</v>
      </c>
    </row>
    <row r="13" spans="1:2">
      <c r="A13" s="43" t="s">
        <v>50</v>
      </c>
      <c r="B13" s="283">
        <v>0.24520255863539445</v>
      </c>
    </row>
    <row r="14" spans="1:2">
      <c r="A14" s="43" t="s">
        <v>58</v>
      </c>
      <c r="B14" s="283">
        <v>0.24617685040440426</v>
      </c>
    </row>
    <row r="15" spans="1:2">
      <c r="A15" s="43" t="s">
        <v>74</v>
      </c>
      <c r="B15" s="283">
        <v>0.26960035922766051</v>
      </c>
    </row>
    <row r="16" spans="1:2">
      <c r="A16" s="43" t="s">
        <v>89</v>
      </c>
      <c r="B16" s="283">
        <v>0.27439779701902151</v>
      </c>
    </row>
    <row r="17" spans="1:2">
      <c r="A17" s="43" t="s">
        <v>51</v>
      </c>
      <c r="B17" s="283">
        <v>0.27466034495171293</v>
      </c>
    </row>
    <row r="18" spans="1:2">
      <c r="A18" s="43" t="s">
        <v>68</v>
      </c>
      <c r="B18" s="283">
        <v>0.27796539720475916</v>
      </c>
    </row>
    <row r="19" spans="1:2">
      <c r="A19" s="43" t="s">
        <v>59</v>
      </c>
      <c r="B19" s="283">
        <v>0.28211416962358571</v>
      </c>
    </row>
    <row r="20" spans="1:2">
      <c r="A20" s="43" t="s">
        <v>57</v>
      </c>
      <c r="B20" s="283">
        <v>0.28290188616287826</v>
      </c>
    </row>
    <row r="21" spans="1:2">
      <c r="A21" s="43" t="s">
        <v>81</v>
      </c>
      <c r="B21" s="283">
        <v>0.28551001608623322</v>
      </c>
    </row>
    <row r="22" spans="1:2">
      <c r="A22" s="43" t="s">
        <v>70</v>
      </c>
      <c r="B22" s="283">
        <v>0.28882575757575757</v>
      </c>
    </row>
    <row r="23" spans="1:2">
      <c r="A23" s="43" t="s">
        <v>84</v>
      </c>
      <c r="B23" s="283">
        <v>0.29707849169823797</v>
      </c>
    </row>
    <row r="24" spans="1:2">
      <c r="A24" s="43" t="s">
        <v>85</v>
      </c>
      <c r="B24" s="283">
        <v>0.31100150705576107</v>
      </c>
    </row>
    <row r="25" spans="1:2">
      <c r="A25" s="43" t="s">
        <v>60</v>
      </c>
      <c r="B25" s="283">
        <v>0.31255922673573822</v>
      </c>
    </row>
    <row r="26" spans="1:2">
      <c r="A26" s="43" t="s">
        <v>90</v>
      </c>
      <c r="B26" s="283">
        <v>0.32308520928596551</v>
      </c>
    </row>
    <row r="27" spans="1:2">
      <c r="A27" s="43" t="s">
        <v>80</v>
      </c>
      <c r="B27" s="283">
        <v>0.32750420168067229</v>
      </c>
    </row>
    <row r="28" spans="1:2">
      <c r="A28" s="43" t="s">
        <v>54</v>
      </c>
      <c r="B28" s="283">
        <v>0.34422007920862413</v>
      </c>
    </row>
    <row r="29" spans="1:2">
      <c r="A29" s="43" t="s">
        <v>79</v>
      </c>
      <c r="B29" s="283">
        <v>0.35379578226279002</v>
      </c>
    </row>
    <row r="30" spans="1:2">
      <c r="A30" s="43" t="s">
        <v>92</v>
      </c>
      <c r="B30" s="283">
        <v>0.35706411669700311</v>
      </c>
    </row>
    <row r="31" spans="1:2">
      <c r="A31" s="43" t="s">
        <v>97</v>
      </c>
      <c r="B31" s="283">
        <v>0.36249193027759846</v>
      </c>
    </row>
    <row r="32" spans="1:2">
      <c r="A32" s="43" t="s">
        <v>56</v>
      </c>
      <c r="B32" s="283">
        <v>0.36250745900121401</v>
      </c>
    </row>
    <row r="33" spans="1:2">
      <c r="A33" s="43" t="s">
        <v>65</v>
      </c>
      <c r="B33" s="283">
        <v>0.36660236098477655</v>
      </c>
    </row>
    <row r="34" spans="1:2">
      <c r="A34" s="43" t="s">
        <v>77</v>
      </c>
      <c r="B34" s="283">
        <v>0.37254610046110898</v>
      </c>
    </row>
    <row r="35" spans="1:2">
      <c r="A35" s="43" t="s">
        <v>62</v>
      </c>
      <c r="B35" s="283">
        <v>0.37499815544439036</v>
      </c>
    </row>
    <row r="36" spans="1:2">
      <c r="A36" s="43" t="s">
        <v>72</v>
      </c>
      <c r="B36" s="283">
        <v>0.38863500287149161</v>
      </c>
    </row>
    <row r="37" spans="1:2">
      <c r="A37" s="43" t="s">
        <v>88</v>
      </c>
      <c r="B37" s="283">
        <v>0.3888421922413916</v>
      </c>
    </row>
    <row r="38" spans="1:2">
      <c r="A38" s="43" t="s">
        <v>67</v>
      </c>
      <c r="B38" s="283">
        <v>0.39822542064481836</v>
      </c>
    </row>
    <row r="39" spans="1:2">
      <c r="A39" s="43" t="s">
        <v>61</v>
      </c>
      <c r="B39" s="283">
        <v>0.40008034858926417</v>
      </c>
    </row>
    <row r="40" spans="1:2">
      <c r="A40" s="43" t="s">
        <v>98</v>
      </c>
      <c r="B40" s="283">
        <v>0.41167504227498986</v>
      </c>
    </row>
    <row r="41" spans="1:2">
      <c r="A41" s="43" t="s">
        <v>93</v>
      </c>
      <c r="B41" s="283">
        <v>0.4169496456996058</v>
      </c>
    </row>
    <row r="42" spans="1:2">
      <c r="A42" s="43" t="s">
        <v>83</v>
      </c>
      <c r="B42" s="283">
        <v>0.42354654149787169</v>
      </c>
    </row>
    <row r="43" spans="1:2">
      <c r="A43" s="43" t="s">
        <v>78</v>
      </c>
      <c r="B43" s="283">
        <v>0.42507332794493669</v>
      </c>
    </row>
    <row r="44" spans="1:2">
      <c r="A44" s="43" t="s">
        <v>95</v>
      </c>
      <c r="B44" s="283">
        <v>0.43898069515919774</v>
      </c>
    </row>
    <row r="45" spans="1:2">
      <c r="A45" s="43" t="s">
        <v>86</v>
      </c>
      <c r="B45" s="283">
        <v>0.44051182168210806</v>
      </c>
    </row>
    <row r="46" spans="1:2">
      <c r="A46" s="43" t="s">
        <v>53</v>
      </c>
      <c r="B46" s="283">
        <v>0.44239334308752343</v>
      </c>
    </row>
    <row r="47" spans="1:2">
      <c r="A47" s="43" t="s">
        <v>91</v>
      </c>
      <c r="B47" s="283">
        <v>0.46734041911956764</v>
      </c>
    </row>
    <row r="48" spans="1:2">
      <c r="A48" s="43" t="s">
        <v>82</v>
      </c>
      <c r="B48" s="283">
        <v>0.47291045162818585</v>
      </c>
    </row>
    <row r="49" spans="1:2">
      <c r="A49" s="43" t="s">
        <v>52</v>
      </c>
      <c r="B49" s="283">
        <v>0.48068182758934708</v>
      </c>
    </row>
    <row r="50" spans="1:2">
      <c r="A50" s="43" t="s">
        <v>66</v>
      </c>
      <c r="B50" s="283">
        <v>0.49273191385292636</v>
      </c>
    </row>
    <row r="51" spans="1:2">
      <c r="A51" s="43" t="s">
        <v>126</v>
      </c>
      <c r="B51" s="283">
        <v>0.54745669990027301</v>
      </c>
    </row>
    <row r="52" spans="1:2">
      <c r="A52" s="43" t="s">
        <v>99</v>
      </c>
      <c r="B52" s="283">
        <v>0.55919977683019173</v>
      </c>
    </row>
    <row r="53" spans="1:2">
      <c r="A53" s="293" t="s">
        <v>87</v>
      </c>
      <c r="B53" s="386">
        <v>0.56198177384161208</v>
      </c>
    </row>
    <row r="54" spans="1:2" ht="30" customHeight="1">
      <c r="A54" s="71" t="s">
        <v>127</v>
      </c>
    </row>
    <row r="55" spans="1:2">
      <c r="A55" s="71" t="s">
        <v>128</v>
      </c>
    </row>
    <row r="56" spans="1:2" ht="29.25" customHeight="1">
      <c r="A56" s="71" t="s">
        <v>1007</v>
      </c>
    </row>
    <row r="57" spans="1:2" ht="30" customHeight="1">
      <c r="A57" s="71" t="s">
        <v>124</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66"/>
  <sheetViews>
    <sheetView workbookViewId="0">
      <selection activeCell="E19" sqref="E19"/>
    </sheetView>
  </sheetViews>
  <sheetFormatPr defaultRowHeight="15"/>
  <cols>
    <col min="1" max="1" width="10.42578125" style="50" customWidth="1"/>
    <col min="2" max="2" width="14.5703125" style="53" customWidth="1"/>
    <col min="3" max="3" width="10.42578125" style="54" customWidth="1"/>
    <col min="4" max="4" width="10" style="53" customWidth="1"/>
    <col min="5" max="5" width="10.140625" style="54" customWidth="1"/>
    <col min="6" max="6" width="9.140625" style="51" customWidth="1"/>
    <col min="7" max="7" width="9.28515625" style="54" customWidth="1"/>
    <col min="8" max="8" width="14.7109375" style="53" customWidth="1"/>
    <col min="9" max="9" width="10.28515625" style="54" customWidth="1"/>
    <col min="10" max="10" width="9.7109375" style="53" customWidth="1"/>
    <col min="11" max="11" width="10.5703125" style="54" customWidth="1"/>
  </cols>
  <sheetData>
    <row r="1" spans="1:11" ht="25.5" customHeight="1">
      <c r="A1" s="625" t="s">
        <v>886</v>
      </c>
      <c r="B1" s="626"/>
      <c r="C1" s="626"/>
      <c r="D1" s="626"/>
      <c r="E1" s="626"/>
      <c r="F1" s="626"/>
      <c r="G1" s="626"/>
      <c r="H1" s="626"/>
      <c r="I1" s="626"/>
      <c r="J1" s="626"/>
      <c r="K1" s="627"/>
    </row>
    <row r="2" spans="1:11" ht="27" customHeight="1">
      <c r="A2" s="23"/>
      <c r="B2" s="628" t="s">
        <v>379</v>
      </c>
      <c r="C2" s="629"/>
      <c r="D2" s="629"/>
      <c r="E2" s="629"/>
      <c r="F2" s="629"/>
      <c r="G2" s="630"/>
      <c r="H2" s="631" t="s">
        <v>380</v>
      </c>
      <c r="I2" s="632"/>
      <c r="J2" s="632"/>
      <c r="K2" s="633"/>
    </row>
    <row r="3" spans="1:11" ht="33" customHeight="1">
      <c r="A3" s="57" t="s">
        <v>0</v>
      </c>
      <c r="B3" s="28" t="s">
        <v>116</v>
      </c>
      <c r="C3" s="27" t="s">
        <v>381</v>
      </c>
      <c r="D3" s="28" t="s">
        <v>115</v>
      </c>
      <c r="E3" s="27" t="s">
        <v>381</v>
      </c>
      <c r="F3" s="28" t="s">
        <v>118</v>
      </c>
      <c r="G3" s="27" t="s">
        <v>381</v>
      </c>
      <c r="H3" s="28" t="s">
        <v>116</v>
      </c>
      <c r="I3" s="27" t="s">
        <v>381</v>
      </c>
      <c r="J3" s="28" t="s">
        <v>115</v>
      </c>
      <c r="K3" s="27" t="s">
        <v>381</v>
      </c>
    </row>
    <row r="4" spans="1:11">
      <c r="A4" s="58" t="s">
        <v>382</v>
      </c>
      <c r="B4" s="59">
        <v>10273</v>
      </c>
      <c r="C4" s="334" t="s">
        <v>313</v>
      </c>
      <c r="D4" s="59">
        <v>2469</v>
      </c>
      <c r="E4" s="334" t="s">
        <v>313</v>
      </c>
      <c r="F4" s="59">
        <v>1336</v>
      </c>
      <c r="G4" s="334" t="s">
        <v>313</v>
      </c>
      <c r="H4" s="59">
        <v>16475</v>
      </c>
      <c r="I4" s="334" t="s">
        <v>313</v>
      </c>
      <c r="J4" s="59">
        <v>7938</v>
      </c>
      <c r="K4" s="334" t="s">
        <v>313</v>
      </c>
    </row>
    <row r="5" spans="1:11">
      <c r="A5" s="60" t="s">
        <v>383</v>
      </c>
      <c r="B5" s="59">
        <v>10511</v>
      </c>
      <c r="C5" s="61">
        <f>B5/B4-1</f>
        <v>2.3167526525844417E-2</v>
      </c>
      <c r="D5" s="59">
        <v>2405</v>
      </c>
      <c r="E5" s="61">
        <f>D5/D4-1</f>
        <v>-2.5921425678412269E-2</v>
      </c>
      <c r="F5" s="59">
        <v>1157</v>
      </c>
      <c r="G5" s="61">
        <f t="shared" ref="G5:G12" si="0">F5/F4-1</f>
        <v>-0.13398203592814373</v>
      </c>
      <c r="H5" s="59">
        <v>16339</v>
      </c>
      <c r="I5" s="61">
        <f t="shared" ref="I5:I12" si="1">H5/H4-1</f>
        <v>-8.2549317147192491E-3</v>
      </c>
      <c r="J5" s="59">
        <v>7587</v>
      </c>
      <c r="K5" s="61">
        <f t="shared" ref="K5:K12" si="2">J5/J4-1</f>
        <v>-4.4217687074829981E-2</v>
      </c>
    </row>
    <row r="6" spans="1:11">
      <c r="A6" s="60" t="s">
        <v>4</v>
      </c>
      <c r="B6" s="59">
        <v>12716</v>
      </c>
      <c r="C6" s="61">
        <f t="shared" ref="C6:E12" si="3">B6/B5-1</f>
        <v>0.20978023023499182</v>
      </c>
      <c r="D6" s="59">
        <v>2810</v>
      </c>
      <c r="E6" s="61">
        <f t="shared" si="3"/>
        <v>0.16839916839916835</v>
      </c>
      <c r="F6" s="59">
        <v>1337</v>
      </c>
      <c r="G6" s="61">
        <f t="shared" si="0"/>
        <v>0.15557476231633527</v>
      </c>
      <c r="H6" s="59">
        <v>19342</v>
      </c>
      <c r="I6" s="61">
        <f t="shared" si="1"/>
        <v>0.18379337780769944</v>
      </c>
      <c r="J6" s="59">
        <v>8427</v>
      </c>
      <c r="K6" s="61">
        <f t="shared" si="2"/>
        <v>0.11071569790431002</v>
      </c>
    </row>
    <row r="7" spans="1:11">
      <c r="A7" s="60" t="s">
        <v>9</v>
      </c>
      <c r="B7" s="59">
        <v>16591</v>
      </c>
      <c r="C7" s="61">
        <f t="shared" si="3"/>
        <v>0.30473419314249761</v>
      </c>
      <c r="D7" s="59">
        <v>3248</v>
      </c>
      <c r="E7" s="61">
        <f t="shared" si="3"/>
        <v>0.15587188612099645</v>
      </c>
      <c r="F7" s="59">
        <v>1611</v>
      </c>
      <c r="G7" s="61">
        <f t="shared" si="0"/>
        <v>0.2049364248317127</v>
      </c>
      <c r="H7" s="59">
        <v>24049</v>
      </c>
      <c r="I7" s="61">
        <f t="shared" si="1"/>
        <v>0.24335642642953159</v>
      </c>
      <c r="J7" s="59">
        <v>9030</v>
      </c>
      <c r="K7" s="61">
        <f t="shared" si="2"/>
        <v>7.155571377714498E-2</v>
      </c>
    </row>
    <row r="8" spans="1:11">
      <c r="A8" s="60" t="s">
        <v>14</v>
      </c>
      <c r="B8" s="59">
        <v>18814</v>
      </c>
      <c r="C8" s="61">
        <f t="shared" si="3"/>
        <v>0.1339883069133867</v>
      </c>
      <c r="D8" s="59">
        <v>4343</v>
      </c>
      <c r="E8" s="61">
        <f t="shared" si="3"/>
        <v>0.33713054187192126</v>
      </c>
      <c r="F8" s="59">
        <v>2103</v>
      </c>
      <c r="G8" s="61">
        <f t="shared" si="0"/>
        <v>0.30540037243947848</v>
      </c>
      <c r="H8" s="59">
        <v>26487</v>
      </c>
      <c r="I8" s="61">
        <f t="shared" si="1"/>
        <v>0.10137635660526434</v>
      </c>
      <c r="J8" s="59">
        <v>10628</v>
      </c>
      <c r="K8" s="61">
        <f t="shared" si="2"/>
        <v>0.17696566998892571</v>
      </c>
    </row>
    <row r="9" spans="1:11">
      <c r="A9" s="60" t="s">
        <v>19</v>
      </c>
      <c r="B9" s="59">
        <v>22179</v>
      </c>
      <c r="C9" s="61">
        <f t="shared" si="3"/>
        <v>0.17885617093653661</v>
      </c>
      <c r="D9" s="59">
        <v>4805</v>
      </c>
      <c r="E9" s="61">
        <f t="shared" si="3"/>
        <v>0.10637807966843194</v>
      </c>
      <c r="F9" s="59">
        <v>2357</v>
      </c>
      <c r="G9" s="61">
        <f t="shared" si="0"/>
        <v>0.12077983832620065</v>
      </c>
      <c r="H9" s="59">
        <v>30692</v>
      </c>
      <c r="I9" s="61">
        <f t="shared" si="1"/>
        <v>0.15875712613735038</v>
      </c>
      <c r="J9" s="59">
        <v>11548</v>
      </c>
      <c r="K9" s="61">
        <f t="shared" si="2"/>
        <v>8.6563793752352236E-2</v>
      </c>
    </row>
    <row r="10" spans="1:11">
      <c r="A10" s="62" t="s">
        <v>24</v>
      </c>
      <c r="B10" s="59">
        <v>25215</v>
      </c>
      <c r="C10" s="61">
        <f t="shared" si="3"/>
        <v>0.13688624374408231</v>
      </c>
      <c r="D10" s="59">
        <v>6448</v>
      </c>
      <c r="E10" s="61">
        <f t="shared" si="3"/>
        <v>0.34193548387096784</v>
      </c>
      <c r="F10" s="59">
        <v>2615</v>
      </c>
      <c r="G10" s="61">
        <f t="shared" si="0"/>
        <v>0.10946117946542211</v>
      </c>
      <c r="H10" s="59">
        <v>34549</v>
      </c>
      <c r="I10" s="61">
        <f t="shared" si="1"/>
        <v>0.12566792649550362</v>
      </c>
      <c r="J10" s="59">
        <v>14310</v>
      </c>
      <c r="K10" s="61">
        <f t="shared" si="2"/>
        <v>0.23917561482507788</v>
      </c>
    </row>
    <row r="11" spans="1:11">
      <c r="A11" s="62" t="s">
        <v>29</v>
      </c>
      <c r="B11" s="59">
        <v>28476</v>
      </c>
      <c r="C11" s="61">
        <f t="shared" si="3"/>
        <v>0.12932778108268894</v>
      </c>
      <c r="D11" s="59">
        <v>7825</v>
      </c>
      <c r="E11" s="61">
        <f t="shared" si="3"/>
        <v>0.21355459057071968</v>
      </c>
      <c r="F11" s="59">
        <v>2842</v>
      </c>
      <c r="G11" s="61">
        <f t="shared" si="0"/>
        <v>8.6806883365200704E-2</v>
      </c>
      <c r="H11" s="59">
        <v>38799</v>
      </c>
      <c r="I11" s="61">
        <f t="shared" si="1"/>
        <v>0.12301369070016488</v>
      </c>
      <c r="J11" s="59">
        <v>16855</v>
      </c>
      <c r="K11" s="61">
        <f t="shared" si="2"/>
        <v>0.17784765897973442</v>
      </c>
    </row>
    <row r="12" spans="1:11">
      <c r="A12" s="63" t="s">
        <v>309</v>
      </c>
      <c r="B12" s="64">
        <v>31231</v>
      </c>
      <c r="C12" s="65">
        <f t="shared" si="3"/>
        <v>9.6748138783536941E-2</v>
      </c>
      <c r="D12" s="64">
        <v>9139</v>
      </c>
      <c r="E12" s="65">
        <f t="shared" si="3"/>
        <v>0.16792332268370602</v>
      </c>
      <c r="F12" s="64">
        <v>3347</v>
      </c>
      <c r="G12" s="65">
        <f t="shared" si="0"/>
        <v>0.17769176636171702</v>
      </c>
      <c r="H12" s="64">
        <v>42419</v>
      </c>
      <c r="I12" s="65">
        <f t="shared" si="1"/>
        <v>9.3301373746746075E-2</v>
      </c>
      <c r="J12" s="64">
        <v>18943</v>
      </c>
      <c r="K12" s="65">
        <f t="shared" si="2"/>
        <v>0.12388015425689702</v>
      </c>
    </row>
    <row r="13" spans="1:11" ht="32.25" customHeight="1">
      <c r="A13" s="637" t="s">
        <v>384</v>
      </c>
      <c r="B13" s="637"/>
      <c r="C13" s="637"/>
      <c r="D13" s="637"/>
      <c r="E13" s="637"/>
      <c r="F13" s="637"/>
      <c r="G13" s="637"/>
      <c r="H13" s="637"/>
      <c r="I13" s="637"/>
      <c r="J13" s="637"/>
      <c r="K13" s="637"/>
    </row>
    <row r="14" spans="1:11" ht="24.75" customHeight="1">
      <c r="A14" s="638" t="s">
        <v>385</v>
      </c>
      <c r="B14" s="638"/>
      <c r="C14" s="638"/>
      <c r="D14" s="638"/>
      <c r="E14" s="638"/>
      <c r="F14" s="638"/>
      <c r="G14" s="638"/>
      <c r="H14" s="638"/>
      <c r="I14" s="638"/>
      <c r="J14" s="638"/>
      <c r="K14" s="638"/>
    </row>
    <row r="15" spans="1:11" ht="26.25" customHeight="1">
      <c r="A15" s="638" t="s">
        <v>124</v>
      </c>
      <c r="B15" s="638"/>
      <c r="C15" s="638"/>
      <c r="D15" s="638"/>
      <c r="E15" s="638"/>
      <c r="F15" s="638"/>
      <c r="G15" s="638"/>
      <c r="H15" s="638"/>
      <c r="I15" s="638"/>
      <c r="J15" s="638"/>
      <c r="K15" s="638"/>
    </row>
    <row r="27" spans="1:11">
      <c r="A27" s="639" t="s">
        <v>879</v>
      </c>
      <c r="B27" s="639"/>
      <c r="C27" s="639"/>
      <c r="D27" s="639"/>
      <c r="E27" s="639"/>
      <c r="F27" s="639"/>
      <c r="G27" s="639"/>
      <c r="H27" s="639"/>
      <c r="I27" s="639"/>
      <c r="J27" s="639"/>
      <c r="K27" s="48"/>
    </row>
    <row r="28" spans="1:11">
      <c r="A28" s="622" t="s">
        <v>880</v>
      </c>
      <c r="B28" s="622"/>
      <c r="C28" s="622"/>
      <c r="D28" s="622"/>
      <c r="E28" s="622"/>
      <c r="F28" s="622"/>
      <c r="G28" s="622"/>
      <c r="H28" s="622"/>
      <c r="I28" s="622"/>
      <c r="J28" s="622"/>
      <c r="K28" s="622"/>
    </row>
    <row r="29" spans="1:11">
      <c r="A29" s="624" t="s">
        <v>881</v>
      </c>
      <c r="B29" s="624"/>
      <c r="C29" s="624"/>
      <c r="D29" s="624"/>
      <c r="E29" s="624"/>
      <c r="F29" s="624"/>
      <c r="G29" s="624"/>
      <c r="H29" s="624"/>
      <c r="I29" s="624"/>
      <c r="J29" s="624"/>
      <c r="K29" s="49"/>
    </row>
    <row r="30" spans="1:11">
      <c r="F30" s="53"/>
    </row>
    <row r="31" spans="1:11">
      <c r="F31" s="53"/>
    </row>
    <row r="32" spans="1:11">
      <c r="F32" s="53"/>
    </row>
    <row r="33" spans="6:6">
      <c r="F33" s="53"/>
    </row>
    <row r="34" spans="6:6">
      <c r="F34" s="53"/>
    </row>
    <row r="35" spans="6:6">
      <c r="F35" s="53"/>
    </row>
    <row r="36" spans="6:6">
      <c r="F36" s="53"/>
    </row>
    <row r="37" spans="6:6">
      <c r="F37" s="53"/>
    </row>
    <row r="38" spans="6:6">
      <c r="F38" s="53"/>
    </row>
    <row r="39" spans="6:6">
      <c r="F39" s="53"/>
    </row>
    <row r="40" spans="6:6">
      <c r="F40" s="53"/>
    </row>
    <row r="41" spans="6:6">
      <c r="F41" s="53"/>
    </row>
    <row r="42" spans="6:6">
      <c r="F42" s="53"/>
    </row>
    <row r="43" spans="6:6">
      <c r="F43" s="53"/>
    </row>
    <row r="44" spans="6:6">
      <c r="F44" s="53"/>
    </row>
    <row r="45" spans="6:6">
      <c r="F45" s="53"/>
    </row>
    <row r="46" spans="6:6">
      <c r="F46" s="53"/>
    </row>
    <row r="47" spans="6:6">
      <c r="F47" s="53"/>
    </row>
    <row r="48" spans="6:6">
      <c r="F48" s="53"/>
    </row>
    <row r="49" spans="6:6">
      <c r="F49" s="53"/>
    </row>
    <row r="50" spans="6:6">
      <c r="F50" s="53"/>
    </row>
    <row r="51" spans="6:6">
      <c r="F51" s="53"/>
    </row>
    <row r="52" spans="6:6">
      <c r="F52" s="53"/>
    </row>
    <row r="53" spans="6:6">
      <c r="F53" s="53"/>
    </row>
    <row r="54" spans="6:6">
      <c r="F54" s="53"/>
    </row>
    <row r="55" spans="6:6">
      <c r="F55" s="53"/>
    </row>
    <row r="56" spans="6:6">
      <c r="F56" s="53"/>
    </row>
    <row r="57" spans="6:6">
      <c r="F57" s="53"/>
    </row>
    <row r="58" spans="6:6">
      <c r="F58" s="53"/>
    </row>
    <row r="59" spans="6:6">
      <c r="F59" s="53"/>
    </row>
    <row r="60" spans="6:6">
      <c r="F60" s="53"/>
    </row>
    <row r="61" spans="6:6">
      <c r="F61" s="53"/>
    </row>
    <row r="62" spans="6:6">
      <c r="F62" s="53"/>
    </row>
    <row r="63" spans="6:6">
      <c r="F63" s="53"/>
    </row>
    <row r="64" spans="6:6">
      <c r="F64" s="53"/>
    </row>
    <row r="65" spans="6:6">
      <c r="F65" s="53"/>
    </row>
    <row r="66" spans="6:6">
      <c r="F66" s="53"/>
    </row>
  </sheetData>
  <mergeCells count="9">
    <mergeCell ref="A29:J29"/>
    <mergeCell ref="A13:K13"/>
    <mergeCell ref="A14:K14"/>
    <mergeCell ref="A15:K15"/>
    <mergeCell ref="A1:K1"/>
    <mergeCell ref="B2:G2"/>
    <mergeCell ref="H2:K2"/>
    <mergeCell ref="A27:J27"/>
    <mergeCell ref="A28:K28"/>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57"/>
  <sheetViews>
    <sheetView workbookViewId="0">
      <selection sqref="A1:B1"/>
    </sheetView>
  </sheetViews>
  <sheetFormatPr defaultRowHeight="15"/>
  <cols>
    <col min="1" max="1" width="19.140625" style="71" bestFit="1" customWidth="1"/>
    <col min="2" max="2" width="18" style="71" customWidth="1"/>
  </cols>
  <sheetData>
    <row r="1" spans="1:2" ht="54.75" customHeight="1">
      <c r="A1" s="671" t="s">
        <v>1004</v>
      </c>
      <c r="B1" s="671"/>
    </row>
    <row r="2" spans="1:2" ht="21" customHeight="1">
      <c r="A2" s="472" t="s">
        <v>101</v>
      </c>
      <c r="B2" s="472" t="s">
        <v>594</v>
      </c>
    </row>
    <row r="3" spans="1:2">
      <c r="A3" s="159" t="s">
        <v>131</v>
      </c>
      <c r="B3" s="283">
        <v>3.4643101846711266E-2</v>
      </c>
    </row>
    <row r="4" spans="1:2">
      <c r="A4" s="159" t="s">
        <v>132</v>
      </c>
      <c r="B4" s="283">
        <v>4.716435185185186E-2</v>
      </c>
    </row>
    <row r="5" spans="1:2">
      <c r="A5" s="159" t="s">
        <v>133</v>
      </c>
      <c r="B5" s="283">
        <v>5.7436024230436367E-2</v>
      </c>
    </row>
    <row r="6" spans="1:2">
      <c r="A6" s="159" t="s">
        <v>134</v>
      </c>
      <c r="B6" s="283">
        <v>5.8512641722628489E-2</v>
      </c>
    </row>
    <row r="7" spans="1:2">
      <c r="A7" s="159" t="s">
        <v>135</v>
      </c>
      <c r="B7" s="283">
        <v>0.10895371629730377</v>
      </c>
    </row>
    <row r="8" spans="1:2">
      <c r="A8" s="159" t="s">
        <v>136</v>
      </c>
      <c r="B8" s="283">
        <v>0.11719473202978148</v>
      </c>
    </row>
    <row r="9" spans="1:2">
      <c r="A9" s="159" t="s">
        <v>137</v>
      </c>
      <c r="B9" s="283">
        <v>0.12242548715952672</v>
      </c>
    </row>
    <row r="10" spans="1:2">
      <c r="A10" s="159" t="s">
        <v>138</v>
      </c>
      <c r="B10" s="283">
        <v>0.1230378067654212</v>
      </c>
    </row>
    <row r="11" spans="1:2">
      <c r="A11" s="159" t="s">
        <v>139</v>
      </c>
      <c r="B11" s="283">
        <v>0.12479988128429853</v>
      </c>
    </row>
    <row r="12" spans="1:2">
      <c r="A12" s="159" t="s">
        <v>140</v>
      </c>
      <c r="B12" s="283">
        <v>0.12604599676428019</v>
      </c>
    </row>
    <row r="13" spans="1:2">
      <c r="A13" s="159" t="s">
        <v>141</v>
      </c>
      <c r="B13" s="283">
        <v>0.12666707829093604</v>
      </c>
    </row>
    <row r="14" spans="1:2">
      <c r="A14" s="159" t="s">
        <v>142</v>
      </c>
      <c r="B14" s="283">
        <v>0.12793760129659648</v>
      </c>
    </row>
    <row r="15" spans="1:2">
      <c r="A15" s="159" t="s">
        <v>143</v>
      </c>
      <c r="B15" s="283">
        <v>0.13123913229383422</v>
      </c>
    </row>
    <row r="16" spans="1:2">
      <c r="A16" s="159" t="s">
        <v>144</v>
      </c>
      <c r="B16" s="283">
        <v>0.13703142307468075</v>
      </c>
    </row>
    <row r="17" spans="1:2">
      <c r="A17" s="159" t="s">
        <v>145</v>
      </c>
      <c r="B17" s="283">
        <v>0.13935579449527613</v>
      </c>
    </row>
    <row r="18" spans="1:2">
      <c r="A18" s="159" t="s">
        <v>146</v>
      </c>
      <c r="B18" s="283">
        <v>0.14194201532526929</v>
      </c>
    </row>
    <row r="19" spans="1:2">
      <c r="A19" s="159" t="s">
        <v>147</v>
      </c>
      <c r="B19" s="283">
        <v>0.14301397205588828</v>
      </c>
    </row>
    <row r="20" spans="1:2">
      <c r="A20" s="159" t="s">
        <v>148</v>
      </c>
      <c r="B20" s="283">
        <v>0.14360659518044505</v>
      </c>
    </row>
    <row r="21" spans="1:2">
      <c r="A21" s="159" t="s">
        <v>149</v>
      </c>
      <c r="B21" s="283">
        <v>0.14954840009401327</v>
      </c>
    </row>
    <row r="22" spans="1:2">
      <c r="A22" s="159" t="s">
        <v>150</v>
      </c>
      <c r="B22" s="283">
        <v>0.15251056641429872</v>
      </c>
    </row>
    <row r="23" spans="1:2">
      <c r="A23" s="159" t="s">
        <v>151</v>
      </c>
      <c r="B23" s="283">
        <v>0.1606336577563463</v>
      </c>
    </row>
    <row r="24" spans="1:2">
      <c r="A24" s="159" t="s">
        <v>152</v>
      </c>
      <c r="B24" s="283">
        <v>0.16176146788990819</v>
      </c>
    </row>
    <row r="25" spans="1:2">
      <c r="A25" s="159" t="s">
        <v>153</v>
      </c>
      <c r="B25" s="283">
        <v>0.17191294601158225</v>
      </c>
    </row>
    <row r="26" spans="1:2">
      <c r="A26" s="159" t="s">
        <v>154</v>
      </c>
      <c r="B26" s="283">
        <v>0.17368585244111689</v>
      </c>
    </row>
    <row r="27" spans="1:2">
      <c r="A27" s="159" t="s">
        <v>155</v>
      </c>
      <c r="B27" s="283">
        <v>0.17672708388671854</v>
      </c>
    </row>
    <row r="28" spans="1:2">
      <c r="A28" s="159" t="s">
        <v>156</v>
      </c>
      <c r="B28" s="283">
        <v>0.18500129456738601</v>
      </c>
    </row>
    <row r="29" spans="1:2">
      <c r="A29" s="159" t="s">
        <v>157</v>
      </c>
      <c r="B29" s="283">
        <v>0.18520911296122478</v>
      </c>
    </row>
    <row r="30" spans="1:2">
      <c r="A30" s="159" t="s">
        <v>77</v>
      </c>
      <c r="B30" s="283">
        <v>0.18974285572081429</v>
      </c>
    </row>
    <row r="31" spans="1:2">
      <c r="A31" s="159" t="s">
        <v>158</v>
      </c>
      <c r="B31" s="283">
        <v>0.19710776154164988</v>
      </c>
    </row>
    <row r="32" spans="1:2">
      <c r="A32" s="159" t="s">
        <v>159</v>
      </c>
      <c r="B32" s="283">
        <v>0.20230869185994771</v>
      </c>
    </row>
    <row r="33" spans="1:2">
      <c r="A33" s="159" t="s">
        <v>160</v>
      </c>
      <c r="B33" s="283">
        <v>0.20291441778870478</v>
      </c>
    </row>
    <row r="34" spans="1:2">
      <c r="A34" s="159" t="s">
        <v>161</v>
      </c>
      <c r="B34" s="283">
        <v>0.2034452273153482</v>
      </c>
    </row>
    <row r="35" spans="1:2">
      <c r="A35" s="159" t="s">
        <v>162</v>
      </c>
      <c r="B35" s="283">
        <v>0.21349710982658965</v>
      </c>
    </row>
    <row r="36" spans="1:2">
      <c r="A36" s="159" t="s">
        <v>163</v>
      </c>
      <c r="B36" s="283">
        <v>0.22965505440417111</v>
      </c>
    </row>
    <row r="37" spans="1:2">
      <c r="A37" s="159" t="s">
        <v>164</v>
      </c>
      <c r="B37" s="283">
        <v>0.23237586116026043</v>
      </c>
    </row>
    <row r="38" spans="1:2">
      <c r="A38" s="159" t="s">
        <v>165</v>
      </c>
      <c r="B38" s="283">
        <v>0.23497385791155523</v>
      </c>
    </row>
    <row r="39" spans="1:2">
      <c r="A39" s="159" t="s">
        <v>166</v>
      </c>
      <c r="B39" s="283">
        <v>0.24943040227839086</v>
      </c>
    </row>
    <row r="40" spans="1:2">
      <c r="A40" s="159" t="s">
        <v>167</v>
      </c>
      <c r="B40" s="283">
        <v>0.26064366000772865</v>
      </c>
    </row>
    <row r="41" spans="1:2">
      <c r="A41" s="159" t="s">
        <v>168</v>
      </c>
      <c r="B41" s="283">
        <v>0.26323843273064074</v>
      </c>
    </row>
    <row r="42" spans="1:2">
      <c r="A42" s="159" t="s">
        <v>169</v>
      </c>
      <c r="B42" s="283">
        <v>0.26335295400043601</v>
      </c>
    </row>
    <row r="43" spans="1:2">
      <c r="A43" s="159" t="s">
        <v>170</v>
      </c>
      <c r="B43" s="283">
        <v>0.27036861755271602</v>
      </c>
    </row>
    <row r="44" spans="1:2">
      <c r="A44" s="159" t="s">
        <v>171</v>
      </c>
      <c r="B44" s="283">
        <v>0.27118437118437111</v>
      </c>
    </row>
    <row r="45" spans="1:2">
      <c r="A45" s="159" t="s">
        <v>172</v>
      </c>
      <c r="B45" s="283">
        <v>0.27421688594179705</v>
      </c>
    </row>
    <row r="46" spans="1:2">
      <c r="A46" s="159" t="s">
        <v>173</v>
      </c>
      <c r="B46" s="283">
        <v>0.27542252632906594</v>
      </c>
    </row>
    <row r="47" spans="1:2">
      <c r="A47" s="159" t="s">
        <v>174</v>
      </c>
      <c r="B47" s="283">
        <v>0.28329025774896999</v>
      </c>
    </row>
    <row r="48" spans="1:2">
      <c r="A48" s="159" t="s">
        <v>175</v>
      </c>
      <c r="B48" s="283">
        <v>0.28475488572374963</v>
      </c>
    </row>
    <row r="49" spans="1:2">
      <c r="A49" s="159" t="s">
        <v>176</v>
      </c>
      <c r="B49" s="283">
        <v>0.29635616622886785</v>
      </c>
    </row>
    <row r="50" spans="1:2">
      <c r="A50" s="159" t="s">
        <v>177</v>
      </c>
      <c r="B50" s="283">
        <v>0.304385889867967</v>
      </c>
    </row>
    <row r="51" spans="1:2">
      <c r="A51" s="159" t="s">
        <v>178</v>
      </c>
      <c r="B51" s="283">
        <v>0.31122966475663572</v>
      </c>
    </row>
    <row r="52" spans="1:2">
      <c r="A52" s="159" t="s">
        <v>179</v>
      </c>
      <c r="B52" s="283">
        <v>0.35663554385124896</v>
      </c>
    </row>
    <row r="53" spans="1:2">
      <c r="A53" s="159" t="s">
        <v>180</v>
      </c>
      <c r="B53" s="283">
        <v>0.35986709897495661</v>
      </c>
    </row>
    <row r="54" spans="1:2">
      <c r="A54" s="395" t="s">
        <v>181</v>
      </c>
      <c r="B54" s="386">
        <v>0.37014642043237145</v>
      </c>
    </row>
    <row r="55" spans="1:2" ht="30" customHeight="1">
      <c r="A55" s="71" t="s">
        <v>185</v>
      </c>
    </row>
    <row r="56" spans="1:2" ht="30" customHeight="1">
      <c r="A56" s="71" t="s">
        <v>1005</v>
      </c>
    </row>
    <row r="57" spans="1:2" ht="30" customHeight="1">
      <c r="A57" s="159" t="s">
        <v>124</v>
      </c>
    </row>
  </sheetData>
  <mergeCells count="1">
    <mergeCell ref="A1:B1"/>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8"/>
  <sheetViews>
    <sheetView workbookViewId="0">
      <selection sqref="A1:C1"/>
    </sheetView>
  </sheetViews>
  <sheetFormatPr defaultRowHeight="15"/>
  <cols>
    <col min="1" max="1" width="25.5703125" style="71" bestFit="1" customWidth="1"/>
    <col min="2" max="2" width="17.28515625" style="71" customWidth="1"/>
    <col min="3" max="3" width="18.85546875" style="71" customWidth="1"/>
  </cols>
  <sheetData>
    <row r="1" spans="1:3" ht="51" customHeight="1">
      <c r="A1" s="671" t="s">
        <v>1001</v>
      </c>
      <c r="B1" s="671"/>
      <c r="C1" s="671"/>
    </row>
    <row r="2" spans="1:3" ht="69.75" customHeight="1">
      <c r="A2" s="363" t="s">
        <v>101</v>
      </c>
      <c r="B2" s="362" t="s">
        <v>182</v>
      </c>
      <c r="C2" s="362" t="s">
        <v>183</v>
      </c>
    </row>
    <row r="3" spans="1:3">
      <c r="A3" s="531" t="s">
        <v>132</v>
      </c>
      <c r="B3" s="534">
        <v>0.22459016393442599</v>
      </c>
      <c r="C3" s="534">
        <v>8.6109365179132619E-2</v>
      </c>
    </row>
    <row r="4" spans="1:3">
      <c r="A4" s="531" t="s">
        <v>171</v>
      </c>
      <c r="B4" s="534">
        <v>0.52718028940164252</v>
      </c>
      <c r="C4" s="534">
        <v>0.34208856744068011</v>
      </c>
    </row>
    <row r="5" spans="1:3">
      <c r="A5" s="531" t="s">
        <v>149</v>
      </c>
      <c r="B5" s="534">
        <v>0.55914406172937714</v>
      </c>
      <c r="C5" s="534">
        <v>0.51079136690647486</v>
      </c>
    </row>
    <row r="6" spans="1:3">
      <c r="A6" s="531" t="s">
        <v>161</v>
      </c>
      <c r="B6" s="534">
        <v>0.58864496994412518</v>
      </c>
      <c r="C6" s="534">
        <v>0.69049172180287643</v>
      </c>
    </row>
    <row r="7" spans="1:3">
      <c r="A7" s="531" t="s">
        <v>172</v>
      </c>
      <c r="B7" s="534">
        <v>0.63229091982624097</v>
      </c>
      <c r="C7" s="534">
        <v>0.91406404804365393</v>
      </c>
    </row>
    <row r="8" spans="1:3">
      <c r="A8" s="531" t="s">
        <v>138</v>
      </c>
      <c r="B8" s="534">
        <v>0.65933049750323658</v>
      </c>
      <c r="C8" s="534">
        <v>0.79682610639248996</v>
      </c>
    </row>
    <row r="9" spans="1:3">
      <c r="A9" s="531" t="s">
        <v>166</v>
      </c>
      <c r="B9" s="534">
        <v>0.67704074439588324</v>
      </c>
      <c r="C9" s="534">
        <v>0.80034165243114874</v>
      </c>
    </row>
    <row r="10" spans="1:3">
      <c r="A10" s="531" t="s">
        <v>152</v>
      </c>
      <c r="B10" s="534">
        <v>0.69102040816326527</v>
      </c>
      <c r="C10" s="534">
        <v>0.43820370130710495</v>
      </c>
    </row>
    <row r="11" spans="1:3">
      <c r="A11" s="531" t="s">
        <v>162</v>
      </c>
      <c r="B11" s="534">
        <v>0.69775137887144678</v>
      </c>
      <c r="C11" s="534">
        <v>0.80060364132022199</v>
      </c>
    </row>
    <row r="12" spans="1:3">
      <c r="A12" s="531" t="s">
        <v>142</v>
      </c>
      <c r="B12" s="534">
        <v>0.7056823700825644</v>
      </c>
      <c r="C12" s="534">
        <v>0.60196789228379077</v>
      </c>
    </row>
    <row r="13" spans="1:3">
      <c r="A13" s="531" t="s">
        <v>164</v>
      </c>
      <c r="B13" s="534">
        <v>0.7099161322150962</v>
      </c>
      <c r="C13" s="534">
        <v>0.6240898935471153</v>
      </c>
    </row>
    <row r="14" spans="1:3">
      <c r="A14" s="531" t="s">
        <v>141</v>
      </c>
      <c r="B14" s="534">
        <v>0.71381045807387189</v>
      </c>
      <c r="C14" s="534">
        <v>0.6730475347864554</v>
      </c>
    </row>
    <row r="15" spans="1:3">
      <c r="A15" s="531" t="s">
        <v>131</v>
      </c>
      <c r="B15" s="534">
        <v>0.72701807576331789</v>
      </c>
      <c r="C15" s="534">
        <v>0.84190239946572532</v>
      </c>
    </row>
    <row r="16" spans="1:3">
      <c r="A16" s="531" t="s">
        <v>143</v>
      </c>
      <c r="B16" s="534">
        <v>0.73161099226592063</v>
      </c>
      <c r="C16" s="534">
        <v>0.49214080141686961</v>
      </c>
    </row>
    <row r="17" spans="1:3">
      <c r="A17" s="531" t="s">
        <v>136</v>
      </c>
      <c r="B17" s="534">
        <v>0.73181471916166552</v>
      </c>
      <c r="C17" s="534">
        <v>0.7897142857142857</v>
      </c>
    </row>
    <row r="18" spans="1:3">
      <c r="A18" s="531" t="s">
        <v>176</v>
      </c>
      <c r="B18" s="534">
        <v>0.74030801911842803</v>
      </c>
      <c r="C18" s="534">
        <v>0.68563799887577292</v>
      </c>
    </row>
    <row r="19" spans="1:3">
      <c r="A19" s="531" t="s">
        <v>145</v>
      </c>
      <c r="B19" s="534">
        <v>0.75955292747390579</v>
      </c>
      <c r="C19" s="534">
        <v>0.82788506139986817</v>
      </c>
    </row>
    <row r="20" spans="1:3">
      <c r="A20" s="531" t="s">
        <v>147</v>
      </c>
      <c r="B20" s="534">
        <v>0.77738064845545063</v>
      </c>
      <c r="C20" s="534">
        <v>0.65476830448338885</v>
      </c>
    </row>
    <row r="21" spans="1:3">
      <c r="A21" s="531" t="s">
        <v>153</v>
      </c>
      <c r="B21" s="534">
        <v>0.7782354216345112</v>
      </c>
      <c r="C21" s="534">
        <v>0.62337211321409969</v>
      </c>
    </row>
    <row r="22" spans="1:3">
      <c r="A22" s="531" t="s">
        <v>169</v>
      </c>
      <c r="B22" s="534">
        <v>0.78119329117404457</v>
      </c>
      <c r="C22" s="534">
        <v>0.89402139710509754</v>
      </c>
    </row>
    <row r="23" spans="1:3">
      <c r="A23" s="531" t="s">
        <v>148</v>
      </c>
      <c r="B23" s="534">
        <v>0.78448909580985049</v>
      </c>
      <c r="C23" s="534">
        <v>0.7179860955371159</v>
      </c>
    </row>
    <row r="24" spans="1:3">
      <c r="A24" s="531" t="s">
        <v>157</v>
      </c>
      <c r="B24" s="534">
        <v>0.79516665946132892</v>
      </c>
      <c r="C24" s="534">
        <v>0.77893533223224498</v>
      </c>
    </row>
    <row r="25" spans="1:3">
      <c r="A25" s="531" t="s">
        <v>180</v>
      </c>
      <c r="B25" s="534">
        <v>0.80312516609088491</v>
      </c>
      <c r="C25" s="534">
        <v>0.85432567816637828</v>
      </c>
    </row>
    <row r="26" spans="1:3">
      <c r="A26" s="531" t="s">
        <v>144</v>
      </c>
      <c r="B26" s="534">
        <v>0.81420425676057129</v>
      </c>
      <c r="C26" s="534">
        <v>0.79237404538212186</v>
      </c>
    </row>
    <row r="27" spans="1:3">
      <c r="A27" s="531" t="s">
        <v>167</v>
      </c>
      <c r="B27" s="534">
        <v>0.82045611978472854</v>
      </c>
      <c r="C27" s="534">
        <v>0.7486325513552935</v>
      </c>
    </row>
    <row r="28" spans="1:3">
      <c r="A28" s="532" t="s">
        <v>184</v>
      </c>
      <c r="B28" s="534">
        <v>0.82157120534400263</v>
      </c>
      <c r="C28" s="534">
        <v>0.79808278823387779</v>
      </c>
    </row>
    <row r="29" spans="1:3">
      <c r="A29" s="531" t="s">
        <v>160</v>
      </c>
      <c r="B29" s="534">
        <v>0.82383029533731711</v>
      </c>
      <c r="C29" s="534">
        <v>0.79792975546734179</v>
      </c>
    </row>
    <row r="30" spans="1:3">
      <c r="A30" s="531" t="s">
        <v>135</v>
      </c>
      <c r="B30" s="534">
        <v>0.8250614881979369</v>
      </c>
      <c r="C30" s="534">
        <v>0.794608449708326</v>
      </c>
    </row>
    <row r="31" spans="1:3">
      <c r="A31" s="531" t="s">
        <v>150</v>
      </c>
      <c r="B31" s="534">
        <v>0.82594822396146894</v>
      </c>
      <c r="C31" s="534">
        <v>0.72567006959504898</v>
      </c>
    </row>
    <row r="32" spans="1:3">
      <c r="A32" s="531" t="s">
        <v>175</v>
      </c>
      <c r="B32" s="534">
        <v>0.82630639291354802</v>
      </c>
      <c r="C32" s="534">
        <v>0.734533801312376</v>
      </c>
    </row>
    <row r="33" spans="1:3">
      <c r="A33" s="531" t="s">
        <v>158</v>
      </c>
      <c r="B33" s="534">
        <v>0.82920705252469307</v>
      </c>
      <c r="C33" s="534">
        <v>0.82269113822031725</v>
      </c>
    </row>
    <row r="34" spans="1:3">
      <c r="A34" s="531" t="s">
        <v>56</v>
      </c>
      <c r="B34" s="534">
        <v>0.83537616229923928</v>
      </c>
      <c r="C34" s="534">
        <v>0.77183162758912449</v>
      </c>
    </row>
    <row r="35" spans="1:3">
      <c r="A35" s="531" t="s">
        <v>155</v>
      </c>
      <c r="B35" s="534">
        <v>0.8447674904960637</v>
      </c>
      <c r="C35" s="534">
        <v>0.82321292706785987</v>
      </c>
    </row>
    <row r="36" spans="1:3">
      <c r="A36" s="531" t="s">
        <v>159</v>
      </c>
      <c r="B36" s="534">
        <v>0.84549381796514222</v>
      </c>
      <c r="C36" s="534">
        <v>0.82176985000289571</v>
      </c>
    </row>
    <row r="37" spans="1:3">
      <c r="A37" s="531" t="s">
        <v>178</v>
      </c>
      <c r="B37" s="534">
        <v>0.85037983599134681</v>
      </c>
      <c r="C37" s="534">
        <v>0.84119637702796857</v>
      </c>
    </row>
    <row r="38" spans="1:3">
      <c r="A38" s="531" t="s">
        <v>151</v>
      </c>
      <c r="B38" s="534">
        <v>0.85822966285899271</v>
      </c>
      <c r="C38" s="534">
        <v>0.71409331409331411</v>
      </c>
    </row>
    <row r="39" spans="1:3">
      <c r="A39" s="531" t="s">
        <v>137</v>
      </c>
      <c r="B39" s="534">
        <v>0.85930058511362095</v>
      </c>
      <c r="C39" s="534">
        <v>0.77160399547912151</v>
      </c>
    </row>
    <row r="40" spans="1:3">
      <c r="A40" s="531" t="s">
        <v>154</v>
      </c>
      <c r="B40" s="534">
        <v>0.86247873245427475</v>
      </c>
      <c r="C40" s="534">
        <v>0.80302467760698992</v>
      </c>
    </row>
    <row r="41" spans="1:3">
      <c r="A41" s="531" t="s">
        <v>174</v>
      </c>
      <c r="B41" s="534">
        <v>0.87094332060431301</v>
      </c>
      <c r="C41" s="534">
        <v>0.82986623102464274</v>
      </c>
    </row>
    <row r="42" spans="1:3">
      <c r="A42" s="531" t="s">
        <v>168</v>
      </c>
      <c r="B42" s="534">
        <v>0.87131300170560344</v>
      </c>
      <c r="C42" s="534">
        <v>0.77314949806306499</v>
      </c>
    </row>
    <row r="43" spans="1:3">
      <c r="A43" s="531" t="s">
        <v>156</v>
      </c>
      <c r="B43" s="534">
        <v>0.87169730040206783</v>
      </c>
      <c r="C43" s="534">
        <v>0.48529059077464226</v>
      </c>
    </row>
    <row r="44" spans="1:3">
      <c r="A44" s="531" t="s">
        <v>179</v>
      </c>
      <c r="B44" s="534">
        <v>0.87240300139512084</v>
      </c>
      <c r="C44" s="534">
        <v>0.80253208463406178</v>
      </c>
    </row>
    <row r="45" spans="1:3">
      <c r="A45" s="531" t="s">
        <v>173</v>
      </c>
      <c r="B45" s="534">
        <v>0.87265126001625826</v>
      </c>
      <c r="C45" s="534">
        <v>0.77777547767404309</v>
      </c>
    </row>
    <row r="46" spans="1:3">
      <c r="A46" s="531" t="s">
        <v>146</v>
      </c>
      <c r="B46" s="534">
        <v>0.87291433093714965</v>
      </c>
      <c r="C46" s="534">
        <v>0.6066411531498499</v>
      </c>
    </row>
    <row r="47" spans="1:3">
      <c r="A47" s="531" t="s">
        <v>140</v>
      </c>
      <c r="B47" s="534">
        <v>0.88216680243123002</v>
      </c>
      <c r="C47" s="534">
        <v>0.76469949213763888</v>
      </c>
    </row>
    <row r="48" spans="1:3">
      <c r="A48" s="531" t="s">
        <v>133</v>
      </c>
      <c r="B48" s="534">
        <v>0.88355397644310329</v>
      </c>
      <c r="C48" s="534">
        <v>0.86070217860275466</v>
      </c>
    </row>
    <row r="49" spans="1:3">
      <c r="A49" s="531" t="s">
        <v>181</v>
      </c>
      <c r="B49" s="534">
        <v>0.88641873949687633</v>
      </c>
      <c r="C49" s="534">
        <v>0.83543706927820094</v>
      </c>
    </row>
    <row r="50" spans="1:3">
      <c r="A50" s="531" t="s">
        <v>139</v>
      </c>
      <c r="B50" s="534">
        <v>0.88792121800008439</v>
      </c>
      <c r="C50" s="534">
        <v>0.8831999664397856</v>
      </c>
    </row>
    <row r="51" spans="1:3">
      <c r="A51" s="531" t="s">
        <v>177</v>
      </c>
      <c r="B51" s="534">
        <v>0.88904095912407544</v>
      </c>
      <c r="C51" s="534">
        <v>0.92215054691376674</v>
      </c>
    </row>
    <row r="52" spans="1:3">
      <c r="A52" s="531" t="s">
        <v>134</v>
      </c>
      <c r="B52" s="534">
        <v>0.89672698628742287</v>
      </c>
      <c r="C52" s="534">
        <v>0.89611234571206722</v>
      </c>
    </row>
    <row r="53" spans="1:3">
      <c r="A53" s="531" t="s">
        <v>170</v>
      </c>
      <c r="B53" s="534">
        <v>0.90066008401069231</v>
      </c>
      <c r="C53" s="534">
        <v>0.62616940581542346</v>
      </c>
    </row>
    <row r="54" spans="1:3">
      <c r="A54" s="533" t="s">
        <v>163</v>
      </c>
      <c r="B54" s="535">
        <v>0.90808102809845348</v>
      </c>
      <c r="C54" s="535">
        <v>0.69059766763848396</v>
      </c>
    </row>
    <row r="55" spans="1:3" ht="30" customHeight="1">
      <c r="A55" s="71" t="s">
        <v>1002</v>
      </c>
    </row>
    <row r="56" spans="1:3" ht="30" customHeight="1">
      <c r="A56" s="71" t="s">
        <v>1003</v>
      </c>
    </row>
    <row r="57" spans="1:3" ht="29.25" customHeight="1">
      <c r="A57" s="531" t="s">
        <v>124</v>
      </c>
    </row>
    <row r="58" spans="1:3">
      <c r="A58" s="471"/>
    </row>
  </sheetData>
  <mergeCells count="1">
    <mergeCell ref="A1:C1"/>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1"/>
  <sheetViews>
    <sheetView workbookViewId="0">
      <selection sqref="A1:C1"/>
    </sheetView>
  </sheetViews>
  <sheetFormatPr defaultRowHeight="15"/>
  <cols>
    <col min="1" max="1" width="39.42578125" style="71" bestFit="1" customWidth="1"/>
    <col min="2" max="3" width="13.5703125" style="71" customWidth="1"/>
  </cols>
  <sheetData>
    <row r="1" spans="1:3" ht="46.5" customHeight="1">
      <c r="A1" s="671" t="s">
        <v>999</v>
      </c>
      <c r="B1" s="671"/>
      <c r="C1" s="671"/>
    </row>
    <row r="2" spans="1:3" ht="38.25">
      <c r="A2" s="363" t="s">
        <v>294</v>
      </c>
      <c r="B2" s="525" t="s">
        <v>284</v>
      </c>
      <c r="C2" s="525" t="s">
        <v>1000</v>
      </c>
    </row>
    <row r="3" spans="1:3">
      <c r="A3" s="524" t="s">
        <v>285</v>
      </c>
      <c r="B3" s="528">
        <v>0.26511627906976742</v>
      </c>
      <c r="C3" s="528">
        <v>0.16081098032754748</v>
      </c>
    </row>
    <row r="4" spans="1:3">
      <c r="A4" s="522" t="s">
        <v>286</v>
      </c>
      <c r="B4" s="528">
        <v>8.0232558139534879E-2</v>
      </c>
      <c r="C4" s="528">
        <v>5.7501985920791213E-2</v>
      </c>
    </row>
    <row r="5" spans="1:3">
      <c r="A5" s="524" t="s">
        <v>287</v>
      </c>
      <c r="B5" s="528">
        <v>0.18294573643410852</v>
      </c>
      <c r="C5" s="528">
        <v>0.19012717740252869</v>
      </c>
    </row>
    <row r="6" spans="1:3">
      <c r="A6" s="524" t="s">
        <v>288</v>
      </c>
      <c r="B6" s="528">
        <v>0.33178294573643413</v>
      </c>
      <c r="C6" s="528">
        <v>0.41128435543470993</v>
      </c>
    </row>
    <row r="7" spans="1:3">
      <c r="A7" s="524" t="s">
        <v>289</v>
      </c>
      <c r="B7" s="528">
        <v>0.11666666666666665</v>
      </c>
      <c r="C7" s="528">
        <v>0.15219379057564617</v>
      </c>
    </row>
    <row r="8" spans="1:3">
      <c r="A8" s="526" t="s">
        <v>290</v>
      </c>
      <c r="B8" s="530">
        <v>2.3255813953488372E-2</v>
      </c>
      <c r="C8" s="530">
        <v>2.8081710338776659E-2</v>
      </c>
    </row>
    <row r="9" spans="1:3" ht="29.25" customHeight="1">
      <c r="A9" s="71" t="s">
        <v>291</v>
      </c>
    </row>
    <row r="10" spans="1:3" ht="29.25" customHeight="1">
      <c r="A10" s="71" t="s">
        <v>292</v>
      </c>
    </row>
    <row r="11" spans="1:3" ht="30" customHeight="1">
      <c r="A11" s="529" t="s">
        <v>124</v>
      </c>
    </row>
  </sheetData>
  <mergeCells count="1">
    <mergeCell ref="A1:C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11"/>
  <sheetViews>
    <sheetView workbookViewId="0">
      <selection sqref="A1:B1"/>
    </sheetView>
  </sheetViews>
  <sheetFormatPr defaultRowHeight="15"/>
  <cols>
    <col min="1" max="1" width="39.42578125" style="71" bestFit="1" customWidth="1"/>
    <col min="2" max="2" width="12.140625" style="71" customWidth="1"/>
  </cols>
  <sheetData>
    <row r="1" spans="1:2" ht="43.5" customHeight="1">
      <c r="A1" s="671" t="s">
        <v>998</v>
      </c>
      <c r="B1" s="671"/>
    </row>
    <row r="2" spans="1:2" ht="38.25">
      <c r="A2" s="363" t="s">
        <v>294</v>
      </c>
      <c r="B2" s="525" t="s">
        <v>293</v>
      </c>
    </row>
    <row r="3" spans="1:2">
      <c r="A3" s="522" t="s">
        <v>120</v>
      </c>
      <c r="B3" s="523">
        <v>0.59167773220051856</v>
      </c>
    </row>
    <row r="4" spans="1:2">
      <c r="A4" s="524" t="s">
        <v>285</v>
      </c>
      <c r="B4" s="523">
        <v>0.32815944158706833</v>
      </c>
    </row>
    <row r="5" spans="1:2">
      <c r="A5" s="522" t="s">
        <v>286</v>
      </c>
      <c r="B5" s="523">
        <v>0.4757216832331409</v>
      </c>
    </row>
    <row r="6" spans="1:2">
      <c r="A6" s="524" t="s">
        <v>287</v>
      </c>
      <c r="B6" s="523">
        <v>0.55901839032651002</v>
      </c>
    </row>
    <row r="7" spans="1:2">
      <c r="A7" s="524" t="s">
        <v>288</v>
      </c>
      <c r="B7" s="523">
        <v>0.60471093846853174</v>
      </c>
    </row>
    <row r="8" spans="1:2">
      <c r="A8" s="524" t="s">
        <v>289</v>
      </c>
      <c r="B8" s="523">
        <v>0.72399285692666238</v>
      </c>
    </row>
    <row r="9" spans="1:2">
      <c r="A9" s="526" t="s">
        <v>290</v>
      </c>
      <c r="B9" s="527">
        <v>0.85596460563687993</v>
      </c>
    </row>
    <row r="10" spans="1:2" ht="29.25" customHeight="1">
      <c r="A10" s="71" t="s">
        <v>997</v>
      </c>
    </row>
    <row r="11" spans="1:2">
      <c r="A11" s="524" t="s">
        <v>295</v>
      </c>
    </row>
  </sheetData>
  <mergeCells count="1">
    <mergeCell ref="A1:B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14"/>
  <sheetViews>
    <sheetView workbookViewId="0">
      <selection sqref="A1:J1"/>
    </sheetView>
  </sheetViews>
  <sheetFormatPr defaultRowHeight="15"/>
  <cols>
    <col min="1" max="1" width="31.42578125" style="71" bestFit="1" customWidth="1"/>
    <col min="2" max="10" width="9.140625" style="71" customWidth="1"/>
  </cols>
  <sheetData>
    <row r="1" spans="1:10" ht="27.75" customHeight="1">
      <c r="A1" s="671" t="s">
        <v>995</v>
      </c>
      <c r="B1" s="671"/>
      <c r="C1" s="671"/>
      <c r="D1" s="671"/>
      <c r="E1" s="671"/>
      <c r="F1" s="671"/>
      <c r="G1" s="671"/>
      <c r="H1" s="671"/>
      <c r="I1" s="671"/>
      <c r="J1" s="671"/>
    </row>
    <row r="2" spans="1:10">
      <c r="A2" s="515"/>
      <c r="B2" s="683" t="s">
        <v>104</v>
      </c>
      <c r="C2" s="683"/>
      <c r="D2" s="684"/>
      <c r="E2" s="683" t="s">
        <v>103</v>
      </c>
      <c r="F2" s="683"/>
      <c r="G2" s="684"/>
      <c r="H2" s="683" t="s">
        <v>102</v>
      </c>
      <c r="I2" s="683"/>
      <c r="J2" s="683"/>
    </row>
    <row r="3" spans="1:10">
      <c r="A3" s="391"/>
      <c r="B3" s="520">
        <v>1991</v>
      </c>
      <c r="C3" s="520">
        <v>2001</v>
      </c>
      <c r="D3" s="521">
        <v>2011</v>
      </c>
      <c r="E3" s="520">
        <v>1991</v>
      </c>
      <c r="F3" s="520">
        <v>2001</v>
      </c>
      <c r="G3" s="521">
        <v>2011</v>
      </c>
      <c r="H3" s="520">
        <v>1991</v>
      </c>
      <c r="I3" s="520">
        <v>2001</v>
      </c>
      <c r="J3" s="520">
        <v>2011</v>
      </c>
    </row>
    <row r="4" spans="1:10">
      <c r="A4" s="16" t="s">
        <v>296</v>
      </c>
      <c r="B4" s="516">
        <v>0.41284671175243037</v>
      </c>
      <c r="C4" s="516">
        <v>0.42426346555785532</v>
      </c>
      <c r="D4" s="517">
        <v>0.40318246677731751</v>
      </c>
      <c r="E4" s="516">
        <v>0.28606462855428183</v>
      </c>
      <c r="F4" s="516">
        <v>0.30648524840998209</v>
      </c>
      <c r="G4" s="517">
        <v>0.33750098733260397</v>
      </c>
      <c r="H4" s="516">
        <v>0.30779176204891062</v>
      </c>
      <c r="I4" s="516">
        <v>0.3249913334398577</v>
      </c>
      <c r="J4" s="516">
        <v>0.34121994655645405</v>
      </c>
    </row>
    <row r="5" spans="1:10">
      <c r="A5" s="16" t="s">
        <v>297</v>
      </c>
      <c r="B5" s="516">
        <v>4.1214355282062354E-3</v>
      </c>
      <c r="C5" s="516">
        <v>1.6063024013234086E-2</v>
      </c>
      <c r="D5" s="517">
        <v>1.7554389160823673E-3</v>
      </c>
      <c r="E5" s="516">
        <v>1.6971393235289782E-2</v>
      </c>
      <c r="F5" s="516">
        <v>2.4381688741943137E-2</v>
      </c>
      <c r="G5" s="517">
        <v>3.3969033830762226E-2</v>
      </c>
      <c r="H5" s="516">
        <v>4.8783451977607147E-2</v>
      </c>
      <c r="I5" s="516">
        <v>5.3853079306545315E-2</v>
      </c>
      <c r="J5" s="516">
        <v>6.156612291845958E-2</v>
      </c>
    </row>
    <row r="6" spans="1:10">
      <c r="A6" s="16" t="s">
        <v>298</v>
      </c>
      <c r="B6" s="516">
        <v>0.15209715794327697</v>
      </c>
      <c r="C6" s="516">
        <v>0.11504793269623803</v>
      </c>
      <c r="D6" s="517">
        <v>0.13708438515611981</v>
      </c>
      <c r="E6" s="516">
        <v>8.9832053464234882E-2</v>
      </c>
      <c r="F6" s="516">
        <v>8.5978449775349061E-2</v>
      </c>
      <c r="G6" s="517">
        <v>0.11252978395119216</v>
      </c>
      <c r="H6" s="516">
        <v>5.7151059821362454E-2</v>
      </c>
      <c r="I6" s="516">
        <v>4.8751684462174885E-2</v>
      </c>
      <c r="J6" s="516">
        <v>5.8465611699466492E-2</v>
      </c>
    </row>
    <row r="7" spans="1:10">
      <c r="A7" s="16" t="s">
        <v>299</v>
      </c>
      <c r="B7" s="516">
        <v>0.1741526136739677</v>
      </c>
      <c r="C7" s="516">
        <v>0.25382386612048546</v>
      </c>
      <c r="D7" s="517">
        <v>0.33009271427151515</v>
      </c>
      <c r="E7" s="516">
        <v>0.18686030214574004</v>
      </c>
      <c r="F7" s="516">
        <v>0.23766084851798736</v>
      </c>
      <c r="G7" s="517">
        <v>0.24092302159099724</v>
      </c>
      <c r="H7" s="516">
        <v>0.18522051060947461</v>
      </c>
      <c r="I7" s="516">
        <v>0.22492928339133775</v>
      </c>
      <c r="J7" s="516">
        <v>0.25162850142058335</v>
      </c>
    </row>
    <row r="8" spans="1:10">
      <c r="A8" s="16" t="s">
        <v>300</v>
      </c>
      <c r="B8" s="516">
        <v>0.25678208110211875</v>
      </c>
      <c r="C8" s="516">
        <v>0.1908017116121872</v>
      </c>
      <c r="D8" s="517">
        <v>0.12788499487896526</v>
      </c>
      <c r="E8" s="516">
        <v>0.42027162260045348</v>
      </c>
      <c r="F8" s="516">
        <v>0.34549376455473813</v>
      </c>
      <c r="G8" s="517">
        <v>0.27507717329444442</v>
      </c>
      <c r="H8" s="516">
        <v>0.40105321554264517</v>
      </c>
      <c r="I8" s="516">
        <v>0.34747461940008434</v>
      </c>
      <c r="J8" s="516">
        <v>0.28711981740503667</v>
      </c>
    </row>
    <row r="9" spans="1:10">
      <c r="A9" s="17" t="s">
        <v>120</v>
      </c>
      <c r="B9" s="518">
        <v>1</v>
      </c>
      <c r="C9" s="518">
        <v>1</v>
      </c>
      <c r="D9" s="519">
        <v>1.0000000000000002</v>
      </c>
      <c r="E9" s="518">
        <v>1</v>
      </c>
      <c r="F9" s="518">
        <v>0.99999999999999978</v>
      </c>
      <c r="G9" s="519">
        <v>1</v>
      </c>
      <c r="H9" s="518">
        <v>1</v>
      </c>
      <c r="I9" s="518">
        <v>1</v>
      </c>
      <c r="J9" s="518">
        <v>1.0000000000000002</v>
      </c>
    </row>
    <row r="10" spans="1:10" ht="30" customHeight="1">
      <c r="A10" s="71" t="s">
        <v>301</v>
      </c>
    </row>
    <row r="11" spans="1:10">
      <c r="A11" s="71" t="s">
        <v>302</v>
      </c>
    </row>
    <row r="12" spans="1:10">
      <c r="A12" s="71" t="s">
        <v>303</v>
      </c>
    </row>
    <row r="13" spans="1:10" ht="30" customHeight="1">
      <c r="A13" s="71" t="s">
        <v>996</v>
      </c>
    </row>
    <row r="14" spans="1:10" ht="21" customHeight="1">
      <c r="A14" s="71" t="s">
        <v>124</v>
      </c>
    </row>
  </sheetData>
  <mergeCells count="4">
    <mergeCell ref="B2:D2"/>
    <mergeCell ref="E2:G2"/>
    <mergeCell ref="H2:J2"/>
    <mergeCell ref="A1:J1"/>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8"/>
  <sheetViews>
    <sheetView workbookViewId="0">
      <selection sqref="A1:E1"/>
    </sheetView>
  </sheetViews>
  <sheetFormatPr defaultRowHeight="15"/>
  <cols>
    <col min="1" max="1" width="32.5703125" style="71" bestFit="1" customWidth="1"/>
    <col min="2" max="4" width="9.140625" style="71" customWidth="1"/>
    <col min="5" max="5" width="10.85546875" style="71" customWidth="1"/>
  </cols>
  <sheetData>
    <row r="1" spans="1:5" ht="34.5" customHeight="1">
      <c r="A1" s="671" t="s">
        <v>993</v>
      </c>
      <c r="B1" s="671"/>
      <c r="C1" s="671"/>
      <c r="D1" s="671"/>
      <c r="E1" s="671"/>
    </row>
    <row r="2" spans="1:5">
      <c r="A2" s="511" t="s">
        <v>283</v>
      </c>
      <c r="B2" s="512" t="s">
        <v>13</v>
      </c>
      <c r="C2" s="512" t="s">
        <v>19</v>
      </c>
      <c r="D2" s="512" t="s">
        <v>29</v>
      </c>
      <c r="E2" s="512" t="s">
        <v>31</v>
      </c>
    </row>
    <row r="3" spans="1:5">
      <c r="A3" s="509" t="s">
        <v>304</v>
      </c>
      <c r="B3" s="510">
        <v>0.56200000000000006</v>
      </c>
      <c r="C3" s="510">
        <v>0.53700000000000003</v>
      </c>
      <c r="D3" s="510">
        <v>0.48700000000000004</v>
      </c>
      <c r="E3" s="510">
        <v>0.48499999999999999</v>
      </c>
    </row>
    <row r="4" spans="1:5">
      <c r="A4" s="509" t="s">
        <v>118</v>
      </c>
      <c r="B4" s="510">
        <v>0.56299999999999994</v>
      </c>
      <c r="C4" s="510">
        <v>0.53200000000000003</v>
      </c>
      <c r="D4" s="510">
        <v>0.47899999999999998</v>
      </c>
      <c r="E4" s="510">
        <v>0.48</v>
      </c>
    </row>
    <row r="5" spans="1:5">
      <c r="A5" s="509" t="s">
        <v>115</v>
      </c>
      <c r="B5" s="510">
        <v>0.69900000000000007</v>
      </c>
      <c r="C5" s="510">
        <v>0.67700000000000005</v>
      </c>
      <c r="D5" s="510">
        <v>0.6409999999999999</v>
      </c>
      <c r="E5" s="510">
        <v>0.64700000000000002</v>
      </c>
    </row>
    <row r="6" spans="1:5">
      <c r="A6" s="513" t="s">
        <v>116</v>
      </c>
      <c r="B6" s="514">
        <v>0.495</v>
      </c>
      <c r="C6" s="514">
        <v>0.48100000000000004</v>
      </c>
      <c r="D6" s="514">
        <v>0.44299999999999995</v>
      </c>
      <c r="E6" s="514">
        <v>0.43700000000000006</v>
      </c>
    </row>
    <row r="7" spans="1:5" ht="30" customHeight="1">
      <c r="A7" s="71" t="s">
        <v>994</v>
      </c>
    </row>
    <row r="8" spans="1:5" ht="30.75" customHeight="1">
      <c r="A8" s="509" t="s">
        <v>124</v>
      </c>
    </row>
  </sheetData>
  <mergeCells count="1">
    <mergeCell ref="A1:E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T23"/>
  <sheetViews>
    <sheetView workbookViewId="0">
      <selection activeCell="B3" sqref="B1:B65536"/>
    </sheetView>
  </sheetViews>
  <sheetFormatPr defaultRowHeight="15"/>
  <cols>
    <col min="1" max="1" width="35.140625" style="22" customWidth="1"/>
    <col min="2" max="5" width="9.140625" style="22" customWidth="1"/>
    <col min="6" max="6" width="2.85546875" style="22" customWidth="1"/>
    <col min="7" max="7" width="10.28515625" style="22" customWidth="1"/>
    <col min="8" max="10" width="9.140625" style="22" customWidth="1"/>
    <col min="11" max="11" width="2.85546875" style="22" customWidth="1"/>
    <col min="12" max="15" width="9.140625" style="22" customWidth="1"/>
    <col min="16" max="16" width="2.7109375" style="22" customWidth="1"/>
    <col min="17" max="17" width="10.42578125" style="22" customWidth="1"/>
    <col min="18" max="20" width="9.140625" style="22" customWidth="1"/>
  </cols>
  <sheetData>
    <row r="1" spans="1:20" ht="40.5" customHeight="1">
      <c r="A1" s="686" t="s">
        <v>944</v>
      </c>
      <c r="B1" s="687"/>
      <c r="C1" s="687"/>
      <c r="D1" s="687"/>
      <c r="E1" s="687"/>
      <c r="F1" s="687"/>
      <c r="G1" s="687"/>
      <c r="H1" s="687"/>
      <c r="I1" s="687"/>
      <c r="J1" s="687"/>
      <c r="K1" s="688"/>
      <c r="L1" s="688"/>
      <c r="M1" s="688"/>
      <c r="N1" s="688"/>
      <c r="O1" s="688"/>
      <c r="P1" s="688"/>
      <c r="Q1" s="688"/>
      <c r="R1" s="688"/>
      <c r="S1" s="688"/>
      <c r="T1" s="688"/>
    </row>
    <row r="2" spans="1:20">
      <c r="A2" s="286" t="s">
        <v>118</v>
      </c>
      <c r="B2" s="689" t="s">
        <v>755</v>
      </c>
      <c r="C2" s="689"/>
      <c r="D2" s="689"/>
      <c r="E2" s="689"/>
      <c r="F2" s="287"/>
      <c r="G2" s="689" t="s">
        <v>756</v>
      </c>
      <c r="H2" s="689"/>
      <c r="I2" s="689"/>
      <c r="J2" s="689"/>
      <c r="K2" s="287"/>
      <c r="L2" s="689" t="s">
        <v>757</v>
      </c>
      <c r="M2" s="689"/>
      <c r="N2" s="689"/>
      <c r="O2" s="689"/>
      <c r="P2" s="287"/>
      <c r="Q2" s="689" t="s">
        <v>758</v>
      </c>
      <c r="R2" s="689"/>
      <c r="S2" s="689"/>
      <c r="T2" s="689"/>
    </row>
    <row r="3" spans="1:20">
      <c r="A3" s="288"/>
      <c r="B3" s="289" t="s">
        <v>939</v>
      </c>
      <c r="C3" s="289" t="s">
        <v>23</v>
      </c>
      <c r="D3" s="289" t="s">
        <v>27</v>
      </c>
      <c r="E3" s="289" t="s">
        <v>31</v>
      </c>
      <c r="F3" s="290"/>
      <c r="G3" s="289" t="s">
        <v>939</v>
      </c>
      <c r="H3" s="289" t="s">
        <v>23</v>
      </c>
      <c r="I3" s="289" t="s">
        <v>27</v>
      </c>
      <c r="J3" s="289" t="s">
        <v>31</v>
      </c>
      <c r="K3" s="290"/>
      <c r="L3" s="289" t="s">
        <v>939</v>
      </c>
      <c r="M3" s="289" t="s">
        <v>23</v>
      </c>
      <c r="N3" s="289" t="s">
        <v>27</v>
      </c>
      <c r="O3" s="289" t="s">
        <v>31</v>
      </c>
      <c r="P3" s="290"/>
      <c r="Q3" s="289" t="s">
        <v>939</v>
      </c>
      <c r="R3" s="289" t="s">
        <v>23</v>
      </c>
      <c r="S3" s="289" t="s">
        <v>27</v>
      </c>
      <c r="T3" s="289" t="s">
        <v>31</v>
      </c>
    </row>
    <row r="4" spans="1:20">
      <c r="A4" s="43" t="s">
        <v>720</v>
      </c>
      <c r="B4" s="291">
        <v>0</v>
      </c>
      <c r="C4" s="291">
        <v>0</v>
      </c>
      <c r="D4" s="291">
        <v>0</v>
      </c>
      <c r="E4" s="291">
        <v>0</v>
      </c>
      <c r="F4" s="291"/>
      <c r="G4" s="291">
        <v>530.04255668866233</v>
      </c>
      <c r="H4" s="291">
        <v>327.64218270799353</v>
      </c>
      <c r="I4" s="291">
        <v>501.62710033605345</v>
      </c>
      <c r="J4" s="291">
        <v>0</v>
      </c>
      <c r="K4" s="291"/>
      <c r="L4" s="291">
        <v>1509.3541175764847</v>
      </c>
      <c r="M4" s="291">
        <v>1700.3732474170745</v>
      </c>
      <c r="N4" s="291">
        <v>1963.2328958233313</v>
      </c>
      <c r="O4" s="291">
        <v>1899.7000000000003</v>
      </c>
      <c r="P4" s="291"/>
      <c r="Q4" s="291">
        <v>1537.5435452909419</v>
      </c>
      <c r="R4" s="291">
        <v>1811.6757661772701</v>
      </c>
      <c r="S4" s="291">
        <v>2113.8837157945268</v>
      </c>
      <c r="T4" s="291">
        <v>2050.6999999999998</v>
      </c>
    </row>
    <row r="5" spans="1:20">
      <c r="A5" s="43" t="s">
        <v>940</v>
      </c>
      <c r="B5" s="291">
        <v>7672.40327774445</v>
      </c>
      <c r="C5" s="291">
        <v>7656.2865057096242</v>
      </c>
      <c r="D5" s="291">
        <v>7752.4977033125288</v>
      </c>
      <c r="E5" s="291">
        <v>8064.6</v>
      </c>
      <c r="F5" s="291"/>
      <c r="G5" s="291">
        <v>9215.5033929214169</v>
      </c>
      <c r="H5" s="291">
        <v>9418.0849842305597</v>
      </c>
      <c r="I5" s="291">
        <v>10112.476963034083</v>
      </c>
      <c r="J5" s="291">
        <v>10942.4</v>
      </c>
      <c r="K5" s="291"/>
      <c r="L5" s="291">
        <v>9531.4147198560313</v>
      </c>
      <c r="M5" s="291">
        <v>9781.3538009787917</v>
      </c>
      <c r="N5" s="291">
        <v>10446.099657225153</v>
      </c>
      <c r="O5" s="291">
        <v>11392.699999999999</v>
      </c>
      <c r="P5" s="291"/>
      <c r="Q5" s="291">
        <v>9701.2289166166793</v>
      </c>
      <c r="R5" s="291">
        <v>9709.2405796628591</v>
      </c>
      <c r="S5" s="291">
        <v>10645.991277964473</v>
      </c>
      <c r="T5" s="291">
        <v>11744.7</v>
      </c>
    </row>
    <row r="6" spans="1:20">
      <c r="A6" s="43" t="s">
        <v>941</v>
      </c>
      <c r="B6" s="291">
        <v>3487.2219448110382</v>
      </c>
      <c r="C6" s="291">
        <v>4073.4756258836323</v>
      </c>
      <c r="D6" s="291">
        <v>4681.8890897743631</v>
      </c>
      <c r="E6" s="291">
        <v>5691</v>
      </c>
      <c r="F6" s="291"/>
      <c r="G6" s="291">
        <v>1760.077392921416</v>
      </c>
      <c r="H6" s="291">
        <v>2060.9393539967373</v>
      </c>
      <c r="I6" s="291">
        <v>2078.8511637061929</v>
      </c>
      <c r="J6" s="291">
        <v>3160.2000000000003</v>
      </c>
      <c r="K6" s="291"/>
      <c r="L6" s="291">
        <v>1160.3744235152972</v>
      </c>
      <c r="M6" s="291">
        <v>841.8942175095159</v>
      </c>
      <c r="N6" s="291">
        <v>745.66190590494466</v>
      </c>
      <c r="O6" s="291">
        <v>1050.0999999999999</v>
      </c>
      <c r="P6" s="291"/>
      <c r="Q6" s="291">
        <v>442.49269946010804</v>
      </c>
      <c r="R6" s="291">
        <v>683.66282218597053</v>
      </c>
      <c r="S6" s="291">
        <v>488.17807105136814</v>
      </c>
      <c r="T6" s="291">
        <v>816</v>
      </c>
    </row>
    <row r="7" spans="1:20">
      <c r="A7" s="43" t="s">
        <v>942</v>
      </c>
      <c r="B7" s="291">
        <v>7672.40327774445</v>
      </c>
      <c r="C7" s="291">
        <v>7656.2865057096242</v>
      </c>
      <c r="D7" s="291">
        <v>7752.4977033125288</v>
      </c>
      <c r="E7" s="295">
        <f>E4+E5</f>
        <v>8064.6</v>
      </c>
      <c r="F7" s="291"/>
      <c r="G7" s="291">
        <v>9745.5459496100793</v>
      </c>
      <c r="H7" s="291">
        <v>9745.7271669385536</v>
      </c>
      <c r="I7" s="291">
        <v>10614.104063370136</v>
      </c>
      <c r="J7" s="295">
        <f>J4+J5</f>
        <v>10942.4</v>
      </c>
      <c r="K7" s="291"/>
      <c r="L7" s="291">
        <v>11040.768837432515</v>
      </c>
      <c r="M7" s="291">
        <v>11481.727048395867</v>
      </c>
      <c r="N7" s="291">
        <v>12409.332553048485</v>
      </c>
      <c r="O7" s="295">
        <f>O4+O5</f>
        <v>13292.4</v>
      </c>
      <c r="P7" s="291"/>
      <c r="Q7" s="291">
        <v>11238.77246190762</v>
      </c>
      <c r="R7" s="291">
        <v>11520.916345840129</v>
      </c>
      <c r="S7" s="291">
        <v>12759.874993759</v>
      </c>
      <c r="T7" s="295">
        <f>T4+T5</f>
        <v>13795.400000000001</v>
      </c>
    </row>
    <row r="8" spans="1:20">
      <c r="A8" s="43" t="s">
        <v>719</v>
      </c>
      <c r="B8" s="291">
        <v>1949.1362951409722</v>
      </c>
      <c r="C8" s="291">
        <v>2122.3645851005977</v>
      </c>
      <c r="D8" s="291">
        <v>2404.3393643783006</v>
      </c>
      <c r="E8" s="291">
        <v>2608.1999999999998</v>
      </c>
      <c r="F8" s="291"/>
      <c r="G8" s="291">
        <v>2290.119949610078</v>
      </c>
      <c r="H8" s="291">
        <v>2388.5815367047308</v>
      </c>
      <c r="I8" s="291">
        <v>2580.4782640422463</v>
      </c>
      <c r="J8" s="291">
        <v>2854.2</v>
      </c>
      <c r="K8" s="291"/>
      <c r="L8" s="291">
        <v>2157.1688506298742</v>
      </c>
      <c r="M8" s="291">
        <v>2542.2674649265905</v>
      </c>
      <c r="N8" s="291">
        <v>2708.894801728276</v>
      </c>
      <c r="O8" s="291">
        <v>2949.8</v>
      </c>
      <c r="P8" s="291"/>
      <c r="Q8" s="291">
        <v>1980.0362447510499</v>
      </c>
      <c r="R8" s="291">
        <v>2495.3385883632409</v>
      </c>
      <c r="S8" s="291">
        <v>2602.0617868458949</v>
      </c>
      <c r="T8" s="291">
        <v>2866.7</v>
      </c>
    </row>
    <row r="9" spans="1:20">
      <c r="A9" s="43" t="s">
        <v>943</v>
      </c>
      <c r="B9" s="291">
        <v>11159.625222555489</v>
      </c>
      <c r="C9" s="291">
        <v>11729.762131593256</v>
      </c>
      <c r="D9" s="291">
        <v>12434.386793086893</v>
      </c>
      <c r="E9" s="291">
        <v>13755.6</v>
      </c>
      <c r="F9" s="291"/>
      <c r="G9" s="291">
        <v>11505.623342531495</v>
      </c>
      <c r="H9" s="291">
        <v>11806.66652093529</v>
      </c>
      <c r="I9" s="291">
        <v>12692.955227076331</v>
      </c>
      <c r="J9" s="291">
        <v>14102.6</v>
      </c>
      <c r="K9" s="291"/>
      <c r="L9" s="291">
        <v>12201.143260947812</v>
      </c>
      <c r="M9" s="291">
        <v>12323.621265905382</v>
      </c>
      <c r="N9" s="291">
        <v>13154.99445895343</v>
      </c>
      <c r="O9" s="291">
        <v>14342.5</v>
      </c>
      <c r="P9" s="291"/>
      <c r="Q9" s="291">
        <v>11681.265161367728</v>
      </c>
      <c r="R9" s="291">
        <v>12204.579168026101</v>
      </c>
      <c r="S9" s="291">
        <v>13248.053064810369</v>
      </c>
      <c r="T9" s="291">
        <v>14611.4</v>
      </c>
    </row>
    <row r="10" spans="1:20">
      <c r="A10" s="43"/>
      <c r="B10" s="43"/>
      <c r="C10" s="43"/>
      <c r="D10" s="43"/>
      <c r="E10" s="296"/>
      <c r="F10" s="43"/>
      <c r="G10" s="43"/>
      <c r="H10" s="43"/>
      <c r="I10" s="43"/>
      <c r="J10" s="296"/>
      <c r="K10" s="43"/>
      <c r="L10" s="43"/>
      <c r="M10" s="43"/>
      <c r="N10" s="43"/>
      <c r="O10" s="296"/>
      <c r="P10" s="43"/>
      <c r="Q10" s="43"/>
      <c r="R10" s="43"/>
      <c r="S10" s="43"/>
      <c r="T10" s="296"/>
    </row>
    <row r="11" spans="1:20">
      <c r="A11" s="292" t="s">
        <v>115</v>
      </c>
      <c r="B11" s="685" t="s">
        <v>755</v>
      </c>
      <c r="C11" s="685"/>
      <c r="D11" s="685"/>
      <c r="E11" s="685"/>
      <c r="F11" s="287"/>
      <c r="G11" s="685" t="s">
        <v>756</v>
      </c>
      <c r="H11" s="685"/>
      <c r="I11" s="685"/>
      <c r="J11" s="685"/>
      <c r="K11" s="287"/>
      <c r="L11" s="685" t="s">
        <v>757</v>
      </c>
      <c r="M11" s="685"/>
      <c r="N11" s="685"/>
      <c r="O11" s="685"/>
      <c r="P11" s="287"/>
      <c r="Q11" s="685" t="s">
        <v>758</v>
      </c>
      <c r="R11" s="685"/>
      <c r="S11" s="685"/>
      <c r="T11" s="685"/>
    </row>
    <row r="12" spans="1:20">
      <c r="A12" s="288"/>
      <c r="B12" s="289" t="s">
        <v>939</v>
      </c>
      <c r="C12" s="289" t="s">
        <v>23</v>
      </c>
      <c r="D12" s="289" t="s">
        <v>27</v>
      </c>
      <c r="E12" s="289" t="s">
        <v>31</v>
      </c>
      <c r="F12" s="290"/>
      <c r="G12" s="289" t="s">
        <v>939</v>
      </c>
      <c r="H12" s="289" t="s">
        <v>23</v>
      </c>
      <c r="I12" s="289" t="s">
        <v>27</v>
      </c>
      <c r="J12" s="289" t="s">
        <v>31</v>
      </c>
      <c r="K12" s="290"/>
      <c r="L12" s="289" t="s">
        <v>939</v>
      </c>
      <c r="M12" s="289" t="s">
        <v>23</v>
      </c>
      <c r="N12" s="289" t="s">
        <v>27</v>
      </c>
      <c r="O12" s="289" t="s">
        <v>31</v>
      </c>
      <c r="P12" s="290"/>
      <c r="Q12" s="289" t="s">
        <v>939</v>
      </c>
      <c r="R12" s="289" t="s">
        <v>23</v>
      </c>
      <c r="S12" s="289" t="s">
        <v>27</v>
      </c>
      <c r="T12" s="289" t="s">
        <v>31</v>
      </c>
    </row>
    <row r="13" spans="1:20">
      <c r="A13" s="43" t="s">
        <v>720</v>
      </c>
      <c r="B13" s="291">
        <v>0</v>
      </c>
      <c r="C13" s="291">
        <v>0</v>
      </c>
      <c r="D13" s="291">
        <v>0</v>
      </c>
      <c r="E13" s="291">
        <v>0</v>
      </c>
      <c r="F13" s="291"/>
      <c r="G13" s="291">
        <v>1785.0141943611281</v>
      </c>
      <c r="H13" s="291">
        <v>2174.8217324632951</v>
      </c>
      <c r="I13" s="291">
        <v>1473.102546327412</v>
      </c>
      <c r="J13" s="291">
        <v>2324.5999999999995</v>
      </c>
      <c r="K13" s="291"/>
      <c r="L13" s="291">
        <v>4114.436711457708</v>
      </c>
      <c r="M13" s="291">
        <v>4482.321964110929</v>
      </c>
      <c r="N13" s="291">
        <v>5066.4879433509359</v>
      </c>
      <c r="O13" s="291">
        <v>6416.4999999999991</v>
      </c>
      <c r="P13" s="291"/>
      <c r="Q13" s="291">
        <v>5066.5075272945414</v>
      </c>
      <c r="R13" s="291">
        <v>5796.9447601957581</v>
      </c>
      <c r="S13" s="291">
        <v>6609.9809735957742</v>
      </c>
      <c r="T13" s="291">
        <v>8345.5</v>
      </c>
    </row>
    <row r="14" spans="1:20">
      <c r="A14" s="43" t="s">
        <v>940</v>
      </c>
      <c r="B14" s="291">
        <v>9620.4553641271741</v>
      </c>
      <c r="C14" s="291">
        <v>10280.249528004349</v>
      </c>
      <c r="D14" s="291">
        <v>10589.917502640421</v>
      </c>
      <c r="E14" s="291">
        <v>11853.599999999999</v>
      </c>
      <c r="F14" s="291"/>
      <c r="G14" s="291">
        <v>10713.06674025195</v>
      </c>
      <c r="H14" s="291">
        <v>11446.100414355629</v>
      </c>
      <c r="I14" s="291">
        <v>12311.501710993758</v>
      </c>
      <c r="J14" s="291">
        <v>13506.900000000001</v>
      </c>
      <c r="K14" s="291"/>
      <c r="L14" s="291">
        <v>10944.138731853633</v>
      </c>
      <c r="M14" s="291">
        <v>11586.272791734638</v>
      </c>
      <c r="N14" s="291">
        <v>12564.104849735959</v>
      </c>
      <c r="O14" s="291">
        <v>13669.600000000002</v>
      </c>
      <c r="P14" s="291"/>
      <c r="Q14" s="291">
        <v>11217.223812837436</v>
      </c>
      <c r="R14" s="291">
        <v>12042.90795976074</v>
      </c>
      <c r="S14" s="291">
        <v>13028.855579452711</v>
      </c>
      <c r="T14" s="291">
        <v>14179.600000000002</v>
      </c>
    </row>
    <row r="15" spans="1:20">
      <c r="A15" s="43" t="s">
        <v>941</v>
      </c>
      <c r="B15" s="291">
        <v>5847.0023071385731</v>
      </c>
      <c r="C15" s="291">
        <v>7362.5510505709626</v>
      </c>
      <c r="D15" s="291">
        <v>8686.988318771002</v>
      </c>
      <c r="E15" s="291">
        <v>9834.9000000000015</v>
      </c>
      <c r="F15" s="291"/>
      <c r="G15" s="291">
        <v>3693.3571349730055</v>
      </c>
      <c r="H15" s="291">
        <v>4283.5499162588358</v>
      </c>
      <c r="I15" s="291">
        <v>5680.1541344215075</v>
      </c>
      <c r="J15" s="291">
        <v>6666.9000000000005</v>
      </c>
      <c r="K15" s="291"/>
      <c r="L15" s="291">
        <v>1748.286622675465</v>
      </c>
      <c r="M15" s="291">
        <v>2207.99135725938</v>
      </c>
      <c r="N15" s="291">
        <v>2663.5585578492555</v>
      </c>
      <c r="O15" s="291">
        <v>2967.3</v>
      </c>
      <c r="P15" s="291"/>
      <c r="Q15" s="291">
        <v>1442.53975284943</v>
      </c>
      <c r="R15" s="291">
        <v>1790.5454866775419</v>
      </c>
      <c r="S15" s="291">
        <v>2072.4520288046083</v>
      </c>
      <c r="T15" s="291">
        <v>2575.8000000000002</v>
      </c>
    </row>
    <row r="16" spans="1:20">
      <c r="A16" s="43" t="s">
        <v>942</v>
      </c>
      <c r="B16" s="291">
        <v>9620.4553641271741</v>
      </c>
      <c r="C16" s="291">
        <v>10280.249528004349</v>
      </c>
      <c r="D16" s="291">
        <v>10589.917502640421</v>
      </c>
      <c r="E16" s="295">
        <f>E13+E14</f>
        <v>11853.599999999999</v>
      </c>
      <c r="F16" s="291"/>
      <c r="G16" s="291">
        <v>12498.080934613077</v>
      </c>
      <c r="H16" s="291">
        <v>13620.922146818924</v>
      </c>
      <c r="I16" s="291">
        <v>13784.604257321169</v>
      </c>
      <c r="J16" s="295">
        <f>J13+J14</f>
        <v>15831.5</v>
      </c>
      <c r="K16" s="291"/>
      <c r="L16" s="291">
        <v>15058.57544331134</v>
      </c>
      <c r="M16" s="291">
        <v>16068.594755845568</v>
      </c>
      <c r="N16" s="291">
        <v>17630.592793086893</v>
      </c>
      <c r="O16" s="295">
        <f>O13+O14</f>
        <v>20086.100000000002</v>
      </c>
      <c r="P16" s="291"/>
      <c r="Q16" s="291">
        <v>16283.731340131977</v>
      </c>
      <c r="R16" s="291">
        <v>17839.852719956496</v>
      </c>
      <c r="S16" s="291">
        <v>19638.836553048484</v>
      </c>
      <c r="T16" s="295">
        <f>T13+T14</f>
        <v>22525.100000000002</v>
      </c>
    </row>
    <row r="17" spans="1:20">
      <c r="A17" s="43" t="s">
        <v>719</v>
      </c>
      <c r="B17" s="291">
        <v>4938.9774721055792</v>
      </c>
      <c r="C17" s="291">
        <v>6199.8942762370843</v>
      </c>
      <c r="D17" s="291">
        <v>6687.0959721555437</v>
      </c>
      <c r="E17" s="291">
        <v>8255.6</v>
      </c>
      <c r="F17" s="291"/>
      <c r="G17" s="291">
        <v>5478.3713293341343</v>
      </c>
      <c r="H17" s="291">
        <v>6458.3716487221318</v>
      </c>
      <c r="I17" s="291">
        <v>7153.2566807489193</v>
      </c>
      <c r="J17" s="291">
        <v>8991.5</v>
      </c>
      <c r="K17" s="291"/>
      <c r="L17" s="291">
        <v>5862.723334133173</v>
      </c>
      <c r="M17" s="291">
        <v>6690.3133213703086</v>
      </c>
      <c r="N17" s="291">
        <v>7730.0465012001914</v>
      </c>
      <c r="O17" s="291">
        <v>9383.7999999999993</v>
      </c>
      <c r="P17" s="291"/>
      <c r="Q17" s="291">
        <v>6509.0472801439719</v>
      </c>
      <c r="R17" s="291">
        <v>7587.4902468732998</v>
      </c>
      <c r="S17" s="291">
        <v>8682.433002400383</v>
      </c>
      <c r="T17" s="291">
        <v>10921.3</v>
      </c>
    </row>
    <row r="18" spans="1:20">
      <c r="A18" s="293" t="s">
        <v>943</v>
      </c>
      <c r="B18" s="294">
        <v>15467.457671265747</v>
      </c>
      <c r="C18" s="294">
        <v>17642.800578575312</v>
      </c>
      <c r="D18" s="294">
        <v>19276.905821411423</v>
      </c>
      <c r="E18" s="294">
        <v>21688.5</v>
      </c>
      <c r="F18" s="294"/>
      <c r="G18" s="294">
        <v>16191.438069586082</v>
      </c>
      <c r="H18" s="294">
        <v>17904.472063077759</v>
      </c>
      <c r="I18" s="294">
        <v>19464.758391742675</v>
      </c>
      <c r="J18" s="294">
        <v>22498.400000000001</v>
      </c>
      <c r="K18" s="294"/>
      <c r="L18" s="294">
        <v>16806.862065986807</v>
      </c>
      <c r="M18" s="294">
        <v>18276.586113104946</v>
      </c>
      <c r="N18" s="294">
        <v>20294.151350936147</v>
      </c>
      <c r="O18" s="294">
        <v>23053.4</v>
      </c>
      <c r="P18" s="294"/>
      <c r="Q18" s="294">
        <v>17726.271092981406</v>
      </c>
      <c r="R18" s="294">
        <v>19630.39820663404</v>
      </c>
      <c r="S18" s="294">
        <v>21711.288581853092</v>
      </c>
      <c r="T18" s="294">
        <v>25100.9</v>
      </c>
    </row>
    <row r="19" spans="1:20" ht="22.5" customHeight="1">
      <c r="A19" s="43" t="s">
        <v>945</v>
      </c>
      <c r="B19" s="9"/>
      <c r="C19" s="9"/>
      <c r="D19" s="9"/>
      <c r="E19" s="9"/>
      <c r="F19" s="9"/>
      <c r="G19" s="9"/>
      <c r="H19" s="9"/>
      <c r="I19" s="9"/>
      <c r="J19" s="9"/>
      <c r="K19" s="9"/>
      <c r="L19" s="9"/>
      <c r="M19" s="9"/>
      <c r="N19" s="9"/>
      <c r="O19" s="9"/>
      <c r="P19" s="9"/>
      <c r="Q19" s="9"/>
      <c r="R19" s="9"/>
      <c r="S19" s="9"/>
      <c r="T19" s="9"/>
    </row>
    <row r="20" spans="1:20">
      <c r="A20" s="43" t="s">
        <v>946</v>
      </c>
      <c r="B20" s="9"/>
      <c r="C20" s="9"/>
      <c r="D20" s="9"/>
      <c r="E20" s="9"/>
      <c r="F20" s="9"/>
      <c r="G20" s="9"/>
      <c r="H20" s="9"/>
      <c r="I20" s="9"/>
      <c r="J20" s="9"/>
      <c r="K20" s="9"/>
      <c r="L20" s="9"/>
      <c r="M20" s="9"/>
      <c r="N20" s="9"/>
      <c r="O20" s="9"/>
      <c r="P20" s="9"/>
      <c r="Q20" s="9"/>
      <c r="R20" s="9"/>
      <c r="S20" s="9"/>
      <c r="T20" s="9"/>
    </row>
    <row r="21" spans="1:20" ht="27" customHeight="1">
      <c r="A21" s="133" t="s">
        <v>947</v>
      </c>
      <c r="B21" s="9"/>
      <c r="C21" s="9"/>
      <c r="D21" s="9"/>
      <c r="E21" s="9"/>
      <c r="F21" s="9"/>
      <c r="G21" s="9"/>
      <c r="H21" s="9"/>
      <c r="I21" s="9"/>
      <c r="J21" s="9"/>
      <c r="K21" s="9"/>
      <c r="L21" s="9"/>
      <c r="M21" s="9"/>
      <c r="N21" s="9"/>
      <c r="O21" s="9"/>
      <c r="P21" s="9"/>
      <c r="Q21" s="9"/>
      <c r="R21" s="9"/>
      <c r="S21" s="9"/>
      <c r="T21" s="9"/>
    </row>
    <row r="22" spans="1:20" ht="22.5" customHeight="1">
      <c r="A22" s="43" t="s">
        <v>948</v>
      </c>
      <c r="B22" s="9"/>
      <c r="C22" s="9"/>
      <c r="D22" s="9"/>
      <c r="E22" s="9"/>
      <c r="F22" s="9"/>
      <c r="G22" s="9"/>
      <c r="H22" s="9"/>
      <c r="I22" s="9"/>
      <c r="J22" s="9"/>
      <c r="K22" s="9"/>
      <c r="L22" s="9"/>
      <c r="M22" s="9"/>
      <c r="N22" s="9"/>
      <c r="O22" s="9"/>
      <c r="P22" s="9"/>
      <c r="Q22" s="9"/>
      <c r="R22" s="9"/>
      <c r="S22" s="9"/>
      <c r="T22" s="9"/>
    </row>
    <row r="23" spans="1:20">
      <c r="A23" s="43"/>
      <c r="B23" s="9"/>
      <c r="C23" s="9"/>
      <c r="D23" s="9"/>
    </row>
  </sheetData>
  <mergeCells count="9">
    <mergeCell ref="B11:E11"/>
    <mergeCell ref="G11:J11"/>
    <mergeCell ref="L11:O11"/>
    <mergeCell ref="Q11:T11"/>
    <mergeCell ref="A1:T1"/>
    <mergeCell ref="B2:E2"/>
    <mergeCell ref="G2:J2"/>
    <mergeCell ref="L2:O2"/>
    <mergeCell ref="Q2:T2"/>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T23"/>
  <sheetViews>
    <sheetView workbookViewId="0">
      <selection sqref="A1:T1"/>
    </sheetView>
  </sheetViews>
  <sheetFormatPr defaultRowHeight="15"/>
  <cols>
    <col min="1" max="1" width="32.28515625" style="22" customWidth="1"/>
    <col min="2" max="5" width="9.140625" style="22" customWidth="1"/>
    <col min="6" max="6" width="2.7109375" style="22" customWidth="1"/>
    <col min="7" max="10" width="9.140625" style="22" customWidth="1"/>
    <col min="11" max="11" width="2.5703125" style="22" customWidth="1"/>
    <col min="12" max="15" width="9.140625" style="22" customWidth="1"/>
    <col min="16" max="16" width="3.28515625" style="22" customWidth="1"/>
    <col min="17" max="20" width="9.140625" style="22" customWidth="1"/>
  </cols>
  <sheetData>
    <row r="1" spans="1:20" ht="38.25" customHeight="1">
      <c r="A1" s="686" t="s">
        <v>951</v>
      </c>
      <c r="B1" s="687"/>
      <c r="C1" s="687"/>
      <c r="D1" s="687"/>
      <c r="E1" s="687"/>
      <c r="F1" s="687"/>
      <c r="G1" s="687"/>
      <c r="H1" s="687"/>
      <c r="I1" s="687"/>
      <c r="J1" s="687"/>
      <c r="K1" s="688"/>
      <c r="L1" s="688"/>
      <c r="M1" s="688"/>
      <c r="N1" s="688"/>
      <c r="O1" s="688"/>
      <c r="P1" s="688"/>
      <c r="Q1" s="688"/>
      <c r="R1" s="688"/>
      <c r="S1" s="688"/>
      <c r="T1" s="688"/>
    </row>
    <row r="2" spans="1:20">
      <c r="A2" s="286" t="s">
        <v>116</v>
      </c>
      <c r="B2" s="689" t="s">
        <v>755</v>
      </c>
      <c r="C2" s="689"/>
      <c r="D2" s="689"/>
      <c r="E2" s="689"/>
      <c r="F2" s="287"/>
      <c r="G2" s="689" t="s">
        <v>756</v>
      </c>
      <c r="H2" s="689"/>
      <c r="I2" s="689"/>
      <c r="J2" s="689"/>
      <c r="K2" s="287"/>
      <c r="L2" s="689" t="s">
        <v>757</v>
      </c>
      <c r="M2" s="689"/>
      <c r="N2" s="689"/>
      <c r="O2" s="689"/>
      <c r="P2" s="287"/>
      <c r="Q2" s="689" t="s">
        <v>758</v>
      </c>
      <c r="R2" s="689"/>
      <c r="S2" s="689"/>
      <c r="T2" s="689"/>
    </row>
    <row r="3" spans="1:20">
      <c r="A3" s="288"/>
      <c r="B3" s="289" t="s">
        <v>939</v>
      </c>
      <c r="C3" s="289" t="s">
        <v>23</v>
      </c>
      <c r="D3" s="289" t="s">
        <v>27</v>
      </c>
      <c r="E3" s="289" t="s">
        <v>31</v>
      </c>
      <c r="F3" s="290"/>
      <c r="G3" s="289" t="s">
        <v>939</v>
      </c>
      <c r="H3" s="289" t="s">
        <v>23</v>
      </c>
      <c r="I3" s="289" t="s">
        <v>27</v>
      </c>
      <c r="J3" s="289" t="s">
        <v>31</v>
      </c>
      <c r="K3" s="290"/>
      <c r="L3" s="289" t="s">
        <v>939</v>
      </c>
      <c r="M3" s="289" t="s">
        <v>23</v>
      </c>
      <c r="N3" s="289" t="s">
        <v>27</v>
      </c>
      <c r="O3" s="289" t="s">
        <v>31</v>
      </c>
      <c r="P3" s="290"/>
      <c r="Q3" s="289" t="s">
        <v>939</v>
      </c>
      <c r="R3" s="289" t="s">
        <v>23</v>
      </c>
      <c r="S3" s="289" t="s">
        <v>27</v>
      </c>
      <c r="T3" s="289" t="s">
        <v>31</v>
      </c>
    </row>
    <row r="4" spans="1:20">
      <c r="A4" s="43" t="s">
        <v>720</v>
      </c>
      <c r="B4" s="291">
        <v>4387.3862663467307</v>
      </c>
      <c r="C4" s="291">
        <v>6688.4705644371934</v>
      </c>
      <c r="D4" s="291">
        <v>6369.8507249159857</v>
      </c>
      <c r="E4" s="291">
        <v>4971.2999999999993</v>
      </c>
      <c r="F4" s="291"/>
      <c r="G4" s="291">
        <v>8553.0518416316736</v>
      </c>
      <c r="H4" s="291">
        <v>9659.731843393145</v>
      </c>
      <c r="I4" s="291">
        <v>10191.327320211232</v>
      </c>
      <c r="J4" s="291">
        <v>8609.2999999999993</v>
      </c>
      <c r="K4" s="291"/>
      <c r="L4" s="291">
        <v>11383.243278944212</v>
      </c>
      <c r="M4" s="291">
        <v>12875.34269168026</v>
      </c>
      <c r="N4" s="291">
        <v>14703.042805568888</v>
      </c>
      <c r="O4" s="291">
        <v>13973.699999999999</v>
      </c>
      <c r="P4" s="291"/>
      <c r="Q4" s="291">
        <v>17768.555234553092</v>
      </c>
      <c r="R4" s="291">
        <v>19510.004753670473</v>
      </c>
      <c r="S4" s="291">
        <v>20339.379134901577</v>
      </c>
      <c r="T4" s="291">
        <v>19724.099999999999</v>
      </c>
    </row>
    <row r="5" spans="1:20">
      <c r="A5" s="43" t="s">
        <v>940</v>
      </c>
      <c r="B5" s="291">
        <v>10347.552862627474</v>
      </c>
      <c r="C5" s="291">
        <v>11659.614517672648</v>
      </c>
      <c r="D5" s="291">
        <v>12332.542934229474</v>
      </c>
      <c r="E5" s="291">
        <v>14388.2</v>
      </c>
      <c r="F5" s="291"/>
      <c r="G5" s="291">
        <v>11256.390854229156</v>
      </c>
      <c r="H5" s="291">
        <v>11837.993388798259</v>
      </c>
      <c r="I5" s="291">
        <v>12441.328227556403</v>
      </c>
      <c r="J5" s="291">
        <v>14138.899999999998</v>
      </c>
      <c r="K5" s="291"/>
      <c r="L5" s="291">
        <v>11509.689125374929</v>
      </c>
      <c r="M5" s="291">
        <v>11979.271420337138</v>
      </c>
      <c r="N5" s="291">
        <v>12782.109276044162</v>
      </c>
      <c r="O5" s="291">
        <v>14545.700000000003</v>
      </c>
      <c r="P5" s="291"/>
      <c r="Q5" s="291">
        <v>11994.601492501495</v>
      </c>
      <c r="R5" s="291">
        <v>12462.687989124519</v>
      </c>
      <c r="S5" s="291">
        <v>13405.97069899184</v>
      </c>
      <c r="T5" s="291">
        <v>15238</v>
      </c>
    </row>
    <row r="6" spans="1:20">
      <c r="A6" s="43" t="s">
        <v>941</v>
      </c>
      <c r="B6" s="291">
        <v>12154.928862627477</v>
      </c>
      <c r="C6" s="291">
        <v>13428.784023926046</v>
      </c>
      <c r="D6" s="291">
        <v>16427.555431589051</v>
      </c>
      <c r="E6" s="291">
        <v>22827</v>
      </c>
      <c r="F6" s="291"/>
      <c r="G6" s="291">
        <v>11820.58598680264</v>
      </c>
      <c r="H6" s="291">
        <v>12508.75691245242</v>
      </c>
      <c r="I6" s="291">
        <v>14858.89970139222</v>
      </c>
      <c r="J6" s="291">
        <v>20355</v>
      </c>
      <c r="K6" s="291"/>
      <c r="L6" s="291">
        <v>10333.458148770247</v>
      </c>
      <c r="M6" s="291">
        <v>10566.982506797172</v>
      </c>
      <c r="N6" s="291">
        <v>11973.757540086413</v>
      </c>
      <c r="O6" s="291">
        <v>15388.9</v>
      </c>
      <c r="P6" s="291"/>
      <c r="Q6" s="291">
        <v>6328.2554697060586</v>
      </c>
      <c r="R6" s="291">
        <v>7476.1877281131046</v>
      </c>
      <c r="S6" s="291">
        <v>8482.3244618338922</v>
      </c>
      <c r="T6" s="291">
        <v>12488.9</v>
      </c>
    </row>
    <row r="7" spans="1:20">
      <c r="A7" s="43" t="s">
        <v>942</v>
      </c>
      <c r="B7" s="291">
        <v>14734.939128974203</v>
      </c>
      <c r="C7" s="291">
        <v>18348.085082109839</v>
      </c>
      <c r="D7" s="291">
        <v>18702.393659145459</v>
      </c>
      <c r="E7" s="295">
        <f>E4+E5</f>
        <v>19359.5</v>
      </c>
      <c r="F7" s="291"/>
      <c r="G7" s="291">
        <v>19809.442695860831</v>
      </c>
      <c r="H7" s="291">
        <v>21497.725232191406</v>
      </c>
      <c r="I7" s="291">
        <v>22632.655547767634</v>
      </c>
      <c r="J7" s="295">
        <f>J4+J5</f>
        <v>22748.199999999997</v>
      </c>
      <c r="K7" s="291"/>
      <c r="L7" s="291">
        <v>22892.932404319141</v>
      </c>
      <c r="M7" s="291">
        <v>24854.614112017396</v>
      </c>
      <c r="N7" s="291">
        <v>27485.152081613051</v>
      </c>
      <c r="O7" s="295">
        <f>O4+O5</f>
        <v>28519.4</v>
      </c>
      <c r="P7" s="291"/>
      <c r="Q7" s="291">
        <v>29763.156727054589</v>
      </c>
      <c r="R7" s="291">
        <v>31972.692742794992</v>
      </c>
      <c r="S7" s="291">
        <v>33745.349833893422</v>
      </c>
      <c r="T7" s="291">
        <f>T4+T5</f>
        <v>34962.1</v>
      </c>
    </row>
    <row r="8" spans="1:20">
      <c r="A8" s="43" t="s">
        <v>719</v>
      </c>
      <c r="B8" s="291">
        <v>16542.315128974205</v>
      </c>
      <c r="C8" s="291">
        <v>20117.254588363237</v>
      </c>
      <c r="D8" s="291">
        <v>22797.40615650504</v>
      </c>
      <c r="E8" s="291">
        <f>E4+E6</f>
        <v>27798.3</v>
      </c>
      <c r="F8" s="291"/>
      <c r="G8" s="291">
        <v>20373.637828434315</v>
      </c>
      <c r="H8" s="291">
        <v>22168.488755845563</v>
      </c>
      <c r="I8" s="291">
        <v>25050.227021603452</v>
      </c>
      <c r="J8" s="291">
        <f>J4+J6</f>
        <v>28964.3</v>
      </c>
      <c r="K8" s="291"/>
      <c r="L8" s="291">
        <v>21716.701427714459</v>
      </c>
      <c r="M8" s="291">
        <v>23442.325198477432</v>
      </c>
      <c r="N8" s="291">
        <v>26676.800345655301</v>
      </c>
      <c r="O8" s="291">
        <f>O4+O6</f>
        <v>29362.6</v>
      </c>
      <c r="P8" s="291"/>
      <c r="Q8" s="291">
        <v>24096.810704259151</v>
      </c>
      <c r="R8" s="291">
        <v>26986.192481783575</v>
      </c>
      <c r="S8" s="291">
        <v>28821.703596735471</v>
      </c>
      <c r="T8" s="291">
        <f>T4+T6</f>
        <v>32213</v>
      </c>
    </row>
    <row r="9" spans="1:20">
      <c r="A9" s="293" t="s">
        <v>943</v>
      </c>
      <c r="B9" s="294">
        <v>26889.867991601681</v>
      </c>
      <c r="C9" s="294">
        <v>31776.869106035887</v>
      </c>
      <c r="D9" s="294">
        <v>35129.94909073451</v>
      </c>
      <c r="E9" s="294">
        <v>42186.5</v>
      </c>
      <c r="F9" s="294"/>
      <c r="G9" s="294">
        <v>31630.028682663473</v>
      </c>
      <c r="H9" s="294">
        <v>34006.482144643822</v>
      </c>
      <c r="I9" s="294">
        <v>37491.555249159857</v>
      </c>
      <c r="J9" s="294">
        <v>43103.199999999997</v>
      </c>
      <c r="K9" s="294"/>
      <c r="L9" s="294">
        <v>33226.39055308939</v>
      </c>
      <c r="M9" s="294">
        <v>35421.596618814569</v>
      </c>
      <c r="N9" s="294">
        <v>39458.909621699466</v>
      </c>
      <c r="O9" s="294">
        <v>43908.3</v>
      </c>
      <c r="P9" s="294"/>
      <c r="Q9" s="294">
        <v>36091.412196760648</v>
      </c>
      <c r="R9" s="294">
        <v>39448.880470908094</v>
      </c>
      <c r="S9" s="294">
        <v>42227.674295727309</v>
      </c>
      <c r="T9" s="294">
        <v>47451</v>
      </c>
    </row>
    <row r="10" spans="1:20">
      <c r="A10" s="43"/>
      <c r="B10" s="43"/>
      <c r="C10" s="43"/>
      <c r="D10" s="43"/>
      <c r="E10" s="43"/>
      <c r="F10" s="43"/>
      <c r="G10" s="43"/>
      <c r="H10" s="43"/>
      <c r="I10" s="43"/>
      <c r="J10" s="43"/>
      <c r="K10" s="43"/>
      <c r="L10" s="43"/>
      <c r="M10" s="43"/>
      <c r="N10" s="43"/>
      <c r="O10" s="43"/>
      <c r="P10" s="43"/>
      <c r="Q10" s="43"/>
      <c r="R10" s="43"/>
      <c r="S10" s="43"/>
      <c r="T10" s="43"/>
    </row>
    <row r="11" spans="1:20">
      <c r="A11" s="292" t="s">
        <v>104</v>
      </c>
      <c r="B11" s="685" t="s">
        <v>755</v>
      </c>
      <c r="C11" s="685"/>
      <c r="D11" s="685"/>
      <c r="E11" s="685"/>
      <c r="F11" s="287"/>
      <c r="G11" s="685" t="s">
        <v>756</v>
      </c>
      <c r="H11" s="685"/>
      <c r="I11" s="685"/>
      <c r="J11" s="685"/>
      <c r="K11" s="287"/>
      <c r="L11" s="685" t="s">
        <v>757</v>
      </c>
      <c r="M11" s="685"/>
      <c r="N11" s="685"/>
      <c r="O11" s="685"/>
      <c r="P11" s="287"/>
      <c r="Q11" s="685" t="s">
        <v>949</v>
      </c>
      <c r="R11" s="685"/>
      <c r="S11" s="685"/>
      <c r="T11" s="685"/>
    </row>
    <row r="12" spans="1:20">
      <c r="A12" s="288"/>
      <c r="B12" s="289" t="s">
        <v>939</v>
      </c>
      <c r="C12" s="289" t="s">
        <v>23</v>
      </c>
      <c r="D12" s="289" t="s">
        <v>27</v>
      </c>
      <c r="E12" s="289" t="s">
        <v>31</v>
      </c>
      <c r="F12" s="290"/>
      <c r="G12" s="289" t="s">
        <v>939</v>
      </c>
      <c r="H12" s="289" t="s">
        <v>23</v>
      </c>
      <c r="I12" s="289" t="s">
        <v>27</v>
      </c>
      <c r="J12" s="289" t="s">
        <v>31</v>
      </c>
      <c r="K12" s="290"/>
      <c r="L12" s="289" t="s">
        <v>939</v>
      </c>
      <c r="M12" s="289" t="s">
        <v>23</v>
      </c>
      <c r="N12" s="289" t="s">
        <v>27</v>
      </c>
      <c r="O12" s="289" t="s">
        <v>31</v>
      </c>
      <c r="P12" s="290"/>
      <c r="Q12" s="289" t="s">
        <v>939</v>
      </c>
      <c r="R12" s="289" t="s">
        <v>23</v>
      </c>
      <c r="S12" s="289" t="s">
        <v>27</v>
      </c>
      <c r="T12" s="289" t="s">
        <v>31</v>
      </c>
    </row>
    <row r="13" spans="1:20">
      <c r="A13" s="43" t="s">
        <v>720</v>
      </c>
      <c r="B13" s="297">
        <v>6675.6088506298756</v>
      </c>
      <c r="C13" s="297">
        <v>7423.6077302881986</v>
      </c>
      <c r="D13" s="297">
        <v>9880.0473682189131</v>
      </c>
      <c r="E13" s="297">
        <v>11297.000000000002</v>
      </c>
      <c r="F13" s="297"/>
      <c r="G13" s="297">
        <v>9891.2365014997013</v>
      </c>
      <c r="H13" s="297">
        <v>10692.289978249048</v>
      </c>
      <c r="I13" s="297">
        <v>14874.301009121458</v>
      </c>
      <c r="J13" s="297">
        <v>13718.3</v>
      </c>
      <c r="K13" s="297"/>
      <c r="L13" s="297">
        <v>12969.034113977204</v>
      </c>
      <c r="M13" s="297">
        <v>12658.020224034801</v>
      </c>
      <c r="N13" s="297">
        <v>16810.635846375419</v>
      </c>
      <c r="O13" s="297">
        <v>18046</v>
      </c>
      <c r="P13" s="297"/>
      <c r="Q13" s="297">
        <v>14075.604677864429</v>
      </c>
      <c r="R13" s="297">
        <v>13829.767932572049</v>
      </c>
      <c r="S13" s="297">
        <v>17578.098194911185</v>
      </c>
      <c r="T13" s="297">
        <v>17463.099999999999</v>
      </c>
    </row>
    <row r="14" spans="1:20">
      <c r="A14" s="43" t="s">
        <v>940</v>
      </c>
      <c r="B14" s="21">
        <v>11735.746651469704</v>
      </c>
      <c r="C14" s="21">
        <v>10921.40609026645</v>
      </c>
      <c r="D14" s="21">
        <v>12247.293442150745</v>
      </c>
      <c r="E14" s="21">
        <v>12875.999999999998</v>
      </c>
      <c r="F14" s="21"/>
      <c r="G14" s="21">
        <v>11935.376589082181</v>
      </c>
      <c r="H14" s="21">
        <v>11167.966967917346</v>
      </c>
      <c r="I14" s="21">
        <v>12787.857651464232</v>
      </c>
      <c r="J14" s="21">
        <v>13344.8</v>
      </c>
      <c r="K14" s="21"/>
      <c r="L14" s="21">
        <v>11481.228645470908</v>
      </c>
      <c r="M14" s="21">
        <v>11681.850451332248</v>
      </c>
      <c r="N14" s="21">
        <v>13534.712616418623</v>
      </c>
      <c r="O14" s="21">
        <v>13965.8</v>
      </c>
      <c r="P14" s="21"/>
      <c r="Q14" s="21">
        <v>13386.318959808041</v>
      </c>
      <c r="R14" s="21">
        <v>12662.31999021207</v>
      </c>
      <c r="S14" s="21">
        <v>16449.572794047046</v>
      </c>
      <c r="T14" s="21">
        <v>15580.900000000001</v>
      </c>
    </row>
    <row r="15" spans="1:20">
      <c r="A15" s="43" t="s">
        <v>941</v>
      </c>
      <c r="B15" s="21">
        <v>4681.7489442111582</v>
      </c>
      <c r="C15" s="21">
        <v>6691.1732746057642</v>
      </c>
      <c r="D15" s="21">
        <v>4922.3447181949105</v>
      </c>
      <c r="E15" s="21">
        <v>6332.9</v>
      </c>
      <c r="F15" s="21"/>
      <c r="G15" s="21">
        <v>3057.7397504499099</v>
      </c>
      <c r="H15" s="21">
        <v>3922.123856443719</v>
      </c>
      <c r="I15" s="21">
        <v>2711.0639999999994</v>
      </c>
      <c r="J15" s="21">
        <v>4212.5</v>
      </c>
      <c r="K15" s="21"/>
      <c r="L15" s="21">
        <v>2313.4304379124178</v>
      </c>
      <c r="M15" s="21">
        <v>2177.6472930940727</v>
      </c>
      <c r="N15" s="21">
        <v>927.54918098895814</v>
      </c>
      <c r="O15" s="21">
        <v>1245.1999999999998</v>
      </c>
      <c r="P15" s="21"/>
      <c r="Q15" s="21">
        <v>853.81439712057602</v>
      </c>
      <c r="R15" s="21">
        <v>1554.1811973898855</v>
      </c>
      <c r="S15" s="21">
        <v>161.71373115698509</v>
      </c>
      <c r="T15" s="21">
        <v>1871.7</v>
      </c>
    </row>
    <row r="16" spans="1:20">
      <c r="A16" s="43" t="s">
        <v>942</v>
      </c>
      <c r="B16" s="21">
        <v>18411.355502099581</v>
      </c>
      <c r="C16" s="21">
        <v>18345.01382055465</v>
      </c>
      <c r="D16" s="21">
        <v>22127.340810369657</v>
      </c>
      <c r="E16" s="295">
        <f>E13+E14</f>
        <v>24173</v>
      </c>
      <c r="F16" s="21"/>
      <c r="G16" s="21">
        <v>21826.613090581883</v>
      </c>
      <c r="H16" s="21">
        <v>21860.256946166395</v>
      </c>
      <c r="I16" s="21">
        <v>27662.15866058569</v>
      </c>
      <c r="J16" s="295">
        <f>J13+J14</f>
        <v>27063.1</v>
      </c>
      <c r="K16" s="21"/>
      <c r="L16" s="21">
        <v>24450.262759448113</v>
      </c>
      <c r="M16" s="21">
        <v>24339.870675367049</v>
      </c>
      <c r="N16" s="21">
        <v>30345.348462794042</v>
      </c>
      <c r="O16" s="295">
        <f>O13+O14</f>
        <v>32011.8</v>
      </c>
      <c r="P16" s="21"/>
      <c r="Q16" s="21">
        <v>27461.923637672469</v>
      </c>
      <c r="R16" s="21">
        <v>26492.087922784121</v>
      </c>
      <c r="S16" s="21">
        <v>34027.670988958227</v>
      </c>
      <c r="T16" s="295">
        <f>T13+T14</f>
        <v>33044</v>
      </c>
    </row>
    <row r="17" spans="1:20">
      <c r="A17" s="43" t="s">
        <v>719</v>
      </c>
      <c r="B17" s="21">
        <v>11357.357794841035</v>
      </c>
      <c r="C17" s="21">
        <v>14114.781004893963</v>
      </c>
      <c r="D17" s="21">
        <v>14802.392086413824</v>
      </c>
      <c r="E17" s="291">
        <f>E13+E15</f>
        <v>17629.900000000001</v>
      </c>
      <c r="F17" s="21"/>
      <c r="G17" s="21">
        <v>12948.976251949613</v>
      </c>
      <c r="H17" s="21">
        <v>14614.413834692767</v>
      </c>
      <c r="I17" s="21">
        <v>17585.365009121459</v>
      </c>
      <c r="J17" s="291">
        <f>J13+J15</f>
        <v>17930.8</v>
      </c>
      <c r="K17" s="21"/>
      <c r="L17" s="21">
        <v>14125.749332933414</v>
      </c>
      <c r="M17" s="21">
        <v>14835.667517128873</v>
      </c>
      <c r="N17" s="21">
        <v>17738.185027364376</v>
      </c>
      <c r="O17" s="291">
        <f>O13+O15</f>
        <v>19291.2</v>
      </c>
      <c r="P17" s="21"/>
      <c r="Q17" s="21">
        <v>14929.419074985004</v>
      </c>
      <c r="R17" s="21">
        <v>15383.949129961935</v>
      </c>
      <c r="S17" s="21">
        <v>17739.811926068171</v>
      </c>
      <c r="T17" s="291">
        <f>T13+T15</f>
        <v>19334.8</v>
      </c>
    </row>
    <row r="18" spans="1:20">
      <c r="A18" s="293" t="s">
        <v>943</v>
      </c>
      <c r="B18" s="294">
        <v>23093.104446310739</v>
      </c>
      <c r="C18" s="294">
        <v>25036.187095160414</v>
      </c>
      <c r="D18" s="294">
        <v>27049.685528564569</v>
      </c>
      <c r="E18" s="294">
        <v>30505.9</v>
      </c>
      <c r="F18" s="294"/>
      <c r="G18" s="294">
        <v>24884.352841031796</v>
      </c>
      <c r="H18" s="294">
        <v>25782.380802610111</v>
      </c>
      <c r="I18" s="294">
        <v>30373.222660585689</v>
      </c>
      <c r="J18" s="294">
        <v>31275.599999999999</v>
      </c>
      <c r="K18" s="294"/>
      <c r="L18" s="294">
        <v>26763.693197360531</v>
      </c>
      <c r="M18" s="294">
        <v>26517.517968461118</v>
      </c>
      <c r="N18" s="294">
        <v>31272.897643782999</v>
      </c>
      <c r="O18" s="294">
        <v>33257</v>
      </c>
      <c r="P18" s="294"/>
      <c r="Q18" s="294">
        <v>28315.738034793045</v>
      </c>
      <c r="R18" s="294">
        <v>28046.269120174005</v>
      </c>
      <c r="S18" s="294">
        <v>34189.384720115209</v>
      </c>
      <c r="T18" s="294">
        <v>34915.699999999997</v>
      </c>
    </row>
    <row r="19" spans="1:20" ht="18.75" customHeight="1">
      <c r="A19" s="133" t="s">
        <v>950</v>
      </c>
      <c r="B19" s="21"/>
      <c r="C19" s="21"/>
      <c r="D19" s="21"/>
      <c r="E19" s="21"/>
      <c r="F19" s="21"/>
      <c r="G19" s="21"/>
      <c r="H19" s="21"/>
      <c r="I19" s="21"/>
      <c r="J19" s="21"/>
      <c r="K19" s="21"/>
      <c r="L19" s="21"/>
      <c r="M19" s="21"/>
      <c r="N19" s="21"/>
      <c r="O19" s="21"/>
      <c r="P19" s="21"/>
      <c r="Q19" s="21"/>
      <c r="R19" s="21"/>
      <c r="S19" s="21"/>
      <c r="T19" s="21"/>
    </row>
    <row r="20" spans="1:20" ht="21" customHeight="1">
      <c r="A20" s="43" t="s">
        <v>945</v>
      </c>
      <c r="B20" s="9"/>
      <c r="C20" s="9"/>
      <c r="D20" s="9"/>
      <c r="E20" s="9"/>
      <c r="F20" s="9"/>
      <c r="G20" s="9"/>
      <c r="H20" s="9"/>
      <c r="I20" s="9"/>
      <c r="J20" s="9"/>
      <c r="K20" s="9"/>
      <c r="L20" s="9"/>
      <c r="M20" s="9"/>
      <c r="N20" s="9"/>
      <c r="O20" s="9"/>
      <c r="P20" s="9"/>
      <c r="Q20" s="9"/>
      <c r="R20" s="9"/>
      <c r="S20" s="9"/>
      <c r="T20" s="9"/>
    </row>
    <row r="21" spans="1:20">
      <c r="A21" s="43" t="s">
        <v>946</v>
      </c>
      <c r="B21" s="9"/>
      <c r="C21" s="9"/>
      <c r="D21" s="9"/>
      <c r="E21" s="9"/>
      <c r="F21" s="9"/>
      <c r="G21" s="9"/>
      <c r="H21" s="9"/>
      <c r="I21" s="9"/>
      <c r="J21" s="9"/>
      <c r="K21" s="9"/>
      <c r="L21" s="9"/>
      <c r="M21" s="9"/>
      <c r="N21" s="9"/>
      <c r="O21" s="9"/>
      <c r="P21" s="9"/>
      <c r="Q21" s="9"/>
      <c r="R21" s="9"/>
      <c r="S21" s="9"/>
      <c r="T21" s="9"/>
    </row>
    <row r="22" spans="1:20" ht="19.5" customHeight="1">
      <c r="A22" s="133" t="s">
        <v>947</v>
      </c>
      <c r="B22" s="9"/>
      <c r="C22" s="9"/>
      <c r="D22" s="9"/>
      <c r="E22" s="9"/>
      <c r="F22" s="9"/>
      <c r="G22" s="9"/>
      <c r="H22" s="9"/>
      <c r="I22" s="9"/>
      <c r="J22" s="9"/>
      <c r="K22" s="9"/>
      <c r="L22" s="9"/>
      <c r="M22" s="9"/>
      <c r="N22" s="9"/>
      <c r="O22" s="9"/>
      <c r="P22" s="9"/>
      <c r="Q22" s="9"/>
      <c r="R22" s="9"/>
      <c r="S22" s="9"/>
      <c r="T22" s="9"/>
    </row>
    <row r="23" spans="1:20" ht="22.5" customHeight="1">
      <c r="A23" s="43" t="s">
        <v>948</v>
      </c>
      <c r="B23" s="9"/>
      <c r="C23" s="9"/>
      <c r="D23" s="9"/>
    </row>
  </sheetData>
  <mergeCells count="9">
    <mergeCell ref="B11:E11"/>
    <mergeCell ref="G11:J11"/>
    <mergeCell ref="L11:O11"/>
    <mergeCell ref="Q11:T11"/>
    <mergeCell ref="A1:T1"/>
    <mergeCell ref="B2:E2"/>
    <mergeCell ref="G2:J2"/>
    <mergeCell ref="L2:O2"/>
    <mergeCell ref="Q2:T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7"/>
  <sheetViews>
    <sheetView workbookViewId="0">
      <selection activeCell="C10" sqref="C10"/>
    </sheetView>
  </sheetViews>
  <sheetFormatPr defaultRowHeight="15"/>
  <cols>
    <col min="2" max="2" width="15.42578125" customWidth="1"/>
    <col min="3" max="3" width="10" customWidth="1"/>
    <col min="5" max="5" width="10" customWidth="1"/>
    <col min="7" max="7" width="9.7109375" customWidth="1"/>
    <col min="8" max="8" width="16.140625" customWidth="1"/>
    <col min="9" max="9" width="10.7109375" customWidth="1"/>
    <col min="10" max="10" width="11.28515625" customWidth="1"/>
    <col min="11" max="11" width="10.140625" customWidth="1"/>
  </cols>
  <sheetData>
    <row r="1" spans="1:11" ht="21.75" customHeight="1">
      <c r="A1" s="625" t="s">
        <v>887</v>
      </c>
      <c r="B1" s="626"/>
      <c r="C1" s="626"/>
      <c r="D1" s="626"/>
      <c r="E1" s="626"/>
      <c r="F1" s="626"/>
      <c r="G1" s="626"/>
      <c r="H1" s="626"/>
      <c r="I1" s="626"/>
      <c r="J1" s="626"/>
      <c r="K1" s="627"/>
    </row>
    <row r="2" spans="1:11" ht="35.25" customHeight="1">
      <c r="A2" s="23"/>
      <c r="B2" s="628" t="s">
        <v>379</v>
      </c>
      <c r="C2" s="629"/>
      <c r="D2" s="629"/>
      <c r="E2" s="629"/>
      <c r="F2" s="629"/>
      <c r="G2" s="630"/>
      <c r="H2" s="631" t="s">
        <v>380</v>
      </c>
      <c r="I2" s="632"/>
      <c r="J2" s="632"/>
      <c r="K2" s="633"/>
    </row>
    <row r="3" spans="1:11" ht="30.75" customHeight="1">
      <c r="A3" s="57" t="s">
        <v>0</v>
      </c>
      <c r="B3" s="28" t="s">
        <v>116</v>
      </c>
      <c r="C3" s="27" t="s">
        <v>960</v>
      </c>
      <c r="D3" s="28" t="s">
        <v>115</v>
      </c>
      <c r="E3" s="27" t="s">
        <v>960</v>
      </c>
      <c r="F3" s="28" t="s">
        <v>118</v>
      </c>
      <c r="G3" s="27" t="s">
        <v>960</v>
      </c>
      <c r="H3" s="28" t="s">
        <v>116</v>
      </c>
      <c r="I3" s="27" t="s">
        <v>960</v>
      </c>
      <c r="J3" s="25" t="s">
        <v>115</v>
      </c>
      <c r="K3" s="27" t="s">
        <v>960</v>
      </c>
    </row>
    <row r="4" spans="1:11">
      <c r="A4" s="66" t="s">
        <v>24</v>
      </c>
      <c r="B4" s="59">
        <v>25215</v>
      </c>
      <c r="C4" s="73" t="s">
        <v>888</v>
      </c>
      <c r="D4" s="59">
        <v>6448</v>
      </c>
      <c r="E4" s="73" t="s">
        <v>888</v>
      </c>
      <c r="F4" s="59">
        <v>2615</v>
      </c>
      <c r="G4" s="73" t="s">
        <v>888</v>
      </c>
      <c r="H4" s="59">
        <v>34549</v>
      </c>
      <c r="I4" s="73" t="s">
        <v>888</v>
      </c>
      <c r="J4" s="59">
        <v>14310</v>
      </c>
      <c r="K4" s="73" t="s">
        <v>888</v>
      </c>
    </row>
    <row r="5" spans="1:11">
      <c r="A5" s="62" t="s">
        <v>25</v>
      </c>
      <c r="B5" s="59">
        <v>25581</v>
      </c>
      <c r="C5" s="67">
        <f>B5/B4-1</f>
        <v>1.4515169541939432E-2</v>
      </c>
      <c r="D5" s="59">
        <v>6696</v>
      </c>
      <c r="E5" s="67">
        <f>D5/D4-1</f>
        <v>3.8461538461538547E-2</v>
      </c>
      <c r="F5" s="59">
        <v>2660</v>
      </c>
      <c r="G5" s="67">
        <f t="shared" ref="G5:G14" si="0">F5/F4-1</f>
        <v>1.7208413001912115E-2</v>
      </c>
      <c r="H5" s="59">
        <v>35046</v>
      </c>
      <c r="I5" s="67">
        <f t="shared" ref="I5:I14" si="1">H5/H4-1</f>
        <v>1.4385365712466402E-2</v>
      </c>
      <c r="J5" s="59">
        <v>14772</v>
      </c>
      <c r="K5" s="67">
        <f t="shared" ref="K5:K14" si="2">J5/J4-1</f>
        <v>3.2285115303983147E-2</v>
      </c>
    </row>
    <row r="6" spans="1:11">
      <c r="A6" s="68" t="s">
        <v>26</v>
      </c>
      <c r="B6" s="59">
        <v>26117</v>
      </c>
      <c r="C6" s="67">
        <f t="shared" ref="C6:E14" si="3">B6/B5-1</f>
        <v>2.09530510926077E-2</v>
      </c>
      <c r="D6" s="59">
        <v>6795</v>
      </c>
      <c r="E6" s="67">
        <f t="shared" si="3"/>
        <v>1.4784946236559238E-2</v>
      </c>
      <c r="F6" s="59">
        <v>2653</v>
      </c>
      <c r="G6" s="67">
        <f t="shared" si="0"/>
        <v>-2.6315789473684292E-3</v>
      </c>
      <c r="H6" s="59">
        <v>35705</v>
      </c>
      <c r="I6" s="67">
        <f t="shared" si="1"/>
        <v>1.880385778690874E-2</v>
      </c>
      <c r="J6" s="59">
        <v>15029</v>
      </c>
      <c r="K6" s="67">
        <f t="shared" si="2"/>
        <v>1.7397779582994932E-2</v>
      </c>
    </row>
    <row r="7" spans="1:11">
      <c r="A7" s="62" t="s">
        <v>27</v>
      </c>
      <c r="B7" s="59">
        <v>26787</v>
      </c>
      <c r="C7" s="67">
        <f t="shared" si="3"/>
        <v>2.56537887199908E-2</v>
      </c>
      <c r="D7" s="59">
        <v>7081</v>
      </c>
      <c r="E7" s="67">
        <f t="shared" si="3"/>
        <v>4.2089771891096417E-2</v>
      </c>
      <c r="F7" s="59">
        <v>2624</v>
      </c>
      <c r="G7" s="67">
        <f t="shared" si="0"/>
        <v>-1.0931021485111159E-2</v>
      </c>
      <c r="H7" s="59">
        <v>36593</v>
      </c>
      <c r="I7" s="67">
        <f t="shared" si="1"/>
        <v>2.4870466321243567E-2</v>
      </c>
      <c r="J7" s="59">
        <v>15507</v>
      </c>
      <c r="K7" s="67">
        <f t="shared" si="2"/>
        <v>3.1805176658460388E-2</v>
      </c>
    </row>
    <row r="8" spans="1:11">
      <c r="A8" s="62" t="s">
        <v>28</v>
      </c>
      <c r="B8" s="59">
        <v>26881</v>
      </c>
      <c r="C8" s="67">
        <f t="shared" si="3"/>
        <v>3.5091648934184594E-3</v>
      </c>
      <c r="D8" s="59">
        <v>7148</v>
      </c>
      <c r="E8" s="67">
        <f t="shared" si="3"/>
        <v>9.4619404038978061E-3</v>
      </c>
      <c r="F8" s="59">
        <v>2580</v>
      </c>
      <c r="G8" s="67">
        <f t="shared" si="0"/>
        <v>-1.6768292682926789E-2</v>
      </c>
      <c r="H8" s="59">
        <v>36610</v>
      </c>
      <c r="I8" s="67">
        <f t="shared" si="1"/>
        <v>4.6456972645048111E-4</v>
      </c>
      <c r="J8" s="59">
        <v>15567</v>
      </c>
      <c r="K8" s="67">
        <f t="shared" si="2"/>
        <v>3.8692203520991342E-3</v>
      </c>
    </row>
    <row r="9" spans="1:11">
      <c r="A9" s="62" t="s">
        <v>29</v>
      </c>
      <c r="B9" s="59">
        <v>28476</v>
      </c>
      <c r="C9" s="67">
        <f t="shared" si="3"/>
        <v>5.9335590193817289E-2</v>
      </c>
      <c r="D9" s="59">
        <v>7825</v>
      </c>
      <c r="E9" s="67">
        <f t="shared" si="3"/>
        <v>9.4711807498601086E-2</v>
      </c>
      <c r="F9" s="59">
        <v>2842</v>
      </c>
      <c r="G9" s="67">
        <f t="shared" si="0"/>
        <v>0.10155038759689927</v>
      </c>
      <c r="H9" s="59">
        <v>38799</v>
      </c>
      <c r="I9" s="67">
        <f t="shared" si="1"/>
        <v>5.9792406446326218E-2</v>
      </c>
      <c r="J9" s="59">
        <v>16855</v>
      </c>
      <c r="K9" s="67">
        <f t="shared" si="2"/>
        <v>8.2739127641806354E-2</v>
      </c>
    </row>
    <row r="10" spans="1:11">
      <c r="A10" s="62" t="s">
        <v>30</v>
      </c>
      <c r="B10" s="59">
        <v>29251</v>
      </c>
      <c r="C10" s="67">
        <f t="shared" si="3"/>
        <v>2.7215901109706397E-2</v>
      </c>
      <c r="D10" s="59">
        <v>8337</v>
      </c>
      <c r="E10" s="67">
        <f t="shared" si="3"/>
        <v>6.5431309904153245E-2</v>
      </c>
      <c r="F10" s="59">
        <v>2997</v>
      </c>
      <c r="G10" s="67">
        <f t="shared" si="0"/>
        <v>5.4539057002111146E-2</v>
      </c>
      <c r="H10" s="59">
        <v>39850</v>
      </c>
      <c r="I10" s="67">
        <f t="shared" si="1"/>
        <v>2.7088327018737646E-2</v>
      </c>
      <c r="J10" s="59">
        <v>17680</v>
      </c>
      <c r="K10" s="67">
        <f t="shared" si="2"/>
        <v>4.8946900029664731E-2</v>
      </c>
    </row>
    <row r="11" spans="1:11">
      <c r="A11" s="62" t="s">
        <v>31</v>
      </c>
      <c r="B11" s="59">
        <v>29405</v>
      </c>
      <c r="C11" s="67">
        <f t="shared" si="3"/>
        <v>5.2647772725717967E-3</v>
      </c>
      <c r="D11" s="59">
        <v>8728</v>
      </c>
      <c r="E11" s="67">
        <f t="shared" si="3"/>
        <v>4.689936427971686E-2</v>
      </c>
      <c r="F11" s="59">
        <v>3135</v>
      </c>
      <c r="G11" s="67">
        <f t="shared" si="0"/>
        <v>4.6046046046046119E-2</v>
      </c>
      <c r="H11" s="59">
        <v>40043</v>
      </c>
      <c r="I11" s="67">
        <f t="shared" si="1"/>
        <v>4.8431618569635404E-3</v>
      </c>
      <c r="J11" s="59">
        <v>18092</v>
      </c>
      <c r="K11" s="67">
        <f t="shared" si="2"/>
        <v>2.3303167420814397E-2</v>
      </c>
    </row>
    <row r="12" spans="1:11">
      <c r="A12" s="62" t="s">
        <v>32</v>
      </c>
      <c r="B12" s="59">
        <v>30146</v>
      </c>
      <c r="C12" s="67">
        <f t="shared" si="3"/>
        <v>2.5199795953069204E-2</v>
      </c>
      <c r="D12" s="59">
        <v>8991</v>
      </c>
      <c r="E12" s="67">
        <f t="shared" si="3"/>
        <v>3.0132905591200743E-2</v>
      </c>
      <c r="F12" s="59">
        <v>3280</v>
      </c>
      <c r="G12" s="67">
        <f t="shared" si="0"/>
        <v>4.6251993620414655E-2</v>
      </c>
      <c r="H12" s="59">
        <v>41022</v>
      </c>
      <c r="I12" s="67">
        <f t="shared" si="1"/>
        <v>2.4448717628549277E-2</v>
      </c>
      <c r="J12" s="59">
        <v>18528</v>
      </c>
      <c r="K12" s="67">
        <f t="shared" si="2"/>
        <v>2.409904930355955E-2</v>
      </c>
    </row>
    <row r="13" spans="1:11">
      <c r="A13" s="62" t="s">
        <v>33</v>
      </c>
      <c r="B13" s="59">
        <v>30731</v>
      </c>
      <c r="C13" s="67">
        <f t="shared" si="3"/>
        <v>1.9405559609898537E-2</v>
      </c>
      <c r="D13" s="59">
        <v>9062</v>
      </c>
      <c r="E13" s="67">
        <f t="shared" si="3"/>
        <v>7.8967856745635334E-3</v>
      </c>
      <c r="F13" s="59">
        <v>3306</v>
      </c>
      <c r="G13" s="67">
        <f t="shared" si="0"/>
        <v>7.9268292682925789E-3</v>
      </c>
      <c r="H13" s="59">
        <v>41771</v>
      </c>
      <c r="I13" s="67">
        <f t="shared" si="1"/>
        <v>1.8258495441470401E-2</v>
      </c>
      <c r="J13" s="59">
        <v>18749</v>
      </c>
      <c r="K13" s="67">
        <f t="shared" si="2"/>
        <v>1.1927892918825567E-2</v>
      </c>
    </row>
    <row r="14" spans="1:11">
      <c r="A14" s="69" t="s">
        <v>309</v>
      </c>
      <c r="B14" s="72">
        <v>31231</v>
      </c>
      <c r="C14" s="70">
        <f t="shared" si="3"/>
        <v>1.6270215743060756E-2</v>
      </c>
      <c r="D14" s="64">
        <v>9139</v>
      </c>
      <c r="E14" s="70">
        <f t="shared" si="3"/>
        <v>8.497020525270349E-3</v>
      </c>
      <c r="F14" s="64">
        <v>3347</v>
      </c>
      <c r="G14" s="70">
        <f t="shared" si="0"/>
        <v>1.2401693889897203E-2</v>
      </c>
      <c r="H14" s="64">
        <v>42419</v>
      </c>
      <c r="I14" s="70">
        <f t="shared" si="1"/>
        <v>1.5513155059730499E-2</v>
      </c>
      <c r="J14" s="64">
        <v>18943</v>
      </c>
      <c r="K14" s="70">
        <f t="shared" si="2"/>
        <v>1.0347218518320878E-2</v>
      </c>
    </row>
    <row r="15" spans="1:11" ht="34.5" customHeight="1">
      <c r="A15" s="641" t="s">
        <v>384</v>
      </c>
      <c r="B15" s="641"/>
      <c r="C15" s="641"/>
      <c r="D15" s="641"/>
      <c r="E15" s="641"/>
      <c r="F15" s="641"/>
      <c r="G15" s="641"/>
      <c r="H15" s="641"/>
      <c r="I15" s="641"/>
      <c r="J15" s="641"/>
      <c r="K15" s="641"/>
    </row>
    <row r="16" spans="1:11" ht="24" customHeight="1">
      <c r="A16" s="640" t="s">
        <v>385</v>
      </c>
      <c r="B16" s="640"/>
      <c r="C16" s="640"/>
      <c r="D16" s="640"/>
      <c r="E16" s="640"/>
      <c r="F16" s="640"/>
      <c r="G16" s="640"/>
      <c r="H16" s="640"/>
      <c r="I16" s="640"/>
      <c r="J16" s="640"/>
      <c r="K16" s="640"/>
    </row>
    <row r="17" spans="1:11" ht="26.25" customHeight="1">
      <c r="A17" s="640" t="s">
        <v>124</v>
      </c>
      <c r="B17" s="640"/>
      <c r="C17" s="640"/>
      <c r="D17" s="640"/>
      <c r="E17" s="640"/>
      <c r="F17" s="640"/>
      <c r="G17" s="640"/>
      <c r="H17" s="640"/>
      <c r="I17" s="640"/>
      <c r="J17" s="640"/>
      <c r="K17" s="640"/>
    </row>
  </sheetData>
  <mergeCells count="6">
    <mergeCell ref="A17:K17"/>
    <mergeCell ref="A1:K1"/>
    <mergeCell ref="B2:G2"/>
    <mergeCell ref="H2:K2"/>
    <mergeCell ref="A15:K15"/>
    <mergeCell ref="A16:K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F31"/>
  <sheetViews>
    <sheetView workbookViewId="0"/>
  </sheetViews>
  <sheetFormatPr defaultRowHeight="15"/>
  <cols>
    <col min="1" max="1" width="30.5703125" customWidth="1"/>
    <col min="2" max="28" width="9.140625" customWidth="1"/>
    <col min="29" max="29" width="9.140625" style="22" customWidth="1"/>
    <col min="32" max="32" width="9.7109375" customWidth="1"/>
  </cols>
  <sheetData>
    <row r="1" spans="1:32" ht="28.5" customHeight="1">
      <c r="A1" s="233" t="s">
        <v>917</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4"/>
    </row>
    <row r="2" spans="1:32" ht="32.25" customHeight="1">
      <c r="A2" s="74" t="s">
        <v>894</v>
      </c>
      <c r="B2" s="103" t="s">
        <v>341</v>
      </c>
      <c r="C2" s="103" t="s">
        <v>342</v>
      </c>
      <c r="D2" s="103" t="s">
        <v>343</v>
      </c>
      <c r="E2" s="103" t="s">
        <v>344</v>
      </c>
      <c r="F2" s="103" t="s">
        <v>345</v>
      </c>
      <c r="G2" s="103" t="s">
        <v>346</v>
      </c>
      <c r="H2" s="103" t="s">
        <v>347</v>
      </c>
      <c r="I2" s="103" t="s">
        <v>348</v>
      </c>
      <c r="J2" s="103" t="s">
        <v>349</v>
      </c>
      <c r="K2" s="103" t="s">
        <v>350</v>
      </c>
      <c r="L2" s="103" t="s">
        <v>351</v>
      </c>
      <c r="M2" s="103" t="s">
        <v>352</v>
      </c>
      <c r="N2" s="103" t="s">
        <v>353</v>
      </c>
      <c r="O2" s="103" t="s">
        <v>354</v>
      </c>
      <c r="P2" s="103" t="s">
        <v>355</v>
      </c>
      <c r="Q2" s="103" t="s">
        <v>190</v>
      </c>
      <c r="R2" s="103" t="s">
        <v>356</v>
      </c>
      <c r="S2" s="103" t="s">
        <v>357</v>
      </c>
      <c r="T2" s="103" t="s">
        <v>358</v>
      </c>
      <c r="U2" s="103" t="s">
        <v>359</v>
      </c>
      <c r="V2" s="103" t="s">
        <v>191</v>
      </c>
      <c r="W2" s="103" t="s">
        <v>360</v>
      </c>
      <c r="X2" s="103" t="s">
        <v>361</v>
      </c>
      <c r="Y2" s="103" t="s">
        <v>362</v>
      </c>
      <c r="Z2" s="103" t="s">
        <v>363</v>
      </c>
      <c r="AA2" s="103" t="s">
        <v>192</v>
      </c>
      <c r="AB2" s="103" t="s">
        <v>364</v>
      </c>
      <c r="AC2" s="238" t="s">
        <v>365</v>
      </c>
      <c r="AD2" s="75" t="s">
        <v>366</v>
      </c>
      <c r="AE2" s="76" t="s">
        <v>889</v>
      </c>
      <c r="AF2" s="77" t="s">
        <v>890</v>
      </c>
    </row>
    <row r="3" spans="1:32" s="22" customFormat="1" ht="19.5" customHeight="1">
      <c r="A3" s="82" t="s">
        <v>2</v>
      </c>
      <c r="B3" s="335"/>
      <c r="C3" s="336"/>
      <c r="D3" s="336"/>
      <c r="E3" s="336"/>
      <c r="F3" s="336"/>
      <c r="G3" s="336"/>
      <c r="H3" s="336"/>
      <c r="I3" s="336"/>
      <c r="J3" s="336"/>
      <c r="K3" s="336"/>
      <c r="L3" s="336"/>
      <c r="M3" s="336"/>
      <c r="N3" s="336"/>
      <c r="O3" s="336"/>
      <c r="P3" s="336"/>
      <c r="Q3" s="336"/>
      <c r="R3" s="336"/>
      <c r="S3" s="336"/>
      <c r="T3" s="336"/>
      <c r="U3" s="336"/>
      <c r="V3" s="336"/>
      <c r="W3" s="336"/>
      <c r="X3" s="336"/>
      <c r="Y3" s="336"/>
      <c r="Z3" s="336"/>
      <c r="AA3" s="336"/>
      <c r="AB3" s="336"/>
      <c r="AC3" s="336"/>
      <c r="AD3" s="337"/>
      <c r="AE3" s="344"/>
      <c r="AF3" s="337"/>
    </row>
    <row r="4" spans="1:32">
      <c r="A4" s="79" t="s">
        <v>118</v>
      </c>
      <c r="B4" s="105">
        <v>1385.9840182648402</v>
      </c>
      <c r="C4" s="105">
        <v>1496.9134446397188</v>
      </c>
      <c r="D4" s="105">
        <v>1610.4493670886077</v>
      </c>
      <c r="E4" s="105">
        <v>1624.0836012861737</v>
      </c>
      <c r="F4" s="105">
        <v>1743.0253067484662</v>
      </c>
      <c r="G4" s="105">
        <v>1981.918135095448</v>
      </c>
      <c r="H4" s="105">
        <v>1872.085409252669</v>
      </c>
      <c r="I4" s="105">
        <v>1979.9168975069251</v>
      </c>
      <c r="J4" s="105">
        <v>2034.1155660377358</v>
      </c>
      <c r="K4" s="105">
        <v>2185.6508196721311</v>
      </c>
      <c r="L4" s="105">
        <v>2239.8535031847132</v>
      </c>
      <c r="M4" s="105">
        <v>2268.1993769470405</v>
      </c>
      <c r="N4" s="105">
        <v>2264.2509191176473</v>
      </c>
      <c r="O4" s="105">
        <v>2291.0302939412118</v>
      </c>
      <c r="P4" s="105">
        <v>2348.0309606481478</v>
      </c>
      <c r="Q4" s="105">
        <v>2346.2591549295776</v>
      </c>
      <c r="R4" s="105">
        <v>2484.3614658523043</v>
      </c>
      <c r="S4" s="105">
        <v>2686.9521479064711</v>
      </c>
      <c r="T4" s="105">
        <v>2813.9664730728614</v>
      </c>
      <c r="U4" s="105">
        <v>2884.8490276356192</v>
      </c>
      <c r="V4" s="105">
        <v>2874.2199017199018</v>
      </c>
      <c r="W4" s="105">
        <v>2813.8091334613537</v>
      </c>
      <c r="X4" s="105">
        <v>2765.2354476187015</v>
      </c>
      <c r="Y4" s="105">
        <v>3008.1204638009572</v>
      </c>
      <c r="Z4" s="105">
        <v>3043.3375652383479</v>
      </c>
      <c r="AA4" s="105">
        <v>3282.9152354335233</v>
      </c>
      <c r="AB4" s="106">
        <v>3424.4589793281652</v>
      </c>
      <c r="AC4" s="106">
        <v>3469.7790201887019</v>
      </c>
      <c r="AD4" s="107">
        <v>3508</v>
      </c>
      <c r="AE4" s="108">
        <f>AD4-T4</f>
        <v>694.03352692713861</v>
      </c>
      <c r="AF4" s="104">
        <f>AE4/T4</f>
        <v>0.24663887561149636</v>
      </c>
    </row>
    <row r="5" spans="1:32">
      <c r="A5" s="79" t="s">
        <v>115</v>
      </c>
      <c r="B5" s="105">
        <v>2739.3310502283107</v>
      </c>
      <c r="C5" s="105">
        <v>2972.8910369068544</v>
      </c>
      <c r="D5" s="105">
        <v>3050.0021097046415</v>
      </c>
      <c r="E5" s="105">
        <v>3144.7467845659162</v>
      </c>
      <c r="F5" s="105">
        <v>3283.2457822085889</v>
      </c>
      <c r="G5" s="105">
        <v>3626.2279735682823</v>
      </c>
      <c r="H5" s="105">
        <v>3832.3487544483983</v>
      </c>
      <c r="I5" s="105">
        <v>4010.9816481994458</v>
      </c>
      <c r="J5" s="105">
        <v>4150.1095013477088</v>
      </c>
      <c r="K5" s="105">
        <v>4282.250819672131</v>
      </c>
      <c r="L5" s="105">
        <v>4368.9283439490446</v>
      </c>
      <c r="M5" s="105">
        <v>4515.6168224299072</v>
      </c>
      <c r="N5" s="105">
        <v>4610.2542892156862</v>
      </c>
      <c r="O5" s="105">
        <v>4687.8224355128978</v>
      </c>
      <c r="P5" s="105">
        <v>4660.2141203703695</v>
      </c>
      <c r="Q5" s="105">
        <v>4838.8239436619715</v>
      </c>
      <c r="R5" s="105">
        <v>5218.7465297057188</v>
      </c>
      <c r="S5" s="105">
        <v>5740.5424143556284</v>
      </c>
      <c r="T5" s="105">
        <v>6103.4266103484688</v>
      </c>
      <c r="U5" s="105">
        <v>6298.871545547594</v>
      </c>
      <c r="V5" s="105">
        <v>6384.1633906633906</v>
      </c>
      <c r="W5" s="105">
        <v>6727.7316370619292</v>
      </c>
      <c r="X5" s="105">
        <v>6795.5688203524214</v>
      </c>
      <c r="Y5" s="105">
        <v>7406.9019879173993</v>
      </c>
      <c r="Z5" s="105">
        <v>7562.6206903638922</v>
      </c>
      <c r="AA5" s="105">
        <v>8105.5554451778253</v>
      </c>
      <c r="AB5" s="106">
        <v>8346.4038166073042</v>
      </c>
      <c r="AC5" s="106">
        <v>8383.7694138598254</v>
      </c>
      <c r="AD5" s="107">
        <v>8471</v>
      </c>
      <c r="AE5" s="108">
        <f>AD5-T5</f>
        <v>2367.5733896515312</v>
      </c>
      <c r="AF5" s="104">
        <f>AE5/T5</f>
        <v>0.38790888148589653</v>
      </c>
    </row>
    <row r="6" spans="1:32">
      <c r="A6" s="79" t="s">
        <v>116</v>
      </c>
      <c r="B6" s="105">
        <v>12003.883561643837</v>
      </c>
      <c r="C6" s="105">
        <v>12423.334797891037</v>
      </c>
      <c r="D6" s="105">
        <v>13589.297468354433</v>
      </c>
      <c r="E6" s="105">
        <v>13569.141881028938</v>
      </c>
      <c r="F6" s="105">
        <v>14234.70667177914</v>
      </c>
      <c r="G6" s="105">
        <v>14482.171439060206</v>
      </c>
      <c r="H6" s="105">
        <v>15151.343416370106</v>
      </c>
      <c r="I6" s="105">
        <v>15507.699099722991</v>
      </c>
      <c r="J6" s="105">
        <v>16043.344002695418</v>
      </c>
      <c r="K6" s="105">
        <v>16447.842622950819</v>
      </c>
      <c r="L6" s="105">
        <v>16955.205414012737</v>
      </c>
      <c r="M6" s="105">
        <v>17534.012461059192</v>
      </c>
      <c r="N6" s="105">
        <v>17972.40042892157</v>
      </c>
      <c r="O6" s="105">
        <v>18509.752549490102</v>
      </c>
      <c r="P6" s="105">
        <v>18988.304398148146</v>
      </c>
      <c r="Q6" s="105">
        <v>19992.866197183099</v>
      </c>
      <c r="R6" s="105">
        <v>20714.918101054969</v>
      </c>
      <c r="S6" s="105">
        <v>21108.250407830343</v>
      </c>
      <c r="T6" s="105">
        <v>21743.142819429777</v>
      </c>
      <c r="U6" s="105">
        <v>22222.848004094165</v>
      </c>
      <c r="V6" s="105">
        <v>22662.433660933661</v>
      </c>
      <c r="W6" s="105">
        <v>22702.948871819488</v>
      </c>
      <c r="X6" s="105">
        <v>22921.234838428107</v>
      </c>
      <c r="Y6" s="105">
        <v>24524.092063654218</v>
      </c>
      <c r="Z6" s="105">
        <v>24436.438239746461</v>
      </c>
      <c r="AA6" s="105">
        <v>25324.384079461051</v>
      </c>
      <c r="AB6" s="106">
        <v>25762.996281164884</v>
      </c>
      <c r="AC6" s="106">
        <v>26113.095900614735</v>
      </c>
      <c r="AD6" s="107">
        <v>26465</v>
      </c>
      <c r="AE6" s="108">
        <f>AD6-T6</f>
        <v>4721.8571805702231</v>
      </c>
      <c r="AF6" s="104">
        <f>AE6/T6</f>
        <v>0.21716534816442215</v>
      </c>
    </row>
    <row r="7" spans="1:32" ht="20.25" customHeight="1">
      <c r="A7" s="78" t="s">
        <v>312</v>
      </c>
      <c r="B7" s="346"/>
      <c r="C7" s="273"/>
      <c r="D7" s="273"/>
      <c r="E7" s="273"/>
      <c r="F7" s="273"/>
      <c r="G7" s="273"/>
      <c r="H7" s="273"/>
      <c r="I7" s="273"/>
      <c r="J7" s="273"/>
      <c r="K7" s="273"/>
      <c r="L7" s="273"/>
      <c r="M7" s="273"/>
      <c r="N7" s="273"/>
      <c r="O7" s="273"/>
      <c r="P7" s="273"/>
      <c r="Q7" s="273"/>
      <c r="R7" s="273"/>
      <c r="S7" s="273"/>
      <c r="T7" s="273"/>
      <c r="U7" s="273"/>
      <c r="V7" s="273"/>
      <c r="W7" s="273"/>
      <c r="X7" s="273"/>
      <c r="Y7" s="273"/>
      <c r="Z7" s="273"/>
      <c r="AA7" s="273"/>
      <c r="AB7" s="273"/>
      <c r="AC7" s="273"/>
      <c r="AD7" s="258"/>
      <c r="AE7" s="347"/>
      <c r="AF7" s="338"/>
    </row>
    <row r="8" spans="1:32">
      <c r="A8" s="79" t="s">
        <v>118</v>
      </c>
      <c r="B8" s="100" t="s">
        <v>313</v>
      </c>
      <c r="C8" s="100" t="s">
        <v>313</v>
      </c>
      <c r="D8" s="100" t="s">
        <v>313</v>
      </c>
      <c r="E8" s="100" t="s">
        <v>313</v>
      </c>
      <c r="F8" s="100" t="s">
        <v>313</v>
      </c>
      <c r="G8" s="100" t="s">
        <v>313</v>
      </c>
      <c r="H8" s="100" t="s">
        <v>313</v>
      </c>
      <c r="I8" s="100" t="s">
        <v>313</v>
      </c>
      <c r="J8" s="100" t="s">
        <v>313</v>
      </c>
      <c r="K8" s="100" t="s">
        <v>313</v>
      </c>
      <c r="L8" s="100" t="s">
        <v>313</v>
      </c>
      <c r="M8" s="100" t="s">
        <v>313</v>
      </c>
      <c r="N8" s="100" t="s">
        <v>313</v>
      </c>
      <c r="O8" s="100" t="s">
        <v>313</v>
      </c>
      <c r="P8" s="100" t="s">
        <v>313</v>
      </c>
      <c r="Q8" s="100" t="s">
        <v>313</v>
      </c>
      <c r="R8" s="100" t="s">
        <v>313</v>
      </c>
      <c r="S8" s="100" t="s">
        <v>313</v>
      </c>
      <c r="T8" s="100" t="s">
        <v>313</v>
      </c>
      <c r="U8" s="100" t="s">
        <v>313</v>
      </c>
      <c r="V8" s="100" t="s">
        <v>313</v>
      </c>
      <c r="W8" s="100" t="s">
        <v>313</v>
      </c>
      <c r="X8" s="100" t="s">
        <v>313</v>
      </c>
      <c r="Y8" s="100" t="s">
        <v>313</v>
      </c>
      <c r="Z8" s="100" t="s">
        <v>313</v>
      </c>
      <c r="AA8" s="100" t="s">
        <v>313</v>
      </c>
      <c r="AB8" s="39" t="s">
        <v>313</v>
      </c>
      <c r="AC8" s="39" t="s">
        <v>313</v>
      </c>
      <c r="AD8" s="101" t="s">
        <v>313</v>
      </c>
      <c r="AE8" s="39" t="s">
        <v>313</v>
      </c>
      <c r="AF8" s="102" t="s">
        <v>313</v>
      </c>
    </row>
    <row r="9" spans="1:32">
      <c r="A9" s="79" t="s">
        <v>115</v>
      </c>
      <c r="B9" s="105">
        <v>5665.7808219178087</v>
      </c>
      <c r="C9" s="105">
        <v>5621.276362038665</v>
      </c>
      <c r="D9" s="105">
        <v>5631.5464135021102</v>
      </c>
      <c r="E9" s="105">
        <v>5600.0241157556266</v>
      </c>
      <c r="F9" s="105">
        <v>5610.9336656441719</v>
      </c>
      <c r="G9" s="105">
        <v>5669.3704111600591</v>
      </c>
      <c r="H9" s="105">
        <v>5762.0889679715301</v>
      </c>
      <c r="I9" s="105">
        <v>5877.0533240997229</v>
      </c>
      <c r="J9" s="105">
        <v>5953.039083557951</v>
      </c>
      <c r="K9" s="105">
        <v>6010.1491803278686</v>
      </c>
      <c r="L9" s="105">
        <v>6053.3710191082801</v>
      </c>
      <c r="M9" s="105">
        <v>6193.0155763239882</v>
      </c>
      <c r="N9" s="105">
        <v>6335.8149509803925</v>
      </c>
      <c r="O9" s="105">
        <v>6464.3356328734253</v>
      </c>
      <c r="P9" s="105">
        <v>6437.4377893518513</v>
      </c>
      <c r="Q9" s="105">
        <v>6665.6309859154926</v>
      </c>
      <c r="R9" s="105">
        <v>6844.5613548028869</v>
      </c>
      <c r="S9" s="105">
        <v>7151.3866231647635</v>
      </c>
      <c r="T9" s="105">
        <v>7290.9028511087645</v>
      </c>
      <c r="U9" s="105">
        <v>7505.9723643807565</v>
      </c>
      <c r="V9" s="105">
        <v>7581.8525798525798</v>
      </c>
      <c r="W9" s="105">
        <v>7796.2422827652417</v>
      </c>
      <c r="X9" s="105">
        <v>7790.9669309523379</v>
      </c>
      <c r="Y9" s="105">
        <v>8374.943696569786</v>
      </c>
      <c r="Z9" s="105">
        <v>8358.7701222121741</v>
      </c>
      <c r="AA9" s="105">
        <v>8632.8615411898572</v>
      </c>
      <c r="AB9" s="106">
        <v>8863.2444217473276</v>
      </c>
      <c r="AC9" s="106">
        <v>9019.1816212606373</v>
      </c>
      <c r="AD9" s="107">
        <v>9130</v>
      </c>
      <c r="AE9" s="108">
        <f>AD9-T9</f>
        <v>1839.0971488912355</v>
      </c>
      <c r="AF9" s="104">
        <f>AE9/T9</f>
        <v>0.25224546074037385</v>
      </c>
    </row>
    <row r="10" spans="1:32">
      <c r="A10" s="79" t="s">
        <v>116</v>
      </c>
      <c r="B10" s="105">
        <v>6144.4566210045668</v>
      </c>
      <c r="C10" s="105">
        <v>6278.6621265377862</v>
      </c>
      <c r="D10" s="105">
        <v>6504.1244725738406</v>
      </c>
      <c r="E10" s="105">
        <v>6465.6913183279739</v>
      </c>
      <c r="F10" s="105">
        <v>6592.0705521472391</v>
      </c>
      <c r="G10" s="105">
        <v>6655.9563142437592</v>
      </c>
      <c r="H10" s="105">
        <v>6808.3540925266898</v>
      </c>
      <c r="I10" s="105">
        <v>6949.5083102493072</v>
      </c>
      <c r="J10" s="105">
        <v>7039.9342991913745</v>
      </c>
      <c r="K10" s="105">
        <v>7086.5704918032779</v>
      </c>
      <c r="L10" s="105">
        <v>7144.4649681528663</v>
      </c>
      <c r="M10" s="105">
        <v>7230.6277258566979</v>
      </c>
      <c r="N10" s="105">
        <v>7344.5818014705883</v>
      </c>
      <c r="O10" s="105">
        <v>7480.5068986202759</v>
      </c>
      <c r="P10" s="105">
        <v>7507.356770833333</v>
      </c>
      <c r="Q10" s="105">
        <v>7739.4338028169013</v>
      </c>
      <c r="R10" s="105">
        <v>8072.1904497501382</v>
      </c>
      <c r="S10" s="105">
        <v>8158.0220228384987</v>
      </c>
      <c r="T10" s="105">
        <v>8308.5599260823656</v>
      </c>
      <c r="U10" s="105">
        <v>8449.7057318321386</v>
      </c>
      <c r="V10" s="105">
        <v>8497.3882063882065</v>
      </c>
      <c r="W10" s="105">
        <v>8614.9735957753237</v>
      </c>
      <c r="X10" s="105">
        <v>8578.4037387936205</v>
      </c>
      <c r="Y10" s="105">
        <v>9147.1643967290602</v>
      </c>
      <c r="Z10" s="105">
        <v>9053.4620355697989</v>
      </c>
      <c r="AA10" s="105">
        <v>9351.9046396543945</v>
      </c>
      <c r="AB10" s="106">
        <v>9488.2367832949221</v>
      </c>
      <c r="AC10" s="106">
        <v>9619.9164369252885</v>
      </c>
      <c r="AD10" s="107">
        <v>9678</v>
      </c>
      <c r="AE10" s="108">
        <f>AD10-T10</f>
        <v>1369.4400739176344</v>
      </c>
      <c r="AF10" s="104">
        <f>AE10/T10</f>
        <v>0.16482279553869089</v>
      </c>
    </row>
    <row r="11" spans="1:32" ht="35.25" customHeight="1">
      <c r="A11" s="236" t="s">
        <v>314</v>
      </c>
      <c r="B11" s="346"/>
      <c r="C11" s="273"/>
      <c r="D11" s="273"/>
      <c r="E11" s="273"/>
      <c r="F11" s="273"/>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c r="AD11" s="258"/>
      <c r="AE11" s="348"/>
      <c r="AF11" s="338"/>
    </row>
    <row r="12" spans="1:32">
      <c r="A12" s="79" t="s">
        <v>118</v>
      </c>
      <c r="B12" s="100" t="s">
        <v>313</v>
      </c>
      <c r="C12" s="100" t="s">
        <v>313</v>
      </c>
      <c r="D12" s="100" t="s">
        <v>313</v>
      </c>
      <c r="E12" s="100" t="s">
        <v>313</v>
      </c>
      <c r="F12" s="100" t="s">
        <v>313</v>
      </c>
      <c r="G12" s="100" t="s">
        <v>313</v>
      </c>
      <c r="H12" s="100" t="s">
        <v>313</v>
      </c>
      <c r="I12" s="100" t="s">
        <v>313</v>
      </c>
      <c r="J12" s="100" t="s">
        <v>313</v>
      </c>
      <c r="K12" s="100" t="s">
        <v>313</v>
      </c>
      <c r="L12" s="100" t="s">
        <v>313</v>
      </c>
      <c r="M12" s="100" t="s">
        <v>313</v>
      </c>
      <c r="N12" s="100" t="s">
        <v>313</v>
      </c>
      <c r="O12" s="100" t="s">
        <v>313</v>
      </c>
      <c r="P12" s="100" t="s">
        <v>313</v>
      </c>
      <c r="Q12" s="100" t="s">
        <v>313</v>
      </c>
      <c r="R12" s="100" t="s">
        <v>313</v>
      </c>
      <c r="S12" s="100" t="s">
        <v>313</v>
      </c>
      <c r="T12" s="100" t="s">
        <v>313</v>
      </c>
      <c r="U12" s="100" t="s">
        <v>313</v>
      </c>
      <c r="V12" s="100" t="s">
        <v>313</v>
      </c>
      <c r="W12" s="100" t="s">
        <v>313</v>
      </c>
      <c r="X12" s="100" t="s">
        <v>313</v>
      </c>
      <c r="Y12" s="100" t="s">
        <v>313</v>
      </c>
      <c r="Z12" s="100" t="s">
        <v>313</v>
      </c>
      <c r="AA12" s="100" t="s">
        <v>313</v>
      </c>
      <c r="AB12" s="39" t="s">
        <v>313</v>
      </c>
      <c r="AC12" s="39" t="s">
        <v>313</v>
      </c>
      <c r="AD12" s="39" t="s">
        <v>313</v>
      </c>
      <c r="AE12" s="102" t="s">
        <v>313</v>
      </c>
      <c r="AF12" s="102" t="s">
        <v>313</v>
      </c>
    </row>
    <row r="13" spans="1:32">
      <c r="A13" s="79" t="s">
        <v>115</v>
      </c>
      <c r="B13" s="105">
        <v>8405.1118721461189</v>
      </c>
      <c r="C13" s="105">
        <v>8594.1673989455194</v>
      </c>
      <c r="D13" s="105">
        <v>8681.5485232067513</v>
      </c>
      <c r="E13" s="105">
        <v>8744.7709003215423</v>
      </c>
      <c r="F13" s="105">
        <v>8894.1794478527609</v>
      </c>
      <c r="G13" s="105">
        <v>9295.5983847283405</v>
      </c>
      <c r="H13" s="105">
        <v>9594.4377224199288</v>
      </c>
      <c r="I13" s="105">
        <v>9888.0349722991687</v>
      </c>
      <c r="J13" s="105">
        <v>10103.148584905661</v>
      </c>
      <c r="K13" s="105">
        <v>10292.4</v>
      </c>
      <c r="L13" s="105">
        <v>10422.299363057324</v>
      </c>
      <c r="M13" s="105">
        <v>10708.632398753894</v>
      </c>
      <c r="N13" s="105">
        <v>10946.069240196079</v>
      </c>
      <c r="O13" s="105">
        <v>11152.158068386323</v>
      </c>
      <c r="P13" s="105">
        <v>11097.651909722221</v>
      </c>
      <c r="Q13" s="105">
        <v>11504.454929577465</v>
      </c>
      <c r="R13" s="105">
        <v>12063.307884508606</v>
      </c>
      <c r="S13" s="105">
        <v>12891.929037520391</v>
      </c>
      <c r="T13" s="105">
        <v>13394.329461457233</v>
      </c>
      <c r="U13" s="105">
        <v>13804.843909928351</v>
      </c>
      <c r="V13" s="105">
        <v>13966.015970515971</v>
      </c>
      <c r="W13" s="105">
        <v>14523.973919827169</v>
      </c>
      <c r="X13" s="105">
        <v>14586.53575130476</v>
      </c>
      <c r="Y13" s="105">
        <v>15781.845684487185</v>
      </c>
      <c r="Z13" s="105">
        <v>15921.390812576068</v>
      </c>
      <c r="AA13" s="105">
        <v>16738.416986367683</v>
      </c>
      <c r="AB13" s="106">
        <v>17209.648238354632</v>
      </c>
      <c r="AC13" s="106">
        <v>17402.951035120463</v>
      </c>
      <c r="AD13" s="107">
        <v>17601</v>
      </c>
      <c r="AE13" s="108">
        <f>AD13-T13</f>
        <v>4206.6705385427667</v>
      </c>
      <c r="AF13" s="104">
        <f>AE13/T13</f>
        <v>0.31406354089225924</v>
      </c>
    </row>
    <row r="14" spans="1:32">
      <c r="A14" s="80" t="s">
        <v>116</v>
      </c>
      <c r="B14" s="109">
        <v>18148.340182648404</v>
      </c>
      <c r="C14" s="109">
        <v>18701.996924428822</v>
      </c>
      <c r="D14" s="109">
        <v>20093.42194092827</v>
      </c>
      <c r="E14" s="109">
        <v>20034.833199356912</v>
      </c>
      <c r="F14" s="109">
        <v>20826.77722392638</v>
      </c>
      <c r="G14" s="109">
        <v>21138.127753303965</v>
      </c>
      <c r="H14" s="109">
        <v>21959.697508896796</v>
      </c>
      <c r="I14" s="109">
        <v>22457.2074099723</v>
      </c>
      <c r="J14" s="109">
        <v>23083.278301886792</v>
      </c>
      <c r="K14" s="109">
        <v>23534.413114754097</v>
      </c>
      <c r="L14" s="109">
        <v>24099.670382165605</v>
      </c>
      <c r="M14" s="109">
        <v>24764.640186915891</v>
      </c>
      <c r="N14" s="109">
        <v>25316.982230392157</v>
      </c>
      <c r="O14" s="109">
        <v>25990.259448110381</v>
      </c>
      <c r="P14" s="109">
        <v>26495.661168981478</v>
      </c>
      <c r="Q14" s="109">
        <v>27732.3</v>
      </c>
      <c r="R14" s="109">
        <v>28787.108550805107</v>
      </c>
      <c r="S14" s="109">
        <v>29266.272430668843</v>
      </c>
      <c r="T14" s="109">
        <v>30051.702745512142</v>
      </c>
      <c r="U14" s="109">
        <v>30672.553735926303</v>
      </c>
      <c r="V14" s="109">
        <v>31159.821867321869</v>
      </c>
      <c r="W14" s="109">
        <v>31317.922467594813</v>
      </c>
      <c r="X14" s="109">
        <v>31499.638577221729</v>
      </c>
      <c r="Y14" s="109">
        <v>33671.25646038328</v>
      </c>
      <c r="Z14" s="109">
        <v>33489.900275316257</v>
      </c>
      <c r="AA14" s="109">
        <v>34676.288719115444</v>
      </c>
      <c r="AB14" s="109">
        <v>35251.233064459804</v>
      </c>
      <c r="AC14" s="109">
        <v>35733.012337540022</v>
      </c>
      <c r="AD14" s="110">
        <v>36143</v>
      </c>
      <c r="AE14" s="111">
        <f>AD14-T14</f>
        <v>6091.2972544878576</v>
      </c>
      <c r="AF14" s="112">
        <f>AE14/T14</f>
        <v>0.20269391408769738</v>
      </c>
    </row>
    <row r="15" spans="1:32" ht="34.5" customHeight="1">
      <c r="A15" s="81" t="s">
        <v>891</v>
      </c>
      <c r="B15" s="103" t="s">
        <v>341</v>
      </c>
      <c r="C15" s="103" t="s">
        <v>342</v>
      </c>
      <c r="D15" s="103" t="s">
        <v>343</v>
      </c>
      <c r="E15" s="103" t="s">
        <v>344</v>
      </c>
      <c r="F15" s="103" t="s">
        <v>345</v>
      </c>
      <c r="G15" s="103" t="s">
        <v>346</v>
      </c>
      <c r="H15" s="103" t="s">
        <v>347</v>
      </c>
      <c r="I15" s="103" t="s">
        <v>348</v>
      </c>
      <c r="J15" s="103" t="s">
        <v>349</v>
      </c>
      <c r="K15" s="103" t="s">
        <v>350</v>
      </c>
      <c r="L15" s="103" t="s">
        <v>351</v>
      </c>
      <c r="M15" s="103" t="s">
        <v>352</v>
      </c>
      <c r="N15" s="103" t="s">
        <v>353</v>
      </c>
      <c r="O15" s="103" t="s">
        <v>354</v>
      </c>
      <c r="P15" s="103" t="s">
        <v>355</v>
      </c>
      <c r="Q15" s="103" t="s">
        <v>190</v>
      </c>
      <c r="R15" s="103" t="s">
        <v>356</v>
      </c>
      <c r="S15" s="103" t="s">
        <v>357</v>
      </c>
      <c r="T15" s="103" t="s">
        <v>358</v>
      </c>
      <c r="U15" s="103" t="s">
        <v>359</v>
      </c>
      <c r="V15" s="103" t="s">
        <v>191</v>
      </c>
      <c r="W15" s="103" t="s">
        <v>360</v>
      </c>
      <c r="X15" s="103" t="s">
        <v>361</v>
      </c>
      <c r="Y15" s="103" t="s">
        <v>362</v>
      </c>
      <c r="Z15" s="103" t="s">
        <v>363</v>
      </c>
      <c r="AA15" s="103" t="s">
        <v>192</v>
      </c>
      <c r="AB15" s="103" t="s">
        <v>364</v>
      </c>
      <c r="AC15" s="238" t="s">
        <v>365</v>
      </c>
      <c r="AD15" s="75" t="s">
        <v>366</v>
      </c>
      <c r="AE15" s="76" t="s">
        <v>889</v>
      </c>
      <c r="AF15" s="77" t="s">
        <v>890</v>
      </c>
    </row>
    <row r="16" spans="1:32" ht="21.75" customHeight="1">
      <c r="A16" s="82" t="s">
        <v>2</v>
      </c>
      <c r="B16" s="339"/>
      <c r="C16" s="340"/>
      <c r="D16" s="340"/>
      <c r="E16" s="340"/>
      <c r="F16" s="340"/>
      <c r="G16" s="340"/>
      <c r="H16" s="340"/>
      <c r="I16" s="340"/>
      <c r="J16" s="340"/>
      <c r="K16" s="340"/>
      <c r="L16" s="340"/>
      <c r="M16" s="340"/>
      <c r="N16" s="340"/>
      <c r="O16" s="340"/>
      <c r="P16" s="340"/>
      <c r="Q16" s="340"/>
      <c r="R16" s="340"/>
      <c r="S16" s="340"/>
      <c r="T16" s="340"/>
      <c r="U16" s="340"/>
      <c r="V16" s="340"/>
      <c r="W16" s="340"/>
      <c r="X16" s="340"/>
      <c r="Y16" s="340"/>
      <c r="Z16" s="340"/>
      <c r="AA16" s="340"/>
      <c r="AB16" s="340"/>
      <c r="AC16" s="340"/>
      <c r="AD16" s="341"/>
      <c r="AE16" s="341"/>
      <c r="AF16" s="341"/>
    </row>
    <row r="17" spans="1:32">
      <c r="A17" s="79" t="s">
        <v>118</v>
      </c>
      <c r="B17" s="105">
        <v>637</v>
      </c>
      <c r="C17" s="105">
        <v>715</v>
      </c>
      <c r="D17" s="105">
        <v>801</v>
      </c>
      <c r="E17" s="105">
        <v>848</v>
      </c>
      <c r="F17" s="105">
        <v>954</v>
      </c>
      <c r="G17" s="105">
        <v>1133</v>
      </c>
      <c r="H17" s="105">
        <v>1104</v>
      </c>
      <c r="I17" s="105">
        <v>1200</v>
      </c>
      <c r="J17" s="105">
        <v>1267</v>
      </c>
      <c r="K17" s="105">
        <v>1399</v>
      </c>
      <c r="L17" s="105">
        <v>1476</v>
      </c>
      <c r="M17" s="105">
        <v>1528</v>
      </c>
      <c r="N17" s="105">
        <v>1551</v>
      </c>
      <c r="O17" s="105">
        <v>1603</v>
      </c>
      <c r="P17" s="105">
        <v>1703</v>
      </c>
      <c r="Q17" s="105">
        <v>1748</v>
      </c>
      <c r="R17" s="105">
        <v>1878</v>
      </c>
      <c r="S17" s="105">
        <v>2074</v>
      </c>
      <c r="T17" s="105">
        <v>2237</v>
      </c>
      <c r="U17" s="105">
        <v>2366</v>
      </c>
      <c r="V17" s="105">
        <v>2455</v>
      </c>
      <c r="W17" s="105">
        <v>2460.09</v>
      </c>
      <c r="X17" s="105">
        <v>2553</v>
      </c>
      <c r="Y17" s="105">
        <v>2719</v>
      </c>
      <c r="Z17" s="105">
        <v>2885.8632084523738</v>
      </c>
      <c r="AA17" s="105">
        <v>3113.0441797255507</v>
      </c>
      <c r="AB17" s="106">
        <v>3293</v>
      </c>
      <c r="AC17" s="106">
        <v>3402</v>
      </c>
      <c r="AD17" s="107">
        <v>3508</v>
      </c>
      <c r="AE17" s="108">
        <f>AD17-T17</f>
        <v>1271</v>
      </c>
      <c r="AF17" s="104">
        <f>AE17/T17</f>
        <v>0.5681716584711668</v>
      </c>
    </row>
    <row r="18" spans="1:32">
      <c r="A18" s="79" t="s">
        <v>115</v>
      </c>
      <c r="B18" s="105">
        <v>1259</v>
      </c>
      <c r="C18" s="105">
        <v>1420</v>
      </c>
      <c r="D18" s="105">
        <v>1517</v>
      </c>
      <c r="E18" s="105">
        <v>1642</v>
      </c>
      <c r="F18" s="105">
        <v>1797</v>
      </c>
      <c r="G18" s="105">
        <v>2073</v>
      </c>
      <c r="H18" s="105">
        <v>2260</v>
      </c>
      <c r="I18" s="105">
        <v>2431</v>
      </c>
      <c r="J18" s="105">
        <v>2585</v>
      </c>
      <c r="K18" s="105">
        <v>2741</v>
      </c>
      <c r="L18" s="105">
        <v>2879</v>
      </c>
      <c r="M18" s="105">
        <v>3042</v>
      </c>
      <c r="N18" s="105">
        <v>3158</v>
      </c>
      <c r="O18" s="105">
        <v>3280</v>
      </c>
      <c r="P18" s="105">
        <v>3380</v>
      </c>
      <c r="Q18" s="105">
        <v>3605</v>
      </c>
      <c r="R18" s="105">
        <v>3945</v>
      </c>
      <c r="S18" s="105">
        <v>4431</v>
      </c>
      <c r="T18" s="105">
        <v>4852</v>
      </c>
      <c r="U18" s="105">
        <v>5166</v>
      </c>
      <c r="V18" s="105">
        <v>5453</v>
      </c>
      <c r="W18" s="105">
        <v>5882</v>
      </c>
      <c r="X18" s="105">
        <v>6274</v>
      </c>
      <c r="Y18" s="105">
        <v>6695</v>
      </c>
      <c r="Z18" s="105">
        <v>7171.3006993006984</v>
      </c>
      <c r="AA18" s="105">
        <v>7686.1418563922971</v>
      </c>
      <c r="AB18" s="106">
        <v>8026</v>
      </c>
      <c r="AC18" s="106">
        <v>8220</v>
      </c>
      <c r="AD18" s="107">
        <v>8471</v>
      </c>
      <c r="AE18" s="108">
        <f>AD18-T18</f>
        <v>3619</v>
      </c>
      <c r="AF18" s="104">
        <f>AE18/T18</f>
        <v>0.74587798845836772</v>
      </c>
    </row>
    <row r="19" spans="1:32">
      <c r="A19" s="79" t="s">
        <v>116</v>
      </c>
      <c r="B19" s="105">
        <v>5517</v>
      </c>
      <c r="C19" s="105">
        <v>5934</v>
      </c>
      <c r="D19" s="105">
        <v>6759</v>
      </c>
      <c r="E19" s="105">
        <v>7085</v>
      </c>
      <c r="F19" s="105">
        <v>7791</v>
      </c>
      <c r="G19" s="105">
        <v>8279</v>
      </c>
      <c r="H19" s="105">
        <v>8935</v>
      </c>
      <c r="I19" s="105">
        <v>9399</v>
      </c>
      <c r="J19" s="105">
        <v>9993</v>
      </c>
      <c r="K19" s="105">
        <v>10528</v>
      </c>
      <c r="L19" s="105">
        <v>11173</v>
      </c>
      <c r="M19" s="105">
        <v>11812</v>
      </c>
      <c r="N19" s="105">
        <v>12311</v>
      </c>
      <c r="O19" s="105">
        <v>12951</v>
      </c>
      <c r="P19" s="105">
        <v>13772</v>
      </c>
      <c r="Q19" s="105">
        <v>14895</v>
      </c>
      <c r="R19" s="105">
        <v>15659</v>
      </c>
      <c r="S19" s="105">
        <v>16293</v>
      </c>
      <c r="T19" s="105">
        <v>17285</v>
      </c>
      <c r="U19" s="105">
        <v>18226</v>
      </c>
      <c r="V19" s="105">
        <v>19357</v>
      </c>
      <c r="W19" s="105">
        <v>19849</v>
      </c>
      <c r="X19" s="105">
        <v>21162</v>
      </c>
      <c r="Y19" s="105">
        <v>22167</v>
      </c>
      <c r="Z19" s="105">
        <v>23172</v>
      </c>
      <c r="AA19" s="105">
        <v>24014</v>
      </c>
      <c r="AB19" s="106">
        <v>24774</v>
      </c>
      <c r="AC19" s="106">
        <v>25603</v>
      </c>
      <c r="AD19" s="107">
        <v>26465</v>
      </c>
      <c r="AE19" s="108">
        <f>AD19-T19</f>
        <v>9180</v>
      </c>
      <c r="AF19" s="104">
        <f>AE19/T19</f>
        <v>0.53109632629447501</v>
      </c>
    </row>
    <row r="20" spans="1:32" ht="21.75" customHeight="1">
      <c r="A20" s="78" t="s">
        <v>312</v>
      </c>
      <c r="B20" s="342"/>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c r="AA20" s="147"/>
      <c r="AB20" s="147"/>
      <c r="AC20" s="147"/>
      <c r="AD20" s="343"/>
      <c r="AE20" s="345"/>
      <c r="AF20" s="343"/>
    </row>
    <row r="21" spans="1:32">
      <c r="A21" s="79" t="s">
        <v>118</v>
      </c>
      <c r="B21" s="100" t="s">
        <v>313</v>
      </c>
      <c r="C21" s="100" t="s">
        <v>313</v>
      </c>
      <c r="D21" s="100" t="s">
        <v>313</v>
      </c>
      <c r="E21" s="100" t="s">
        <v>313</v>
      </c>
      <c r="F21" s="100" t="s">
        <v>313</v>
      </c>
      <c r="G21" s="100" t="s">
        <v>313</v>
      </c>
      <c r="H21" s="100" t="s">
        <v>313</v>
      </c>
      <c r="I21" s="100" t="s">
        <v>313</v>
      </c>
      <c r="J21" s="100" t="s">
        <v>313</v>
      </c>
      <c r="K21" s="100" t="s">
        <v>313</v>
      </c>
      <c r="L21" s="100" t="s">
        <v>313</v>
      </c>
      <c r="M21" s="100" t="s">
        <v>313</v>
      </c>
      <c r="N21" s="100" t="s">
        <v>313</v>
      </c>
      <c r="O21" s="100" t="s">
        <v>313</v>
      </c>
      <c r="P21" s="100" t="s">
        <v>313</v>
      </c>
      <c r="Q21" s="100" t="s">
        <v>313</v>
      </c>
      <c r="R21" s="100" t="s">
        <v>313</v>
      </c>
      <c r="S21" s="100" t="s">
        <v>313</v>
      </c>
      <c r="T21" s="100" t="s">
        <v>313</v>
      </c>
      <c r="U21" s="100" t="s">
        <v>313</v>
      </c>
      <c r="V21" s="100" t="s">
        <v>313</v>
      </c>
      <c r="W21" s="100" t="s">
        <v>313</v>
      </c>
      <c r="X21" s="100" t="s">
        <v>313</v>
      </c>
      <c r="Y21" s="100" t="s">
        <v>313</v>
      </c>
      <c r="Z21" s="100" t="s">
        <v>313</v>
      </c>
      <c r="AA21" s="100" t="s">
        <v>313</v>
      </c>
      <c r="AB21" s="39" t="s">
        <v>313</v>
      </c>
      <c r="AC21" s="39" t="s">
        <v>313</v>
      </c>
      <c r="AD21" s="101" t="s">
        <v>313</v>
      </c>
      <c r="AE21" s="39" t="s">
        <v>313</v>
      </c>
      <c r="AF21" s="102" t="s">
        <v>313</v>
      </c>
    </row>
    <row r="22" spans="1:32">
      <c r="A22" s="79" t="s">
        <v>115</v>
      </c>
      <c r="B22" s="105">
        <v>2604</v>
      </c>
      <c r="C22" s="105">
        <v>2685</v>
      </c>
      <c r="D22" s="105">
        <v>2801</v>
      </c>
      <c r="E22" s="105">
        <v>2924</v>
      </c>
      <c r="F22" s="105">
        <v>3071</v>
      </c>
      <c r="G22" s="105">
        <v>3241</v>
      </c>
      <c r="H22" s="105">
        <v>3398</v>
      </c>
      <c r="I22" s="105">
        <v>3562</v>
      </c>
      <c r="J22" s="105">
        <v>3708</v>
      </c>
      <c r="K22" s="105">
        <v>3847</v>
      </c>
      <c r="L22" s="105">
        <v>3989</v>
      </c>
      <c r="M22" s="105">
        <v>4172</v>
      </c>
      <c r="N22" s="105">
        <v>4340</v>
      </c>
      <c r="O22" s="105">
        <v>4523</v>
      </c>
      <c r="P22" s="105">
        <v>4669</v>
      </c>
      <c r="Q22" s="105">
        <v>4966</v>
      </c>
      <c r="R22" s="105">
        <v>5174</v>
      </c>
      <c r="S22" s="105">
        <v>5520</v>
      </c>
      <c r="T22" s="105">
        <v>5796</v>
      </c>
      <c r="U22" s="105">
        <v>6156</v>
      </c>
      <c r="V22" s="105">
        <v>6476</v>
      </c>
      <c r="W22" s="105">
        <v>6816.19</v>
      </c>
      <c r="X22" s="105">
        <v>7193</v>
      </c>
      <c r="Y22" s="105">
        <v>7570</v>
      </c>
      <c r="Z22" s="105">
        <v>7926.2542016806665</v>
      </c>
      <c r="AA22" s="105">
        <v>8186.1630434782583</v>
      </c>
      <c r="AB22" s="106">
        <v>8523</v>
      </c>
      <c r="AC22" s="106">
        <v>8843</v>
      </c>
      <c r="AD22" s="107">
        <v>9130</v>
      </c>
      <c r="AE22" s="108">
        <f>AD22-T22</f>
        <v>3334</v>
      </c>
      <c r="AF22" s="104">
        <f>AE22/T22</f>
        <v>0.57522429261559693</v>
      </c>
    </row>
    <row r="23" spans="1:32">
      <c r="A23" s="79" t="s">
        <v>116</v>
      </c>
      <c r="B23" s="105">
        <v>2824</v>
      </c>
      <c r="C23" s="105">
        <v>2999</v>
      </c>
      <c r="D23" s="105">
        <v>3235</v>
      </c>
      <c r="E23" s="105">
        <v>3376</v>
      </c>
      <c r="F23" s="105">
        <v>3608</v>
      </c>
      <c r="G23" s="105">
        <v>3805</v>
      </c>
      <c r="H23" s="105">
        <v>4015</v>
      </c>
      <c r="I23" s="105">
        <v>4212</v>
      </c>
      <c r="J23" s="105">
        <v>4385</v>
      </c>
      <c r="K23" s="105">
        <v>4536</v>
      </c>
      <c r="L23" s="105">
        <v>4708</v>
      </c>
      <c r="M23" s="105">
        <v>4871</v>
      </c>
      <c r="N23" s="105">
        <v>5031</v>
      </c>
      <c r="O23" s="105">
        <v>5234</v>
      </c>
      <c r="P23" s="105">
        <v>5445</v>
      </c>
      <c r="Q23" s="105">
        <v>5766</v>
      </c>
      <c r="R23" s="105">
        <v>6102</v>
      </c>
      <c r="S23" s="105">
        <v>6297</v>
      </c>
      <c r="T23" s="105">
        <v>6605</v>
      </c>
      <c r="U23" s="105">
        <v>6930</v>
      </c>
      <c r="V23" s="105">
        <v>7258</v>
      </c>
      <c r="W23" s="105">
        <v>7532</v>
      </c>
      <c r="X23" s="105">
        <v>7920</v>
      </c>
      <c r="Y23" s="105">
        <v>8268</v>
      </c>
      <c r="Z23" s="105">
        <v>8585</v>
      </c>
      <c r="AA23" s="105">
        <v>8868</v>
      </c>
      <c r="AB23" s="106">
        <v>9124</v>
      </c>
      <c r="AC23" s="106">
        <v>9432</v>
      </c>
      <c r="AD23" s="107">
        <v>9678</v>
      </c>
      <c r="AE23" s="108">
        <f>AD23-T23</f>
        <v>3073</v>
      </c>
      <c r="AF23" s="104">
        <f>AE23/T23</f>
        <v>0.46525359576078729</v>
      </c>
    </row>
    <row r="24" spans="1:32" ht="30" customHeight="1">
      <c r="A24" s="237" t="s">
        <v>314</v>
      </c>
      <c r="B24" s="342"/>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343"/>
      <c r="AE24" s="345"/>
      <c r="AF24" s="345"/>
    </row>
    <row r="25" spans="1:32">
      <c r="A25" s="79" t="s">
        <v>118</v>
      </c>
      <c r="B25" s="100" t="s">
        <v>313</v>
      </c>
      <c r="C25" s="100" t="s">
        <v>313</v>
      </c>
      <c r="D25" s="100" t="s">
        <v>313</v>
      </c>
      <c r="E25" s="100" t="s">
        <v>313</v>
      </c>
      <c r="F25" s="100" t="s">
        <v>313</v>
      </c>
      <c r="G25" s="100" t="s">
        <v>313</v>
      </c>
      <c r="H25" s="100" t="s">
        <v>313</v>
      </c>
      <c r="I25" s="100" t="s">
        <v>313</v>
      </c>
      <c r="J25" s="100" t="s">
        <v>313</v>
      </c>
      <c r="K25" s="100" t="s">
        <v>313</v>
      </c>
      <c r="L25" s="100" t="s">
        <v>313</v>
      </c>
      <c r="M25" s="100" t="s">
        <v>313</v>
      </c>
      <c r="N25" s="100" t="s">
        <v>313</v>
      </c>
      <c r="O25" s="100" t="s">
        <v>313</v>
      </c>
      <c r="P25" s="100" t="s">
        <v>313</v>
      </c>
      <c r="Q25" s="100" t="s">
        <v>313</v>
      </c>
      <c r="R25" s="100" t="s">
        <v>313</v>
      </c>
      <c r="S25" s="100" t="s">
        <v>313</v>
      </c>
      <c r="T25" s="100" t="s">
        <v>313</v>
      </c>
      <c r="U25" s="100" t="s">
        <v>313</v>
      </c>
      <c r="V25" s="100" t="s">
        <v>313</v>
      </c>
      <c r="W25" s="100" t="s">
        <v>313</v>
      </c>
      <c r="X25" s="100" t="s">
        <v>313</v>
      </c>
      <c r="Y25" s="100" t="s">
        <v>313</v>
      </c>
      <c r="Z25" s="100" t="s">
        <v>313</v>
      </c>
      <c r="AA25" s="100" t="s">
        <v>313</v>
      </c>
      <c r="AB25" s="39" t="s">
        <v>313</v>
      </c>
      <c r="AC25" s="39" t="s">
        <v>313</v>
      </c>
      <c r="AD25" s="101" t="s">
        <v>313</v>
      </c>
      <c r="AE25" s="39" t="s">
        <v>313</v>
      </c>
      <c r="AF25" s="102" t="s">
        <v>313</v>
      </c>
    </row>
    <row r="26" spans="1:32">
      <c r="A26" s="79" t="s">
        <v>115</v>
      </c>
      <c r="B26" s="105">
        <v>3863</v>
      </c>
      <c r="C26" s="105">
        <v>4105</v>
      </c>
      <c r="D26" s="105">
        <v>4318</v>
      </c>
      <c r="E26" s="105">
        <v>4566</v>
      </c>
      <c r="F26" s="105">
        <v>4868</v>
      </c>
      <c r="G26" s="105">
        <v>5314</v>
      </c>
      <c r="H26" s="105">
        <v>5658</v>
      </c>
      <c r="I26" s="105">
        <v>5993</v>
      </c>
      <c r="J26" s="105">
        <v>6293</v>
      </c>
      <c r="K26" s="105">
        <v>6588</v>
      </c>
      <c r="L26" s="105">
        <v>6868</v>
      </c>
      <c r="M26" s="105">
        <v>7214</v>
      </c>
      <c r="N26" s="105">
        <v>7498</v>
      </c>
      <c r="O26" s="105">
        <v>7803</v>
      </c>
      <c r="P26" s="105">
        <v>8049</v>
      </c>
      <c r="Q26" s="105">
        <v>8571</v>
      </c>
      <c r="R26" s="105">
        <v>9119</v>
      </c>
      <c r="S26" s="105">
        <v>9951</v>
      </c>
      <c r="T26" s="105">
        <v>10648</v>
      </c>
      <c r="U26" s="105">
        <v>11322</v>
      </c>
      <c r="V26" s="105">
        <v>11929</v>
      </c>
      <c r="W26" s="105">
        <v>12698.189999999999</v>
      </c>
      <c r="X26" s="105">
        <v>13467</v>
      </c>
      <c r="Y26" s="105">
        <v>14265</v>
      </c>
      <c r="Z26" s="105">
        <v>15097.554900981366</v>
      </c>
      <c r="AA26" s="105">
        <v>15872.304899870556</v>
      </c>
      <c r="AB26" s="106">
        <v>16549</v>
      </c>
      <c r="AC26" s="106">
        <v>17063</v>
      </c>
      <c r="AD26" s="107">
        <v>17601</v>
      </c>
      <c r="AE26" s="108">
        <f>AD26-T26</f>
        <v>6953</v>
      </c>
      <c r="AF26" s="104">
        <f>AE26/T26</f>
        <v>0.65298647633358375</v>
      </c>
    </row>
    <row r="27" spans="1:32">
      <c r="A27" s="80" t="s">
        <v>116</v>
      </c>
      <c r="B27" s="109">
        <v>8341</v>
      </c>
      <c r="C27" s="109">
        <v>8933</v>
      </c>
      <c r="D27" s="109">
        <v>9994</v>
      </c>
      <c r="E27" s="109">
        <v>10461</v>
      </c>
      <c r="F27" s="109">
        <v>11399</v>
      </c>
      <c r="G27" s="109">
        <v>12084</v>
      </c>
      <c r="H27" s="109">
        <v>12950</v>
      </c>
      <c r="I27" s="109">
        <v>13611</v>
      </c>
      <c r="J27" s="109">
        <v>14378</v>
      </c>
      <c r="K27" s="109">
        <v>15064</v>
      </c>
      <c r="L27" s="109">
        <v>15881</v>
      </c>
      <c r="M27" s="109">
        <v>16683</v>
      </c>
      <c r="N27" s="109">
        <v>17342</v>
      </c>
      <c r="O27" s="109">
        <v>18185</v>
      </c>
      <c r="P27" s="109">
        <v>19217</v>
      </c>
      <c r="Q27" s="109">
        <v>20661</v>
      </c>
      <c r="R27" s="109">
        <v>21761</v>
      </c>
      <c r="S27" s="109">
        <v>22590</v>
      </c>
      <c r="T27" s="109">
        <v>23890</v>
      </c>
      <c r="U27" s="109">
        <v>25156</v>
      </c>
      <c r="V27" s="109">
        <v>26615</v>
      </c>
      <c r="W27" s="109">
        <v>27381</v>
      </c>
      <c r="X27" s="109">
        <v>29082</v>
      </c>
      <c r="Y27" s="109">
        <v>30435</v>
      </c>
      <c r="Z27" s="109">
        <v>31757</v>
      </c>
      <c r="AA27" s="109">
        <v>32882</v>
      </c>
      <c r="AB27" s="109">
        <v>33898</v>
      </c>
      <c r="AC27" s="109">
        <v>35035</v>
      </c>
      <c r="AD27" s="110">
        <v>36143</v>
      </c>
      <c r="AE27" s="111">
        <f>AD27-T27</f>
        <v>12253</v>
      </c>
      <c r="AF27" s="112">
        <f>AE27/T27</f>
        <v>0.51289242360820431</v>
      </c>
    </row>
    <row r="28" spans="1:32" ht="24.75" customHeight="1">
      <c r="A28" s="639" t="s">
        <v>895</v>
      </c>
      <c r="B28" s="639"/>
      <c r="C28" s="639"/>
      <c r="D28" s="639"/>
      <c r="E28" s="639"/>
      <c r="F28" s="639"/>
      <c r="G28" s="639"/>
      <c r="H28" s="639"/>
      <c r="I28" s="639"/>
      <c r="J28" s="639"/>
      <c r="K28" s="639"/>
      <c r="L28" s="639"/>
      <c r="M28" s="639"/>
      <c r="N28" s="639"/>
      <c r="O28" s="639"/>
      <c r="P28" s="639"/>
      <c r="Q28" s="639"/>
      <c r="R28" s="639"/>
      <c r="S28" s="639"/>
      <c r="T28" s="639"/>
      <c r="U28" s="639"/>
      <c r="V28" s="639"/>
      <c r="W28" s="639"/>
      <c r="X28" s="639"/>
      <c r="Y28" s="639"/>
      <c r="Z28" s="639"/>
      <c r="AA28" s="639"/>
      <c r="AB28" s="639"/>
      <c r="AC28" s="639"/>
      <c r="AD28" s="639"/>
      <c r="AE28" s="639"/>
      <c r="AF28" s="639"/>
    </row>
    <row r="29" spans="1:32" ht="23.25" customHeight="1">
      <c r="A29" s="622" t="s">
        <v>319</v>
      </c>
      <c r="B29" s="622"/>
      <c r="C29" s="622"/>
      <c r="D29" s="622"/>
      <c r="E29" s="622"/>
      <c r="F29" s="622"/>
      <c r="G29" s="622"/>
      <c r="H29" s="622"/>
      <c r="I29" s="622"/>
      <c r="J29" s="622"/>
      <c r="K29" s="622"/>
      <c r="L29" s="622"/>
      <c r="M29" s="622"/>
      <c r="N29" s="622"/>
      <c r="O29" s="622"/>
      <c r="P29" s="622"/>
      <c r="Q29" s="622"/>
      <c r="R29" s="622"/>
      <c r="S29" s="622"/>
      <c r="T29" s="622"/>
      <c r="U29" s="622"/>
      <c r="V29" s="622"/>
      <c r="W29" s="622"/>
      <c r="X29" s="622"/>
      <c r="Y29" s="622"/>
      <c r="Z29" s="622"/>
      <c r="AA29" s="622"/>
      <c r="AB29" s="622"/>
      <c r="AC29" s="622"/>
      <c r="AD29" s="622"/>
      <c r="AE29" s="622"/>
      <c r="AF29" s="622"/>
    </row>
    <row r="30" spans="1:32" ht="21.75" customHeight="1">
      <c r="A30" s="624" t="s">
        <v>124</v>
      </c>
      <c r="B30" s="624"/>
      <c r="C30" s="624"/>
      <c r="D30" s="624"/>
      <c r="E30" s="624"/>
      <c r="F30" s="624"/>
      <c r="G30" s="624"/>
      <c r="H30" s="624"/>
      <c r="I30" s="624"/>
      <c r="J30" s="624"/>
      <c r="K30" s="624"/>
      <c r="L30" s="624"/>
      <c r="M30" s="624"/>
      <c r="N30" s="624"/>
      <c r="O30" s="624"/>
      <c r="P30" s="624"/>
      <c r="Q30" s="624"/>
      <c r="R30" s="624"/>
      <c r="S30" s="624"/>
      <c r="T30" s="624"/>
      <c r="U30" s="624"/>
      <c r="V30" s="624"/>
      <c r="W30" s="624"/>
      <c r="X30" s="624"/>
      <c r="Y30" s="624"/>
      <c r="Z30" s="624"/>
      <c r="AA30" s="624"/>
      <c r="AB30" s="624"/>
      <c r="AC30" s="624"/>
      <c r="AD30" s="624"/>
      <c r="AE30" s="624"/>
      <c r="AF30" s="624"/>
    </row>
    <row r="31" spans="1:32" ht="15" customHeight="1">
      <c r="R31" s="22"/>
      <c r="AC31"/>
    </row>
  </sheetData>
  <mergeCells count="3">
    <mergeCell ref="A28:AF28"/>
    <mergeCell ref="A29:AF29"/>
    <mergeCell ref="A30:AF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C48"/>
  <sheetViews>
    <sheetView workbookViewId="0">
      <selection sqref="A1:AC1"/>
    </sheetView>
  </sheetViews>
  <sheetFormatPr defaultRowHeight="15"/>
  <cols>
    <col min="1" max="1" width="16.42578125" style="71" customWidth="1"/>
    <col min="2" max="2" width="25.5703125" style="71" customWidth="1"/>
    <col min="3" max="28" width="9.140625" style="71" customWidth="1"/>
    <col min="29" max="29" width="10.7109375" style="71" customWidth="1"/>
  </cols>
  <sheetData>
    <row r="1" spans="1:29" ht="23.25" customHeight="1">
      <c r="A1" s="642" t="s">
        <v>918</v>
      </c>
      <c r="B1" s="642"/>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3"/>
    </row>
    <row r="2" spans="1:29" ht="26.25">
      <c r="A2" s="158" t="s">
        <v>894</v>
      </c>
      <c r="B2" s="160" t="s">
        <v>283</v>
      </c>
      <c r="C2" s="83" t="s">
        <v>345</v>
      </c>
      <c r="D2" s="83" t="s">
        <v>346</v>
      </c>
      <c r="E2" s="83" t="s">
        <v>347</v>
      </c>
      <c r="F2" s="83" t="s">
        <v>348</v>
      </c>
      <c r="G2" s="83" t="s">
        <v>349</v>
      </c>
      <c r="H2" s="83" t="s">
        <v>350</v>
      </c>
      <c r="I2" s="83" t="s">
        <v>351</v>
      </c>
      <c r="J2" s="83" t="s">
        <v>352</v>
      </c>
      <c r="K2" s="83" t="s">
        <v>353</v>
      </c>
      <c r="L2" s="83" t="s">
        <v>354</v>
      </c>
      <c r="M2" s="83" t="s">
        <v>355</v>
      </c>
      <c r="N2" s="83" t="s">
        <v>190</v>
      </c>
      <c r="O2" s="83" t="s">
        <v>356</v>
      </c>
      <c r="P2" s="83" t="s">
        <v>357</v>
      </c>
      <c r="Q2" s="83" t="s">
        <v>358</v>
      </c>
      <c r="R2" s="83" t="s">
        <v>359</v>
      </c>
      <c r="S2" s="83" t="s">
        <v>191</v>
      </c>
      <c r="T2" s="83" t="s">
        <v>360</v>
      </c>
      <c r="U2" s="83" t="s">
        <v>361</v>
      </c>
      <c r="V2" s="83" t="s">
        <v>362</v>
      </c>
      <c r="W2" s="83" t="s">
        <v>363</v>
      </c>
      <c r="X2" s="83" t="s">
        <v>192</v>
      </c>
      <c r="Y2" s="84" t="s">
        <v>364</v>
      </c>
      <c r="Z2" s="84" t="s">
        <v>365</v>
      </c>
      <c r="AA2" s="96" t="s">
        <v>366</v>
      </c>
      <c r="AB2" s="86" t="s">
        <v>889</v>
      </c>
      <c r="AC2" s="77" t="s">
        <v>890</v>
      </c>
    </row>
    <row r="3" spans="1:29">
      <c r="A3" s="161" t="s">
        <v>892</v>
      </c>
      <c r="B3" s="91" t="s">
        <v>118</v>
      </c>
      <c r="C3" s="88">
        <v>1655.3259202453987</v>
      </c>
      <c r="D3" s="88">
        <v>2048.3902349486052</v>
      </c>
      <c r="E3" s="88">
        <v>1892.4341637010675</v>
      </c>
      <c r="F3" s="88">
        <v>2054.163781163435</v>
      </c>
      <c r="G3" s="88">
        <v>2103.1502695417789</v>
      </c>
      <c r="H3" s="88">
        <v>2077.8524590163934</v>
      </c>
      <c r="I3" s="88">
        <v>2223.1608280254777</v>
      </c>
      <c r="J3" s="88">
        <v>2326.0919003115268</v>
      </c>
      <c r="K3" s="88">
        <v>2268.6305147058824</v>
      </c>
      <c r="L3" s="88">
        <v>2356.7741451709658</v>
      </c>
      <c r="M3" s="88">
        <v>2263.9265046296296</v>
      </c>
      <c r="N3" s="88">
        <v>2158.3436619718309</v>
      </c>
      <c r="O3" s="88">
        <v>2214.4947251526928</v>
      </c>
      <c r="P3" s="88">
        <v>2473.1878738444807</v>
      </c>
      <c r="Q3" s="88">
        <v>2615.2151531151003</v>
      </c>
      <c r="R3" s="88">
        <v>2660.4989764585462</v>
      </c>
      <c r="S3" s="88">
        <v>2652.9459459459463</v>
      </c>
      <c r="T3" s="88">
        <v>2623.8382141142583</v>
      </c>
      <c r="U3" s="88">
        <v>2580.0199123492935</v>
      </c>
      <c r="V3" s="88">
        <v>2842.1704566034055</v>
      </c>
      <c r="W3" s="88">
        <v>2996.5529262284931</v>
      </c>
      <c r="X3" s="88">
        <v>3135.2291941466524</v>
      </c>
      <c r="Y3" s="88">
        <v>3279.9099972065087</v>
      </c>
      <c r="Z3" s="88">
        <v>3305.571371085121</v>
      </c>
      <c r="AA3" s="89">
        <v>3347</v>
      </c>
      <c r="AB3" s="89">
        <f t="shared" ref="AB3:AB23" si="0">AA3-Q3</f>
        <v>731.78484688489971</v>
      </c>
      <c r="AC3" s="90">
        <f t="shared" ref="AC3:AC23" si="1">AB3/Q3</f>
        <v>0.27981821916764205</v>
      </c>
    </row>
    <row r="4" spans="1:29">
      <c r="A4" s="162"/>
      <c r="B4" s="91" t="s">
        <v>115</v>
      </c>
      <c r="C4" s="88">
        <v>3486.0506134969323</v>
      </c>
      <c r="D4" s="88">
        <v>3685.7030102790018</v>
      </c>
      <c r="E4" s="88">
        <v>3957.8327402135228</v>
      </c>
      <c r="F4" s="88">
        <v>4182.5744459833795</v>
      </c>
      <c r="G4" s="88">
        <v>4342.7644878706196</v>
      </c>
      <c r="H4" s="88">
        <v>4391.6114754098362</v>
      </c>
      <c r="I4" s="88">
        <v>4514.6098726114651</v>
      </c>
      <c r="J4" s="88">
        <v>4618.0420560747671</v>
      </c>
      <c r="K4" s="88">
        <v>4740.182291666667</v>
      </c>
      <c r="L4" s="88">
        <v>4805.0179964007202</v>
      </c>
      <c r="M4" s="88">
        <v>4836.6956018518513</v>
      </c>
      <c r="N4" s="88">
        <v>5054.9267605633804</v>
      </c>
      <c r="O4" s="88">
        <v>5421.1465852304273</v>
      </c>
      <c r="P4" s="88">
        <v>6017.7882001087546</v>
      </c>
      <c r="Q4" s="88">
        <v>6448.0966209081307</v>
      </c>
      <c r="R4" s="88">
        <v>6696.3613101330602</v>
      </c>
      <c r="S4" s="88">
        <v>6795.1007371007372</v>
      </c>
      <c r="T4" s="88">
        <v>7081.1605856937103</v>
      </c>
      <c r="U4" s="88">
        <v>7147.5866505428166</v>
      </c>
      <c r="V4" s="88">
        <v>7825.0960060552306</v>
      </c>
      <c r="W4" s="88">
        <v>8337.2364238501723</v>
      </c>
      <c r="X4" s="88">
        <v>8727.6006763396217</v>
      </c>
      <c r="Y4" s="88">
        <v>8991.154672113973</v>
      </c>
      <c r="Z4" s="88">
        <v>9062.0183992876591</v>
      </c>
      <c r="AA4" s="89">
        <v>9139</v>
      </c>
      <c r="AB4" s="89">
        <f t="shared" si="0"/>
        <v>2690.9033790918693</v>
      </c>
      <c r="AC4" s="90">
        <f t="shared" si="1"/>
        <v>0.41731747169646016</v>
      </c>
    </row>
    <row r="5" spans="1:29">
      <c r="A5" s="162"/>
      <c r="B5" s="91" t="s">
        <v>116</v>
      </c>
      <c r="C5" s="88">
        <v>17064.838957055214</v>
      </c>
      <c r="D5" s="88">
        <v>17163.795888399414</v>
      </c>
      <c r="E5" s="88">
        <v>17716.982206405693</v>
      </c>
      <c r="F5" s="88">
        <v>18160.787742382272</v>
      </c>
      <c r="G5" s="88">
        <v>18814.364892183286</v>
      </c>
      <c r="H5" s="88">
        <v>19084.996721311472</v>
      </c>
      <c r="I5" s="88">
        <v>19718.601910828023</v>
      </c>
      <c r="J5" s="88">
        <v>20462.780373831778</v>
      </c>
      <c r="K5" s="88">
        <v>21473.157169117647</v>
      </c>
      <c r="L5" s="88">
        <v>22178.545290941813</v>
      </c>
      <c r="M5" s="88">
        <v>22159.456018518518</v>
      </c>
      <c r="N5" s="88">
        <v>23324.339436619717</v>
      </c>
      <c r="O5" s="88">
        <v>23891.143808995002</v>
      </c>
      <c r="P5" s="88">
        <v>24550.502990755846</v>
      </c>
      <c r="Q5" s="88">
        <v>25215.001319957762</v>
      </c>
      <c r="R5" s="88">
        <v>25580.783009211871</v>
      </c>
      <c r="S5" s="88">
        <v>26117.351351351354</v>
      </c>
      <c r="T5" s="88">
        <v>26787.397983677387</v>
      </c>
      <c r="U5" s="88">
        <v>26881.16464512375</v>
      </c>
      <c r="V5" s="88">
        <v>28475.914901718588</v>
      </c>
      <c r="W5" s="88">
        <v>29250.815325832184</v>
      </c>
      <c r="X5" s="88">
        <v>29404.505758624658</v>
      </c>
      <c r="Y5" s="88">
        <v>30146.262177875549</v>
      </c>
      <c r="Z5" s="88">
        <v>30731.308541242142</v>
      </c>
      <c r="AA5" s="89">
        <v>31231</v>
      </c>
      <c r="AB5" s="89">
        <f t="shared" si="0"/>
        <v>6015.9986800422375</v>
      </c>
      <c r="AC5" s="90">
        <f t="shared" si="1"/>
        <v>0.23858807714122757</v>
      </c>
    </row>
    <row r="6" spans="1:29" ht="24.75" customHeight="1">
      <c r="A6" s="87" t="s">
        <v>566</v>
      </c>
      <c r="B6" s="91" t="s">
        <v>118</v>
      </c>
      <c r="C6" s="88">
        <v>2563.3799846625766</v>
      </c>
      <c r="D6" s="88">
        <v>2944.0143171806171</v>
      </c>
      <c r="E6" s="88">
        <v>3086.2277580071172</v>
      </c>
      <c r="F6" s="88">
        <v>3124.9688365650968</v>
      </c>
      <c r="G6" s="88">
        <v>3204.4946091644206</v>
      </c>
      <c r="H6" s="88">
        <v>3683.8918032786883</v>
      </c>
      <c r="I6" s="88">
        <v>3836.2802547770698</v>
      </c>
      <c r="J6" s="88">
        <v>3798.6401869158881</v>
      </c>
      <c r="K6" s="88">
        <v>3827.7665441176473</v>
      </c>
      <c r="L6" s="88">
        <v>3743.1118776244753</v>
      </c>
      <c r="M6" s="88">
        <v>3657.8544560185182</v>
      </c>
      <c r="N6" s="88">
        <v>3675.0901408450704</v>
      </c>
      <c r="O6" s="88">
        <v>3897.1932259855635</v>
      </c>
      <c r="P6" s="88">
        <v>3990.2664491571504</v>
      </c>
      <c r="Q6" s="88">
        <v>4047.9857444561771</v>
      </c>
      <c r="R6" s="88">
        <v>4090.7305527123845</v>
      </c>
      <c r="S6" s="88">
        <v>4069.5675675675679</v>
      </c>
      <c r="T6" s="88">
        <v>3903.7313970235236</v>
      </c>
      <c r="U6" s="88">
        <v>3825.6214653306906</v>
      </c>
      <c r="V6" s="88">
        <v>4114.4538451179696</v>
      </c>
      <c r="W6" s="88">
        <v>4168.0717945424776</v>
      </c>
      <c r="X6" s="88">
        <v>4315.2902329122435</v>
      </c>
      <c r="Y6" s="88">
        <v>4433.1820919756965</v>
      </c>
      <c r="Z6" s="88">
        <v>4509.0808489871397</v>
      </c>
      <c r="AA6" s="89">
        <v>4628</v>
      </c>
      <c r="AB6" s="89">
        <f t="shared" si="0"/>
        <v>580.01425554382286</v>
      </c>
      <c r="AC6" s="90">
        <f t="shared" si="1"/>
        <v>0.14328465863254772</v>
      </c>
    </row>
    <row r="7" spans="1:29">
      <c r="A7" s="162"/>
      <c r="B7" s="91" t="s">
        <v>115</v>
      </c>
      <c r="C7" s="88">
        <v>3802.1338190184047</v>
      </c>
      <c r="D7" s="88">
        <v>4845.4662261380327</v>
      </c>
      <c r="E7" s="88">
        <v>5231.3256227758002</v>
      </c>
      <c r="F7" s="88">
        <v>5537.1675900277005</v>
      </c>
      <c r="G7" s="88">
        <v>5656.0293126684637</v>
      </c>
      <c r="H7" s="88">
        <v>5824.2360655737702</v>
      </c>
      <c r="I7" s="88">
        <v>5931.9697452229293</v>
      </c>
      <c r="J7" s="88">
        <v>6022.306853582555</v>
      </c>
      <c r="K7" s="88">
        <v>6132.8936887254904</v>
      </c>
      <c r="L7" s="88">
        <v>6444.3266346730661</v>
      </c>
      <c r="M7" s="88">
        <v>6460.8767361111104</v>
      </c>
      <c r="N7" s="88">
        <v>6410.602816901408</v>
      </c>
      <c r="O7" s="88">
        <v>7388.2634647418099</v>
      </c>
      <c r="P7" s="88">
        <v>7679.9673735725937</v>
      </c>
      <c r="Q7" s="88">
        <v>7911.0572861668425</v>
      </c>
      <c r="R7" s="88">
        <v>8041.242323439099</v>
      </c>
      <c r="S7" s="88">
        <v>8030.2542997543005</v>
      </c>
      <c r="T7" s="88">
        <v>8295.8581373019679</v>
      </c>
      <c r="U7" s="88">
        <v>8196.0582186175925</v>
      </c>
      <c r="V7" s="88">
        <v>8855.0923840613686</v>
      </c>
      <c r="W7" s="88">
        <v>9186.3690364247686</v>
      </c>
      <c r="X7" s="88">
        <v>9390.9236373615677</v>
      </c>
      <c r="Y7" s="88">
        <v>9576.6300457434172</v>
      </c>
      <c r="Z7" s="88">
        <v>9621.9562834980043</v>
      </c>
      <c r="AA7" s="89">
        <v>9777</v>
      </c>
      <c r="AB7" s="89">
        <f t="shared" si="0"/>
        <v>1865.9427138331575</v>
      </c>
      <c r="AC7" s="90">
        <f t="shared" si="1"/>
        <v>0.23586515004712674</v>
      </c>
    </row>
    <row r="8" spans="1:29">
      <c r="A8" s="162"/>
      <c r="B8" s="91" t="s">
        <v>116</v>
      </c>
      <c r="C8" s="88">
        <v>18210.412193251534</v>
      </c>
      <c r="D8" s="88">
        <v>17922.977239353891</v>
      </c>
      <c r="E8" s="88">
        <v>18663.199288256226</v>
      </c>
      <c r="F8" s="88">
        <v>19271.191135734072</v>
      </c>
      <c r="G8" s="88">
        <v>20114.786051212937</v>
      </c>
      <c r="H8" s="88">
        <v>20022.373770491802</v>
      </c>
      <c r="I8" s="88">
        <v>21072.226114649682</v>
      </c>
      <c r="J8" s="88">
        <v>21746.806853582555</v>
      </c>
      <c r="K8" s="88">
        <v>22454.186580882353</v>
      </c>
      <c r="L8" s="88">
        <v>23639.202159568089</v>
      </c>
      <c r="M8" s="88">
        <v>24193.129340277777</v>
      </c>
      <c r="N8" s="88">
        <v>25182.018309859155</v>
      </c>
      <c r="O8" s="88">
        <v>26929.790394225431</v>
      </c>
      <c r="P8" s="88">
        <v>26219.159869494291</v>
      </c>
      <c r="Q8" s="88">
        <v>26256.558870116154</v>
      </c>
      <c r="R8" s="88">
        <v>26896.400972364379</v>
      </c>
      <c r="S8" s="88">
        <v>27502.362407862409</v>
      </c>
      <c r="T8" s="88">
        <v>28110.754920787323</v>
      </c>
      <c r="U8" s="88">
        <v>28412.712989398267</v>
      </c>
      <c r="V8" s="88">
        <v>30217.283643911567</v>
      </c>
      <c r="W8" s="88">
        <v>31060.549697033635</v>
      </c>
      <c r="X8" s="88">
        <v>30924.137534193214</v>
      </c>
      <c r="Y8" s="88">
        <v>31733.181219009704</v>
      </c>
      <c r="Z8" s="88">
        <v>32355.026413123513</v>
      </c>
      <c r="AA8" s="89">
        <v>33056</v>
      </c>
      <c r="AB8" s="89">
        <f t="shared" si="0"/>
        <v>6799.4411298838459</v>
      </c>
      <c r="AC8" s="90">
        <f t="shared" si="1"/>
        <v>0.25896162416098689</v>
      </c>
    </row>
    <row r="9" spans="1:29" ht="24" customHeight="1">
      <c r="A9" s="87" t="s">
        <v>567</v>
      </c>
      <c r="B9" s="91" t="s">
        <v>118</v>
      </c>
      <c r="C9" s="88">
        <v>2194.3117331288345</v>
      </c>
      <c r="D9" s="88">
        <v>2260.0513950073423</v>
      </c>
      <c r="E9" s="88">
        <v>2421.5017793594307</v>
      </c>
      <c r="F9" s="88">
        <v>2473.2461911357341</v>
      </c>
      <c r="G9" s="88">
        <v>2491.6711590296495</v>
      </c>
      <c r="H9" s="88">
        <v>2502.7967213114753</v>
      </c>
      <c r="I9" s="88">
        <v>2582.812101910828</v>
      </c>
      <c r="J9" s="88">
        <v>2596.2570093457944</v>
      </c>
      <c r="K9" s="88">
        <v>2677.3927696078431</v>
      </c>
      <c r="L9" s="88">
        <v>2615.4619076184763</v>
      </c>
      <c r="M9" s="88">
        <v>2589.3142361111109</v>
      </c>
      <c r="N9" s="88">
        <v>2716.7211267605635</v>
      </c>
      <c r="O9" s="88">
        <v>2837.5694058856188</v>
      </c>
      <c r="P9" s="88">
        <v>3023.7928221859706</v>
      </c>
      <c r="Q9" s="88">
        <v>3207.6953537486797</v>
      </c>
      <c r="R9" s="88">
        <v>3248.1985670419649</v>
      </c>
      <c r="S9" s="88">
        <v>3319.1093366093369</v>
      </c>
      <c r="T9" s="88">
        <v>3368.440950552088</v>
      </c>
      <c r="U9" s="88">
        <v>3319.7989216417232</v>
      </c>
      <c r="V9" s="88">
        <v>3486.0564845299068</v>
      </c>
      <c r="W9" s="88">
        <v>3653.3466201246729</v>
      </c>
      <c r="X9" s="88">
        <v>3665.6766494630888</v>
      </c>
      <c r="Y9" s="88">
        <v>3772.8324254487043</v>
      </c>
      <c r="Z9" s="88">
        <v>3833.8916334183805</v>
      </c>
      <c r="AA9" s="89">
        <v>3889</v>
      </c>
      <c r="AB9" s="89">
        <f t="shared" si="0"/>
        <v>681.30464625132026</v>
      </c>
      <c r="AC9" s="90">
        <f t="shared" si="1"/>
        <v>0.21239693023064432</v>
      </c>
    </row>
    <row r="10" spans="1:29">
      <c r="A10" s="162"/>
      <c r="B10" s="91" t="s">
        <v>115</v>
      </c>
      <c r="C10" s="88">
        <v>3895.314417177914</v>
      </c>
      <c r="D10" s="88">
        <v>4030.3083700440529</v>
      </c>
      <c r="E10" s="88">
        <v>4436.0284697508896</v>
      </c>
      <c r="F10" s="88">
        <v>4567.0083102493072</v>
      </c>
      <c r="G10" s="88">
        <v>4694.3598382749324</v>
      </c>
      <c r="H10" s="88">
        <v>4849.3639344262292</v>
      </c>
      <c r="I10" s="88">
        <v>4951.6544585987258</v>
      </c>
      <c r="J10" s="88">
        <v>5147.9813084112157</v>
      </c>
      <c r="K10" s="88">
        <v>5324.1283700980393</v>
      </c>
      <c r="L10" s="88">
        <v>5446.735152969406</v>
      </c>
      <c r="M10" s="88">
        <v>5504.0162037037035</v>
      </c>
      <c r="N10" s="88">
        <v>5660.2830985915489</v>
      </c>
      <c r="O10" s="88">
        <v>6464.8958911715708</v>
      </c>
      <c r="P10" s="88">
        <v>7054.2210440456765</v>
      </c>
      <c r="Q10" s="88">
        <v>7639.3466209081307</v>
      </c>
      <c r="R10" s="88">
        <v>8015.637154554759</v>
      </c>
      <c r="S10" s="88">
        <v>8112.2076167076175</v>
      </c>
      <c r="T10" s="88">
        <v>8441.1185789726351</v>
      </c>
      <c r="U10" s="88">
        <v>8437.5966067174631</v>
      </c>
      <c r="V10" s="88">
        <v>8979.001722768875</v>
      </c>
      <c r="W10" s="88">
        <v>9326.2518863727055</v>
      </c>
      <c r="X10" s="88">
        <v>9502.7077929550906</v>
      </c>
      <c r="Y10" s="88">
        <v>9747.1770462322784</v>
      </c>
      <c r="Z10" s="88">
        <v>9758.6260038699293</v>
      </c>
      <c r="AA10" s="89">
        <v>9749</v>
      </c>
      <c r="AB10" s="89">
        <f t="shared" si="0"/>
        <v>2109.6533790918693</v>
      </c>
      <c r="AC10" s="90">
        <f t="shared" si="1"/>
        <v>0.2761562583530322</v>
      </c>
    </row>
    <row r="11" spans="1:29">
      <c r="A11" s="162"/>
      <c r="B11" s="91" t="s">
        <v>116</v>
      </c>
      <c r="C11" s="88">
        <v>16078.220858895706</v>
      </c>
      <c r="D11" s="88">
        <v>16521.815345080766</v>
      </c>
      <c r="E11" s="88">
        <v>16999.688612099642</v>
      </c>
      <c r="F11" s="88">
        <v>17477.716412742382</v>
      </c>
      <c r="G11" s="88">
        <v>17920.124663072776</v>
      </c>
      <c r="H11" s="88">
        <v>18435.081967213115</v>
      </c>
      <c r="I11" s="88">
        <v>19226.926751592357</v>
      </c>
      <c r="J11" s="88">
        <v>19772.523364485984</v>
      </c>
      <c r="K11" s="88">
        <v>20448.331801470591</v>
      </c>
      <c r="L11" s="88">
        <v>20879.389622075585</v>
      </c>
      <c r="M11" s="88">
        <v>21093.673321759259</v>
      </c>
      <c r="N11" s="88">
        <v>21944.502816901408</v>
      </c>
      <c r="O11" s="88">
        <v>23052.440310938367</v>
      </c>
      <c r="P11" s="88">
        <v>22909.052474170745</v>
      </c>
      <c r="Q11" s="88">
        <v>23268.999472016894</v>
      </c>
      <c r="R11" s="88">
        <v>23937.175025588534</v>
      </c>
      <c r="S11" s="88">
        <v>24438.479115479116</v>
      </c>
      <c r="T11" s="88">
        <v>25202.114738358137</v>
      </c>
      <c r="U11" s="88">
        <v>25265.132021603535</v>
      </c>
      <c r="V11" s="88">
        <v>26716.844825424538</v>
      </c>
      <c r="W11" s="88">
        <v>27442.173789395947</v>
      </c>
      <c r="X11" s="88">
        <v>27857.455227910516</v>
      </c>
      <c r="Y11" s="88">
        <v>28788.125698372791</v>
      </c>
      <c r="Z11" s="88">
        <v>29423.766888131646</v>
      </c>
      <c r="AA11" s="89">
        <v>29796</v>
      </c>
      <c r="AB11" s="89">
        <f t="shared" si="0"/>
        <v>6527.0005279831057</v>
      </c>
      <c r="AC11" s="90">
        <f t="shared" si="1"/>
        <v>0.28050198444640573</v>
      </c>
    </row>
    <row r="12" spans="1:29" ht="30" customHeight="1">
      <c r="A12" s="87" t="s">
        <v>568</v>
      </c>
      <c r="B12" s="91" t="s">
        <v>118</v>
      </c>
      <c r="C12" s="88">
        <v>2477.5076687116566</v>
      </c>
      <c r="D12" s="88">
        <v>3061.2151248164464</v>
      </c>
      <c r="E12" s="88">
        <v>3162.5355871886118</v>
      </c>
      <c r="F12" s="88">
        <v>3486.3036703601106</v>
      </c>
      <c r="G12" s="88">
        <v>3538.4299191374662</v>
      </c>
      <c r="H12" s="88">
        <v>3455.7967213114753</v>
      </c>
      <c r="I12" s="88">
        <v>3488.7691082802548</v>
      </c>
      <c r="J12" s="88">
        <v>3498.7866043613708</v>
      </c>
      <c r="K12" s="88">
        <v>3360.6096813725494</v>
      </c>
      <c r="L12" s="88">
        <v>3101.394721055789</v>
      </c>
      <c r="M12" s="88">
        <v>2964.3373842592591</v>
      </c>
      <c r="N12" s="88">
        <v>3061.6802816901409</v>
      </c>
      <c r="O12" s="88">
        <v>3465.9355913381455</v>
      </c>
      <c r="P12" s="88">
        <v>3834.8015225666122</v>
      </c>
      <c r="Q12" s="88">
        <v>3946.0942449841605</v>
      </c>
      <c r="R12" s="88">
        <v>3980.9941146366423</v>
      </c>
      <c r="S12" s="88">
        <v>3897.4656019656022</v>
      </c>
      <c r="T12" s="88">
        <v>4043.2729236677865</v>
      </c>
      <c r="U12" s="88">
        <v>3991.3406284664766</v>
      </c>
      <c r="V12" s="88">
        <v>4397.6751907351254</v>
      </c>
      <c r="W12" s="88">
        <v>4651.1047607689525</v>
      </c>
      <c r="X12" s="88">
        <v>4655.9155372208106</v>
      </c>
      <c r="Y12" s="88">
        <v>4808.5934771981283</v>
      </c>
      <c r="Z12" s="88">
        <v>4786.4999828764185</v>
      </c>
      <c r="AA12" s="89">
        <v>4801</v>
      </c>
      <c r="AB12" s="89">
        <f t="shared" si="0"/>
        <v>854.90575501583953</v>
      </c>
      <c r="AC12" s="90">
        <f t="shared" si="1"/>
        <v>0.21664605605973589</v>
      </c>
    </row>
    <row r="13" spans="1:29">
      <c r="A13" s="162"/>
      <c r="B13" s="91" t="s">
        <v>115</v>
      </c>
      <c r="C13" s="88">
        <v>4659.0299079754604</v>
      </c>
      <c r="D13" s="88">
        <v>5923.0139500734222</v>
      </c>
      <c r="E13" s="88">
        <v>6157.1939501779352</v>
      </c>
      <c r="F13" s="88">
        <v>6515.5765235457066</v>
      </c>
      <c r="G13" s="88">
        <v>6572.7459568733157</v>
      </c>
      <c r="H13" s="88">
        <v>6619.4442622950819</v>
      </c>
      <c r="I13" s="88">
        <v>6548.0812101910824</v>
      </c>
      <c r="J13" s="88">
        <v>6718.5015576323995</v>
      </c>
      <c r="K13" s="88">
        <v>6766.4751838235297</v>
      </c>
      <c r="L13" s="88">
        <v>6684.4346130773847</v>
      </c>
      <c r="M13" s="88">
        <v>6546.3599537037035</v>
      </c>
      <c r="N13" s="88">
        <v>6563.6197183098593</v>
      </c>
      <c r="O13" s="88">
        <v>7081.3561910049966</v>
      </c>
      <c r="P13" s="88">
        <v>8082.8806416530724</v>
      </c>
      <c r="Q13" s="88">
        <v>8649.4561774023223</v>
      </c>
      <c r="R13" s="88">
        <v>8845.9762026612079</v>
      </c>
      <c r="S13" s="88">
        <v>8975.0589680589692</v>
      </c>
      <c r="T13" s="88">
        <v>9290.9493518963027</v>
      </c>
      <c r="U13" s="88">
        <v>9345.2610427160816</v>
      </c>
      <c r="V13" s="88">
        <v>10375.194449990944</v>
      </c>
      <c r="W13" s="88">
        <v>10754.586924512983</v>
      </c>
      <c r="X13" s="88">
        <v>11070.849673781217</v>
      </c>
      <c r="Y13" s="88">
        <v>11465.126099937146</v>
      </c>
      <c r="Z13" s="88">
        <v>11445.57911950547</v>
      </c>
      <c r="AA13" s="89">
        <v>11436</v>
      </c>
      <c r="AB13" s="89">
        <f t="shared" si="0"/>
        <v>2786.5438225976777</v>
      </c>
      <c r="AC13" s="90">
        <f t="shared" si="1"/>
        <v>0.32216404886561967</v>
      </c>
    </row>
    <row r="14" spans="1:29">
      <c r="A14" s="162"/>
      <c r="B14" s="91" t="s">
        <v>116</v>
      </c>
      <c r="C14" s="88">
        <v>22496.719708588957</v>
      </c>
      <c r="D14" s="88">
        <v>23011.591409691631</v>
      </c>
      <c r="E14" s="88">
        <v>23806.346975088967</v>
      </c>
      <c r="F14" s="88">
        <v>24344.728185595566</v>
      </c>
      <c r="G14" s="88">
        <v>24947.215296495957</v>
      </c>
      <c r="H14" s="88">
        <v>25493.531147540984</v>
      </c>
      <c r="I14" s="88">
        <v>26130.106687898089</v>
      </c>
      <c r="J14" s="88">
        <v>27340.11526479751</v>
      </c>
      <c r="K14" s="88">
        <v>28045.470281862748</v>
      </c>
      <c r="L14" s="88">
        <v>28985.892321535695</v>
      </c>
      <c r="M14" s="88">
        <v>29250.426793981478</v>
      </c>
      <c r="N14" s="88">
        <v>29671.85633802817</v>
      </c>
      <c r="O14" s="88">
        <v>31303.219044975012</v>
      </c>
      <c r="P14" s="88">
        <v>31385.777596519849</v>
      </c>
      <c r="Q14" s="88">
        <v>32220.356388595563</v>
      </c>
      <c r="R14" s="88">
        <v>32816.072159672462</v>
      </c>
      <c r="S14" s="88">
        <v>33282.412776412777</v>
      </c>
      <c r="T14" s="88">
        <v>34203.686989918388</v>
      </c>
      <c r="U14" s="88">
        <v>34107.819915986256</v>
      </c>
      <c r="V14" s="88">
        <v>36346.370576407819</v>
      </c>
      <c r="W14" s="88">
        <v>37323.585736499539</v>
      </c>
      <c r="X14" s="88">
        <v>37319.034888147238</v>
      </c>
      <c r="Y14" s="88">
        <v>38167.170804525456</v>
      </c>
      <c r="Z14" s="88">
        <v>38709.148487131628</v>
      </c>
      <c r="AA14" s="89">
        <v>39243</v>
      </c>
      <c r="AB14" s="89">
        <f t="shared" si="0"/>
        <v>7022.6436114044373</v>
      </c>
      <c r="AC14" s="90">
        <f t="shared" si="1"/>
        <v>0.21795673290225032</v>
      </c>
    </row>
    <row r="15" spans="1:29" ht="24" customHeight="1">
      <c r="A15" s="87" t="s">
        <v>569</v>
      </c>
      <c r="B15" s="91" t="s">
        <v>118</v>
      </c>
      <c r="C15" s="88">
        <v>1300.8742331288342</v>
      </c>
      <c r="D15" s="88">
        <v>1416.9052863436125</v>
      </c>
      <c r="E15" s="88">
        <v>1558.3754448398577</v>
      </c>
      <c r="F15" s="88">
        <v>1610.332409972299</v>
      </c>
      <c r="G15" s="88">
        <v>1591.0090970350404</v>
      </c>
      <c r="H15" s="88">
        <v>1620.1</v>
      </c>
      <c r="I15" s="88">
        <v>1638.9171974522292</v>
      </c>
      <c r="J15" s="88">
        <v>1760.5264797507789</v>
      </c>
      <c r="K15" s="88">
        <v>1802.9335171568628</v>
      </c>
      <c r="L15" s="88">
        <v>1810.8143371325737</v>
      </c>
      <c r="M15" s="88">
        <v>1829.6166087962961</v>
      </c>
      <c r="N15" s="88">
        <v>1970.4281690140845</v>
      </c>
      <c r="O15" s="88">
        <v>2160.2568017767908</v>
      </c>
      <c r="P15" s="88">
        <v>2343.6337683523652</v>
      </c>
      <c r="Q15" s="88">
        <v>2456.7172650475186</v>
      </c>
      <c r="R15" s="88">
        <v>2533.6924257932446</v>
      </c>
      <c r="S15" s="88">
        <v>2521.820638820639</v>
      </c>
      <c r="T15" s="88">
        <v>2530.0480076812287</v>
      </c>
      <c r="U15" s="88">
        <v>2532.3621138004401</v>
      </c>
      <c r="V15" s="88">
        <v>2824.4691225023334</v>
      </c>
      <c r="W15" s="88">
        <v>3071.9585250285536</v>
      </c>
      <c r="X15" s="88">
        <v>3259.6681598073669</v>
      </c>
      <c r="Y15" s="88">
        <v>3371.4230218590683</v>
      </c>
      <c r="Z15" s="88">
        <v>3423.8824723026078</v>
      </c>
      <c r="AA15" s="89">
        <v>3469</v>
      </c>
      <c r="AB15" s="89">
        <f t="shared" si="0"/>
        <v>1012.2827349524814</v>
      </c>
      <c r="AC15" s="90">
        <f t="shared" si="1"/>
        <v>0.41204690069734234</v>
      </c>
    </row>
    <row r="16" spans="1:29">
      <c r="A16" s="162"/>
      <c r="B16" s="91" t="s">
        <v>115</v>
      </c>
      <c r="C16" s="88">
        <v>3296.0352760736196</v>
      </c>
      <c r="D16" s="88">
        <v>3279.8733480176215</v>
      </c>
      <c r="E16" s="88">
        <v>3406.7206405693951</v>
      </c>
      <c r="F16" s="88">
        <v>3601.7988227146816</v>
      </c>
      <c r="G16" s="88">
        <v>3623.519204851752</v>
      </c>
      <c r="H16" s="88">
        <v>3630.7737704918031</v>
      </c>
      <c r="I16" s="88">
        <v>3679.9761146496812</v>
      </c>
      <c r="J16" s="88">
        <v>3776.3738317757011</v>
      </c>
      <c r="K16" s="88">
        <v>3905.1393995098042</v>
      </c>
      <c r="L16" s="88">
        <v>3907.4715056988603</v>
      </c>
      <c r="M16" s="88">
        <v>4006.6811342592591</v>
      </c>
      <c r="N16" s="88">
        <v>4287.1577464788734</v>
      </c>
      <c r="O16" s="88">
        <v>4467.3528595224871</v>
      </c>
      <c r="P16" s="88">
        <v>4929.5337139749863</v>
      </c>
      <c r="Q16" s="88">
        <v>5195.2085533262934</v>
      </c>
      <c r="R16" s="88">
        <v>5400.2520470829068</v>
      </c>
      <c r="S16" s="88">
        <v>5534.1904176904181</v>
      </c>
      <c r="T16" s="88">
        <v>5737.2155544887182</v>
      </c>
      <c r="U16" s="88">
        <v>5877.0730665017918</v>
      </c>
      <c r="V16" s="88">
        <v>6392.3942772496994</v>
      </c>
      <c r="W16" s="88">
        <v>7070.6409309621995</v>
      </c>
      <c r="X16" s="88">
        <v>7531.7211249900402</v>
      </c>
      <c r="Y16" s="88">
        <v>7944.9944130176682</v>
      </c>
      <c r="Z16" s="88">
        <v>8196.1035291700191</v>
      </c>
      <c r="AA16" s="89">
        <v>8363</v>
      </c>
      <c r="AB16" s="89">
        <f t="shared" si="0"/>
        <v>3167.7914466737066</v>
      </c>
      <c r="AC16" s="90">
        <f t="shared" si="1"/>
        <v>0.6097525083272145</v>
      </c>
    </row>
    <row r="17" spans="1:29">
      <c r="A17" s="162"/>
      <c r="B17" s="91" t="s">
        <v>116</v>
      </c>
      <c r="C17" s="88">
        <v>14353.466257668711</v>
      </c>
      <c r="D17" s="88">
        <v>14739.313509544789</v>
      </c>
      <c r="E17" s="88">
        <v>15180.170818505338</v>
      </c>
      <c r="F17" s="88">
        <v>15715.590373961219</v>
      </c>
      <c r="G17" s="88">
        <v>16218.338948787061</v>
      </c>
      <c r="H17" s="88">
        <v>16360.354098360654</v>
      </c>
      <c r="I17" s="88">
        <v>17178.28025477707</v>
      </c>
      <c r="J17" s="88">
        <v>17856.132398753896</v>
      </c>
      <c r="K17" s="88">
        <v>18446.856617647059</v>
      </c>
      <c r="L17" s="88">
        <v>18847.047090581884</v>
      </c>
      <c r="M17" s="88">
        <v>19181.331018518518</v>
      </c>
      <c r="N17" s="88">
        <v>19853.271830985916</v>
      </c>
      <c r="O17" s="88">
        <v>21082.677679067183</v>
      </c>
      <c r="P17" s="88">
        <v>21156.185426862427</v>
      </c>
      <c r="Q17" s="88">
        <v>21798.491288278776</v>
      </c>
      <c r="R17" s="88">
        <v>22326.487973387921</v>
      </c>
      <c r="S17" s="88">
        <v>22764.289926289926</v>
      </c>
      <c r="T17" s="88">
        <v>23417.813250120016</v>
      </c>
      <c r="U17" s="88">
        <v>23315.49480824135</v>
      </c>
      <c r="V17" s="88">
        <v>24723.232072291281</v>
      </c>
      <c r="W17" s="88">
        <v>25506.763420194395</v>
      </c>
      <c r="X17" s="88">
        <v>25921.269287630243</v>
      </c>
      <c r="Y17" s="88">
        <v>26708.284228996436</v>
      </c>
      <c r="Z17" s="88">
        <v>27092.222255518074</v>
      </c>
      <c r="AA17" s="89">
        <v>27400</v>
      </c>
      <c r="AB17" s="89">
        <f t="shared" si="0"/>
        <v>5601.5087117212242</v>
      </c>
      <c r="AC17" s="90">
        <f t="shared" si="1"/>
        <v>0.25696772485961911</v>
      </c>
    </row>
    <row r="18" spans="1:29" ht="24.75" customHeight="1">
      <c r="A18" s="87" t="s">
        <v>570</v>
      </c>
      <c r="B18" s="91" t="s">
        <v>118</v>
      </c>
      <c r="C18" s="88">
        <v>1094.4152607361964</v>
      </c>
      <c r="D18" s="88">
        <v>1151.0168869309839</v>
      </c>
      <c r="E18" s="88">
        <v>1176.8362989323844</v>
      </c>
      <c r="F18" s="88">
        <v>1174.7506925207756</v>
      </c>
      <c r="G18" s="88">
        <v>1199.2772911051213</v>
      </c>
      <c r="H18" s="88">
        <v>1290.455737704918</v>
      </c>
      <c r="I18" s="88">
        <v>1321.7563694267515</v>
      </c>
      <c r="J18" s="88">
        <v>1392.3894080996886</v>
      </c>
      <c r="K18" s="88">
        <v>1452.5658700980393</v>
      </c>
      <c r="L18" s="88">
        <v>1486.3827234553091</v>
      </c>
      <c r="M18" s="88">
        <v>1562.1368634259259</v>
      </c>
      <c r="N18" s="88">
        <v>1507.350704225352</v>
      </c>
      <c r="O18" s="88">
        <v>1616.5546918378677</v>
      </c>
      <c r="P18" s="88">
        <v>1758.0492115280044</v>
      </c>
      <c r="Q18" s="88">
        <v>1901.974656810982</v>
      </c>
      <c r="R18" s="88">
        <v>1956.9664790174002</v>
      </c>
      <c r="S18" s="88">
        <v>1977.4164619164619</v>
      </c>
      <c r="T18" s="88">
        <v>1989.0386461833891</v>
      </c>
      <c r="U18" s="88">
        <v>1924.7251823025588</v>
      </c>
      <c r="V18" s="88">
        <v>2059.9927560122774</v>
      </c>
      <c r="W18" s="88">
        <v>2156.1629917756445</v>
      </c>
      <c r="X18" s="88">
        <v>2268.3747045440459</v>
      </c>
      <c r="Y18" s="88">
        <v>2340.8615737830851</v>
      </c>
      <c r="Z18" s="88">
        <v>2373.3614873542356</v>
      </c>
      <c r="AA18" s="89">
        <v>2418</v>
      </c>
      <c r="AB18" s="89">
        <f t="shared" si="0"/>
        <v>516.02534318901803</v>
      </c>
      <c r="AC18" s="90">
        <f t="shared" si="1"/>
        <v>0.27131031496194147</v>
      </c>
    </row>
    <row r="19" spans="1:29">
      <c r="A19" s="162"/>
      <c r="B19" s="91" t="s">
        <v>115</v>
      </c>
      <c r="C19" s="88">
        <v>2148.6349693251532</v>
      </c>
      <c r="D19" s="88">
        <v>2219.818281938326</v>
      </c>
      <c r="E19" s="88">
        <v>2394.3701067615657</v>
      </c>
      <c r="F19" s="88">
        <v>2552.4428670360112</v>
      </c>
      <c r="G19" s="88">
        <v>2772.6263477088946</v>
      </c>
      <c r="H19" s="88">
        <v>2923.0540983606556</v>
      </c>
      <c r="I19" s="88">
        <v>3277.8343949044583</v>
      </c>
      <c r="J19" s="88">
        <v>3445.3473520249222</v>
      </c>
      <c r="K19" s="88">
        <v>3687.619485294118</v>
      </c>
      <c r="L19" s="88">
        <v>3888.8917216556692</v>
      </c>
      <c r="M19" s="88">
        <v>4032.8776041666665</v>
      </c>
      <c r="N19" s="88">
        <v>4308.6338028169012</v>
      </c>
      <c r="O19" s="88">
        <v>4500.4247640199883</v>
      </c>
      <c r="P19" s="88">
        <v>5084.9986405655245</v>
      </c>
      <c r="Q19" s="88">
        <v>5900.9015311510029</v>
      </c>
      <c r="R19" s="88">
        <v>6142.8019447287606</v>
      </c>
      <c r="S19" s="88">
        <v>6482.5073710073711</v>
      </c>
      <c r="T19" s="88">
        <v>6835.2472395583291</v>
      </c>
      <c r="U19" s="88">
        <v>6982.9506191922319</v>
      </c>
      <c r="V19" s="88">
        <v>7427.9223221624225</v>
      </c>
      <c r="W19" s="88">
        <v>7761.3125025801455</v>
      </c>
      <c r="X19" s="88">
        <v>7831.2182965802358</v>
      </c>
      <c r="Y19" s="88">
        <v>8039.6271998742923</v>
      </c>
      <c r="Z19" s="88">
        <v>8107.3702032569045</v>
      </c>
      <c r="AA19" s="89">
        <v>8254</v>
      </c>
      <c r="AB19" s="89">
        <f t="shared" si="0"/>
        <v>2353.0984688489971</v>
      </c>
      <c r="AC19" s="90">
        <f t="shared" si="1"/>
        <v>0.39876931625225959</v>
      </c>
    </row>
    <row r="20" spans="1:29">
      <c r="A20" s="162"/>
      <c r="B20" s="91" t="s">
        <v>116</v>
      </c>
      <c r="C20" s="88">
        <v>11927.116564417178</v>
      </c>
      <c r="D20" s="88">
        <v>12276.347283406756</v>
      </c>
      <c r="E20" s="88">
        <v>12678.969750889679</v>
      </c>
      <c r="F20" s="88">
        <v>13326.490650969528</v>
      </c>
      <c r="G20" s="88">
        <v>13745.933288409704</v>
      </c>
      <c r="H20" s="88">
        <v>14018.473770491802</v>
      </c>
      <c r="I20" s="88">
        <v>14650.098726114649</v>
      </c>
      <c r="J20" s="88">
        <v>14955.568535825547</v>
      </c>
      <c r="K20" s="88">
        <v>15622.017463235296</v>
      </c>
      <c r="L20" s="88">
        <v>16088.663767246551</v>
      </c>
      <c r="M20" s="88">
        <v>16496.882233796296</v>
      </c>
      <c r="N20" s="88">
        <v>17414.39718309859</v>
      </c>
      <c r="O20" s="88">
        <v>19095.717656857301</v>
      </c>
      <c r="P20" s="88">
        <v>19102.752854812399</v>
      </c>
      <c r="Q20" s="88">
        <v>19985.828933474128</v>
      </c>
      <c r="R20" s="88">
        <v>20699.950102354145</v>
      </c>
      <c r="S20" s="88">
        <v>21454.207616707619</v>
      </c>
      <c r="T20" s="88">
        <v>22462.754440710512</v>
      </c>
      <c r="U20" s="88">
        <v>22946.146869487737</v>
      </c>
      <c r="V20" s="88">
        <v>24746.465073298939</v>
      </c>
      <c r="W20" s="88">
        <v>25832.428180229439</v>
      </c>
      <c r="X20" s="88">
        <v>26510.772523260239</v>
      </c>
      <c r="Y20" s="88">
        <v>27460.146920175986</v>
      </c>
      <c r="Z20" s="88">
        <v>28234.536336238634</v>
      </c>
      <c r="AA20" s="89">
        <v>28896</v>
      </c>
      <c r="AB20" s="89">
        <f t="shared" si="0"/>
        <v>8910.1710665258724</v>
      </c>
      <c r="AC20" s="90">
        <f t="shared" si="1"/>
        <v>0.44582444371883362</v>
      </c>
    </row>
    <row r="21" spans="1:29" ht="24.75" customHeight="1">
      <c r="A21" s="87" t="s">
        <v>571</v>
      </c>
      <c r="B21" s="91" t="s">
        <v>118</v>
      </c>
      <c r="C21" s="88">
        <v>739.96357361963192</v>
      </c>
      <c r="D21" s="88">
        <v>893.00018355359771</v>
      </c>
      <c r="E21" s="88">
        <v>1044.5693950177936</v>
      </c>
      <c r="F21" s="88">
        <v>1262.1970221606648</v>
      </c>
      <c r="G21" s="88">
        <v>1245.8355795148248</v>
      </c>
      <c r="H21" s="88">
        <v>1262.3344262295082</v>
      </c>
      <c r="I21" s="88">
        <v>1367.281847133758</v>
      </c>
      <c r="J21" s="88">
        <v>1373.0919003115266</v>
      </c>
      <c r="K21" s="88">
        <v>1537.2380514705883</v>
      </c>
      <c r="L21" s="88">
        <v>1439.2186562687464</v>
      </c>
      <c r="M21" s="88">
        <v>1323.6111111111111</v>
      </c>
      <c r="N21" s="88">
        <v>1226.8197183098591</v>
      </c>
      <c r="O21" s="88">
        <v>1279.2212659633535</v>
      </c>
      <c r="P21" s="88">
        <v>1409.5486677542142</v>
      </c>
      <c r="Q21" s="88">
        <v>1616.4268743400212</v>
      </c>
      <c r="R21" s="88">
        <v>1605.8098771750256</v>
      </c>
      <c r="S21" s="88">
        <v>1532.5270270270271</v>
      </c>
      <c r="T21" s="88">
        <v>1428.5849735957752</v>
      </c>
      <c r="U21" s="88">
        <v>1401.5725300503718</v>
      </c>
      <c r="V21" s="88">
        <v>1691.5837400337123</v>
      </c>
      <c r="W21" s="88">
        <v>1788.970510662306</v>
      </c>
      <c r="X21" s="88">
        <v>2083.8253910641724</v>
      </c>
      <c r="Y21" s="88">
        <v>2378.2987202318595</v>
      </c>
      <c r="Z21" s="88">
        <v>2363.1622544906591</v>
      </c>
      <c r="AA21" s="89">
        <v>2350</v>
      </c>
      <c r="AB21" s="165">
        <f t="shared" si="0"/>
        <v>733.57312565997881</v>
      </c>
      <c r="AC21" s="90">
        <f t="shared" si="1"/>
        <v>0.45382388606938556</v>
      </c>
    </row>
    <row r="22" spans="1:29">
      <c r="A22" s="162"/>
      <c r="B22" s="91" t="s">
        <v>115</v>
      </c>
      <c r="C22" s="88">
        <v>2554.2446319018404</v>
      </c>
      <c r="D22" s="88">
        <v>2954.5099118942735</v>
      </c>
      <c r="E22" s="88">
        <v>3338.8914590747331</v>
      </c>
      <c r="F22" s="88">
        <v>3689.2451523545706</v>
      </c>
      <c r="G22" s="88">
        <v>3995.9855121293799</v>
      </c>
      <c r="H22" s="88">
        <v>4001.0377049180324</v>
      </c>
      <c r="I22" s="88">
        <v>3927.3312101910828</v>
      </c>
      <c r="J22" s="88">
        <v>3978.2554517133958</v>
      </c>
      <c r="K22" s="88">
        <v>3883.2414215686276</v>
      </c>
      <c r="L22" s="88">
        <v>3830.293941211758</v>
      </c>
      <c r="M22" s="88">
        <v>3787.4580439814813</v>
      </c>
      <c r="N22" s="88">
        <v>3931.4605633802817</v>
      </c>
      <c r="O22" s="88">
        <v>4009.6377012770681</v>
      </c>
      <c r="P22" s="88">
        <v>4790.9108210984232</v>
      </c>
      <c r="Q22" s="88">
        <v>5176.3397571277719</v>
      </c>
      <c r="R22" s="88">
        <v>5445.3659160696006</v>
      </c>
      <c r="S22" s="88">
        <v>5447.5540540540542</v>
      </c>
      <c r="T22" s="88">
        <v>5757.8036485837729</v>
      </c>
      <c r="U22" s="88">
        <v>5923.647733265444</v>
      </c>
      <c r="V22" s="88">
        <v>6975.4319692037643</v>
      </c>
      <c r="W22" s="88">
        <v>7805.0258931888757</v>
      </c>
      <c r="X22" s="88">
        <v>8710.7275962500335</v>
      </c>
      <c r="Y22" s="88">
        <v>8905.8811718695433</v>
      </c>
      <c r="Z22" s="88">
        <v>8900.8705200431505</v>
      </c>
      <c r="AA22" s="89">
        <v>8901</v>
      </c>
      <c r="AB22" s="165">
        <f t="shared" si="0"/>
        <v>3724.6602428722281</v>
      </c>
      <c r="AC22" s="90">
        <f t="shared" si="1"/>
        <v>0.71955482399380866</v>
      </c>
    </row>
    <row r="23" spans="1:29">
      <c r="A23" s="164"/>
      <c r="B23" s="92" t="s">
        <v>116</v>
      </c>
      <c r="C23" s="93">
        <v>16494.792944785277</v>
      </c>
      <c r="D23" s="93">
        <v>16999.364904552131</v>
      </c>
      <c r="E23" s="93">
        <v>17381.227758007117</v>
      </c>
      <c r="F23" s="93">
        <v>18025.49342105263</v>
      </c>
      <c r="G23" s="93">
        <v>18567.124326145553</v>
      </c>
      <c r="H23" s="93">
        <v>19130.303278688523</v>
      </c>
      <c r="I23" s="93">
        <v>19565.332802547771</v>
      </c>
      <c r="J23" s="93">
        <v>20168.86448598131</v>
      </c>
      <c r="K23" s="93">
        <v>20861.473651960787</v>
      </c>
      <c r="L23" s="93">
        <v>21576.846130773847</v>
      </c>
      <c r="M23" s="93">
        <v>21891.976273148146</v>
      </c>
      <c r="N23" s="93">
        <v>21463.97605633803</v>
      </c>
      <c r="O23" s="93">
        <v>22824.905607995555</v>
      </c>
      <c r="P23" s="93">
        <v>24424.835508428492</v>
      </c>
      <c r="Q23" s="93">
        <v>25462.811510031679</v>
      </c>
      <c r="R23" s="93">
        <v>24958.943193449333</v>
      </c>
      <c r="S23" s="93">
        <v>25513.238329238331</v>
      </c>
      <c r="T23" s="93">
        <v>25727.111137782045</v>
      </c>
      <c r="U23" s="93">
        <v>25729.795557454858</v>
      </c>
      <c r="V23" s="93">
        <v>26985.683837084573</v>
      </c>
      <c r="W23" s="93">
        <v>27496.815527656861</v>
      </c>
      <c r="X23" s="93">
        <v>27183.58659183258</v>
      </c>
      <c r="Y23" s="93">
        <v>27216.805468258954</v>
      </c>
      <c r="Z23" s="93">
        <v>27816.367788831998</v>
      </c>
      <c r="AA23" s="94">
        <v>28256</v>
      </c>
      <c r="AB23" s="157">
        <f t="shared" si="0"/>
        <v>2793.1884899683209</v>
      </c>
      <c r="AC23" s="95">
        <f t="shared" si="1"/>
        <v>0.10969678226098002</v>
      </c>
    </row>
    <row r="24" spans="1:29" ht="26.25">
      <c r="A24" s="158" t="s">
        <v>894</v>
      </c>
      <c r="B24" s="160" t="s">
        <v>283</v>
      </c>
      <c r="C24" s="83" t="s">
        <v>345</v>
      </c>
      <c r="D24" s="83" t="s">
        <v>346</v>
      </c>
      <c r="E24" s="83" t="s">
        <v>347</v>
      </c>
      <c r="F24" s="83" t="s">
        <v>348</v>
      </c>
      <c r="G24" s="83" t="s">
        <v>349</v>
      </c>
      <c r="H24" s="83" t="s">
        <v>350</v>
      </c>
      <c r="I24" s="83" t="s">
        <v>351</v>
      </c>
      <c r="J24" s="83" t="s">
        <v>352</v>
      </c>
      <c r="K24" s="83" t="s">
        <v>353</v>
      </c>
      <c r="L24" s="83" t="s">
        <v>354</v>
      </c>
      <c r="M24" s="83" t="s">
        <v>355</v>
      </c>
      <c r="N24" s="83" t="s">
        <v>190</v>
      </c>
      <c r="O24" s="83" t="s">
        <v>356</v>
      </c>
      <c r="P24" s="83" t="s">
        <v>357</v>
      </c>
      <c r="Q24" s="83" t="s">
        <v>358</v>
      </c>
      <c r="R24" s="83" t="s">
        <v>359</v>
      </c>
      <c r="S24" s="83" t="s">
        <v>191</v>
      </c>
      <c r="T24" s="83" t="s">
        <v>360</v>
      </c>
      <c r="U24" s="83" t="s">
        <v>361</v>
      </c>
      <c r="V24" s="83" t="s">
        <v>362</v>
      </c>
      <c r="W24" s="83" t="s">
        <v>363</v>
      </c>
      <c r="X24" s="83" t="s">
        <v>192</v>
      </c>
      <c r="Y24" s="84" t="s">
        <v>364</v>
      </c>
      <c r="Z24" s="84" t="s">
        <v>365</v>
      </c>
      <c r="AA24" s="85" t="s">
        <v>366</v>
      </c>
      <c r="AB24" s="86" t="s">
        <v>889</v>
      </c>
      <c r="AC24" s="77" t="s">
        <v>890</v>
      </c>
    </row>
    <row r="25" spans="1:29">
      <c r="A25" s="87" t="s">
        <v>892</v>
      </c>
      <c r="B25" s="91" t="s">
        <v>118</v>
      </c>
      <c r="C25" s="88">
        <v>906</v>
      </c>
      <c r="D25" s="88">
        <v>1171</v>
      </c>
      <c r="E25" s="88">
        <v>1116</v>
      </c>
      <c r="F25" s="88">
        <v>1245</v>
      </c>
      <c r="G25" s="88">
        <v>1310</v>
      </c>
      <c r="H25" s="88">
        <v>1330</v>
      </c>
      <c r="I25" s="88">
        <v>1465</v>
      </c>
      <c r="J25" s="88">
        <v>1567</v>
      </c>
      <c r="K25" s="88">
        <v>1554</v>
      </c>
      <c r="L25" s="88">
        <v>1649</v>
      </c>
      <c r="M25" s="88">
        <v>1642</v>
      </c>
      <c r="N25" s="88">
        <v>1608</v>
      </c>
      <c r="O25" s="88">
        <v>1674</v>
      </c>
      <c r="P25" s="88">
        <v>1909</v>
      </c>
      <c r="Q25" s="88">
        <v>2079</v>
      </c>
      <c r="R25" s="88">
        <v>2182</v>
      </c>
      <c r="S25" s="88">
        <v>2266</v>
      </c>
      <c r="T25" s="88">
        <v>2294</v>
      </c>
      <c r="U25" s="88">
        <v>2382</v>
      </c>
      <c r="V25" s="88">
        <v>2569</v>
      </c>
      <c r="W25" s="88">
        <v>2742</v>
      </c>
      <c r="X25" s="88">
        <v>2973</v>
      </c>
      <c r="Y25" s="88">
        <v>3154</v>
      </c>
      <c r="Z25" s="88">
        <v>3241</v>
      </c>
      <c r="AA25" s="89">
        <v>3347</v>
      </c>
      <c r="AB25" s="89">
        <f t="shared" ref="AB25:AB45" si="2">AA25-Q25</f>
        <v>1268</v>
      </c>
      <c r="AC25" s="90">
        <f t="shared" ref="AC25:AC45" si="3">AB25/Q25</f>
        <v>0.60990860990860996</v>
      </c>
    </row>
    <row r="26" spans="1:29">
      <c r="A26" s="162"/>
      <c r="B26" s="91" t="s">
        <v>115</v>
      </c>
      <c r="C26" s="88">
        <v>1908</v>
      </c>
      <c r="D26" s="88">
        <v>2107</v>
      </c>
      <c r="E26" s="88">
        <v>2334</v>
      </c>
      <c r="F26" s="88">
        <v>2535</v>
      </c>
      <c r="G26" s="88">
        <v>2705</v>
      </c>
      <c r="H26" s="88">
        <v>2811</v>
      </c>
      <c r="I26" s="88">
        <v>2975</v>
      </c>
      <c r="J26" s="88">
        <v>3111</v>
      </c>
      <c r="K26" s="88">
        <v>3247</v>
      </c>
      <c r="L26" s="88">
        <v>3362</v>
      </c>
      <c r="M26" s="88">
        <v>3508</v>
      </c>
      <c r="N26" s="88">
        <v>3766</v>
      </c>
      <c r="O26" s="88">
        <v>4098</v>
      </c>
      <c r="P26" s="88">
        <v>4645</v>
      </c>
      <c r="Q26" s="88">
        <v>5126</v>
      </c>
      <c r="R26" s="88">
        <v>5492</v>
      </c>
      <c r="S26" s="88">
        <v>5804</v>
      </c>
      <c r="T26" s="88">
        <v>6191</v>
      </c>
      <c r="U26" s="88">
        <v>6599</v>
      </c>
      <c r="V26" s="88">
        <v>7073</v>
      </c>
      <c r="W26" s="88">
        <v>7629</v>
      </c>
      <c r="X26" s="88">
        <v>8276</v>
      </c>
      <c r="Y26" s="88">
        <v>8646</v>
      </c>
      <c r="Z26" s="88">
        <v>8885</v>
      </c>
      <c r="AA26" s="89">
        <v>9139</v>
      </c>
      <c r="AB26" s="89">
        <f t="shared" si="2"/>
        <v>4013</v>
      </c>
      <c r="AC26" s="90">
        <f t="shared" si="3"/>
        <v>0.78287163480296529</v>
      </c>
    </row>
    <row r="27" spans="1:29">
      <c r="A27" s="162"/>
      <c r="B27" s="91" t="s">
        <v>116</v>
      </c>
      <c r="C27" s="88">
        <v>9340</v>
      </c>
      <c r="D27" s="88">
        <v>9812</v>
      </c>
      <c r="E27" s="88">
        <v>10448</v>
      </c>
      <c r="F27" s="88">
        <v>11007</v>
      </c>
      <c r="G27" s="88">
        <v>11719</v>
      </c>
      <c r="H27" s="88">
        <v>12216</v>
      </c>
      <c r="I27" s="88">
        <v>12994</v>
      </c>
      <c r="J27" s="88">
        <v>13785</v>
      </c>
      <c r="K27" s="88">
        <v>14709</v>
      </c>
      <c r="L27" s="88">
        <v>15518</v>
      </c>
      <c r="M27" s="88">
        <v>16072</v>
      </c>
      <c r="N27" s="88">
        <v>17377</v>
      </c>
      <c r="O27" s="88">
        <v>18060</v>
      </c>
      <c r="P27" s="88">
        <v>18950</v>
      </c>
      <c r="Q27" s="88">
        <v>20045</v>
      </c>
      <c r="R27" s="88">
        <v>20980</v>
      </c>
      <c r="S27" s="88">
        <v>22308</v>
      </c>
      <c r="T27" s="88">
        <v>23420</v>
      </c>
      <c r="U27" s="88">
        <v>24818</v>
      </c>
      <c r="V27" s="88">
        <v>25739</v>
      </c>
      <c r="W27" s="88">
        <v>26766</v>
      </c>
      <c r="X27" s="88">
        <v>27883</v>
      </c>
      <c r="Y27" s="88">
        <v>28989</v>
      </c>
      <c r="Z27" s="88">
        <v>30131</v>
      </c>
      <c r="AA27" s="89">
        <v>31231</v>
      </c>
      <c r="AB27" s="89">
        <f t="shared" si="2"/>
        <v>11186</v>
      </c>
      <c r="AC27" s="90">
        <f t="shared" si="3"/>
        <v>0.55804440009977552</v>
      </c>
    </row>
    <row r="28" spans="1:29" ht="24" customHeight="1">
      <c r="A28" s="87" t="s">
        <v>566</v>
      </c>
      <c r="B28" s="91" t="s">
        <v>118</v>
      </c>
      <c r="C28" s="88">
        <v>1403</v>
      </c>
      <c r="D28" s="88">
        <v>1683</v>
      </c>
      <c r="E28" s="88">
        <v>1820</v>
      </c>
      <c r="F28" s="88">
        <v>1894</v>
      </c>
      <c r="G28" s="88">
        <v>1996</v>
      </c>
      <c r="H28" s="88">
        <v>2358</v>
      </c>
      <c r="I28" s="88">
        <v>2528</v>
      </c>
      <c r="J28" s="88">
        <v>2559</v>
      </c>
      <c r="K28" s="88">
        <v>2622</v>
      </c>
      <c r="L28" s="88">
        <v>2619</v>
      </c>
      <c r="M28" s="88">
        <v>2653</v>
      </c>
      <c r="N28" s="88">
        <v>2738</v>
      </c>
      <c r="O28" s="88">
        <v>2946</v>
      </c>
      <c r="P28" s="88">
        <v>3080</v>
      </c>
      <c r="Q28" s="88">
        <v>3218</v>
      </c>
      <c r="R28" s="88">
        <v>3355</v>
      </c>
      <c r="S28" s="88">
        <v>3476</v>
      </c>
      <c r="T28" s="88">
        <v>3413</v>
      </c>
      <c r="U28" s="88">
        <v>3532</v>
      </c>
      <c r="V28" s="88">
        <v>3719</v>
      </c>
      <c r="W28" s="88">
        <v>3814</v>
      </c>
      <c r="X28" s="88">
        <v>4092</v>
      </c>
      <c r="Y28" s="88">
        <v>4263</v>
      </c>
      <c r="Z28" s="88">
        <v>4421</v>
      </c>
      <c r="AA28" s="89">
        <v>4628</v>
      </c>
      <c r="AB28" s="89">
        <f t="shared" si="2"/>
        <v>1410</v>
      </c>
      <c r="AC28" s="90">
        <f t="shared" si="3"/>
        <v>0.43816034804226228</v>
      </c>
    </row>
    <row r="29" spans="1:29">
      <c r="A29" s="162"/>
      <c r="B29" s="91" t="s">
        <v>115</v>
      </c>
      <c r="C29" s="88">
        <v>2081</v>
      </c>
      <c r="D29" s="88">
        <v>2770</v>
      </c>
      <c r="E29" s="88">
        <v>3085</v>
      </c>
      <c r="F29" s="88">
        <v>3356</v>
      </c>
      <c r="G29" s="88">
        <v>3523</v>
      </c>
      <c r="H29" s="88">
        <v>3728</v>
      </c>
      <c r="I29" s="88">
        <v>3909</v>
      </c>
      <c r="J29" s="88">
        <v>4057</v>
      </c>
      <c r="K29" s="88">
        <v>4201</v>
      </c>
      <c r="L29" s="88">
        <v>4509</v>
      </c>
      <c r="M29" s="88">
        <v>4686</v>
      </c>
      <c r="N29" s="88">
        <v>4776</v>
      </c>
      <c r="O29" s="88">
        <v>5585</v>
      </c>
      <c r="P29" s="88">
        <v>5928</v>
      </c>
      <c r="Q29" s="88">
        <v>6289</v>
      </c>
      <c r="R29" s="88">
        <v>6595</v>
      </c>
      <c r="S29" s="88">
        <v>6859</v>
      </c>
      <c r="T29" s="88">
        <v>7253</v>
      </c>
      <c r="U29" s="88">
        <v>7567</v>
      </c>
      <c r="V29" s="88">
        <v>8004</v>
      </c>
      <c r="W29" s="88">
        <v>8406</v>
      </c>
      <c r="X29" s="88">
        <v>8905</v>
      </c>
      <c r="Y29" s="88">
        <v>9209</v>
      </c>
      <c r="Z29" s="88">
        <v>9434</v>
      </c>
      <c r="AA29" s="89">
        <v>9777</v>
      </c>
      <c r="AB29" s="89">
        <f t="shared" si="2"/>
        <v>3488</v>
      </c>
      <c r="AC29" s="90">
        <f t="shared" si="3"/>
        <v>0.55461917633964064</v>
      </c>
    </row>
    <row r="30" spans="1:29">
      <c r="A30" s="162"/>
      <c r="B30" s="91" t="s">
        <v>116</v>
      </c>
      <c r="C30" s="88">
        <v>9967</v>
      </c>
      <c r="D30" s="88">
        <v>10246</v>
      </c>
      <c r="E30" s="88">
        <v>11006</v>
      </c>
      <c r="F30" s="88">
        <v>11680</v>
      </c>
      <c r="G30" s="88">
        <v>12529</v>
      </c>
      <c r="H30" s="88">
        <v>12816</v>
      </c>
      <c r="I30" s="88">
        <v>13886</v>
      </c>
      <c r="J30" s="88">
        <v>14650</v>
      </c>
      <c r="K30" s="88">
        <v>15381</v>
      </c>
      <c r="L30" s="88">
        <v>16540</v>
      </c>
      <c r="M30" s="88">
        <v>17547</v>
      </c>
      <c r="N30" s="88">
        <v>18761</v>
      </c>
      <c r="O30" s="88">
        <v>20357</v>
      </c>
      <c r="P30" s="88">
        <v>20238</v>
      </c>
      <c r="Q30" s="88">
        <v>20873</v>
      </c>
      <c r="R30" s="88">
        <v>22059</v>
      </c>
      <c r="S30" s="88">
        <v>23491</v>
      </c>
      <c r="T30" s="88">
        <v>24577</v>
      </c>
      <c r="U30" s="88">
        <v>26232</v>
      </c>
      <c r="V30" s="88">
        <v>27313</v>
      </c>
      <c r="W30" s="88">
        <v>28422</v>
      </c>
      <c r="X30" s="88">
        <v>29324</v>
      </c>
      <c r="Y30" s="88">
        <v>30515</v>
      </c>
      <c r="Z30" s="88">
        <v>31723</v>
      </c>
      <c r="AA30" s="89">
        <v>33056</v>
      </c>
      <c r="AB30" s="89">
        <f t="shared" si="2"/>
        <v>12183</v>
      </c>
      <c r="AC30" s="90">
        <f t="shared" si="3"/>
        <v>0.58367268720356447</v>
      </c>
    </row>
    <row r="31" spans="1:29" ht="24.75" customHeight="1">
      <c r="A31" s="87" t="s">
        <v>567</v>
      </c>
      <c r="B31" s="91" t="s">
        <v>118</v>
      </c>
      <c r="C31" s="88">
        <v>1201</v>
      </c>
      <c r="D31" s="88">
        <v>1292</v>
      </c>
      <c r="E31" s="88">
        <v>1428</v>
      </c>
      <c r="F31" s="88">
        <v>1499</v>
      </c>
      <c r="G31" s="88">
        <v>1552</v>
      </c>
      <c r="H31" s="88">
        <v>1602</v>
      </c>
      <c r="I31" s="88">
        <v>1702</v>
      </c>
      <c r="J31" s="88">
        <v>1749</v>
      </c>
      <c r="K31" s="88">
        <v>1834</v>
      </c>
      <c r="L31" s="88">
        <v>1830</v>
      </c>
      <c r="M31" s="88">
        <v>1878</v>
      </c>
      <c r="N31" s="88">
        <v>2024</v>
      </c>
      <c r="O31" s="88">
        <v>2145</v>
      </c>
      <c r="P31" s="88">
        <v>2334</v>
      </c>
      <c r="Q31" s="88">
        <v>2550</v>
      </c>
      <c r="R31" s="88">
        <v>2664</v>
      </c>
      <c r="S31" s="88">
        <v>2835</v>
      </c>
      <c r="T31" s="88">
        <v>2945</v>
      </c>
      <c r="U31" s="88">
        <v>3065</v>
      </c>
      <c r="V31" s="88">
        <v>3151</v>
      </c>
      <c r="W31" s="88">
        <v>3343</v>
      </c>
      <c r="X31" s="88">
        <v>3476</v>
      </c>
      <c r="Y31" s="88">
        <v>3628</v>
      </c>
      <c r="Z31" s="88">
        <v>3759</v>
      </c>
      <c r="AA31" s="89">
        <v>3889</v>
      </c>
      <c r="AB31" s="89">
        <f t="shared" si="2"/>
        <v>1339</v>
      </c>
      <c r="AC31" s="90">
        <f t="shared" si="3"/>
        <v>0.52509803921568632</v>
      </c>
    </row>
    <row r="32" spans="1:29">
      <c r="A32" s="162"/>
      <c r="B32" s="91" t="s">
        <v>115</v>
      </c>
      <c r="C32" s="88">
        <v>2132</v>
      </c>
      <c r="D32" s="88">
        <v>2304</v>
      </c>
      <c r="E32" s="88">
        <v>2616</v>
      </c>
      <c r="F32" s="88">
        <v>2768</v>
      </c>
      <c r="G32" s="88">
        <v>2924</v>
      </c>
      <c r="H32" s="88">
        <v>3104</v>
      </c>
      <c r="I32" s="88">
        <v>3263</v>
      </c>
      <c r="J32" s="88">
        <v>3468</v>
      </c>
      <c r="K32" s="88">
        <v>3647</v>
      </c>
      <c r="L32" s="88">
        <v>3811</v>
      </c>
      <c r="M32" s="88">
        <v>3992</v>
      </c>
      <c r="N32" s="88">
        <v>4217</v>
      </c>
      <c r="O32" s="88">
        <v>4887</v>
      </c>
      <c r="P32" s="88">
        <v>5445</v>
      </c>
      <c r="Q32" s="88">
        <v>6073</v>
      </c>
      <c r="R32" s="88">
        <v>6574</v>
      </c>
      <c r="S32" s="88">
        <v>6929</v>
      </c>
      <c r="T32" s="88">
        <v>7380</v>
      </c>
      <c r="U32" s="88">
        <v>7790</v>
      </c>
      <c r="V32" s="88">
        <v>8116</v>
      </c>
      <c r="W32" s="88">
        <v>8534</v>
      </c>
      <c r="X32" s="88">
        <v>9011</v>
      </c>
      <c r="Y32" s="88">
        <v>9373</v>
      </c>
      <c r="Z32" s="88">
        <v>9568</v>
      </c>
      <c r="AA32" s="89">
        <v>9749</v>
      </c>
      <c r="AB32" s="89">
        <f t="shared" si="2"/>
        <v>3676</v>
      </c>
      <c r="AC32" s="90">
        <f t="shared" si="3"/>
        <v>0.60530215708875346</v>
      </c>
    </row>
    <row r="33" spans="1:29">
      <c r="A33" s="162"/>
      <c r="B33" s="91" t="s">
        <v>116</v>
      </c>
      <c r="C33" s="88">
        <v>8800</v>
      </c>
      <c r="D33" s="88">
        <v>9445</v>
      </c>
      <c r="E33" s="88">
        <v>10025</v>
      </c>
      <c r="F33" s="88">
        <v>10593</v>
      </c>
      <c r="G33" s="88">
        <v>11162</v>
      </c>
      <c r="H33" s="88">
        <v>11800</v>
      </c>
      <c r="I33" s="88">
        <v>12670</v>
      </c>
      <c r="J33" s="88">
        <v>13320</v>
      </c>
      <c r="K33" s="88">
        <v>14007</v>
      </c>
      <c r="L33" s="88">
        <v>14609</v>
      </c>
      <c r="M33" s="88">
        <v>15299</v>
      </c>
      <c r="N33" s="88">
        <v>16349</v>
      </c>
      <c r="O33" s="88">
        <v>17426</v>
      </c>
      <c r="P33" s="88">
        <v>17683</v>
      </c>
      <c r="Q33" s="88">
        <v>18498</v>
      </c>
      <c r="R33" s="88">
        <v>19632</v>
      </c>
      <c r="S33" s="88">
        <v>20874</v>
      </c>
      <c r="T33" s="88">
        <v>22034</v>
      </c>
      <c r="U33" s="88">
        <v>23326</v>
      </c>
      <c r="V33" s="88">
        <v>24149</v>
      </c>
      <c r="W33" s="88">
        <v>25111</v>
      </c>
      <c r="X33" s="88">
        <v>26416</v>
      </c>
      <c r="Y33" s="88">
        <v>27683</v>
      </c>
      <c r="Z33" s="88">
        <v>28849</v>
      </c>
      <c r="AA33" s="89">
        <v>29796</v>
      </c>
      <c r="AB33" s="89">
        <f t="shared" si="2"/>
        <v>11298</v>
      </c>
      <c r="AC33" s="90">
        <f t="shared" si="3"/>
        <v>0.6107687317547843</v>
      </c>
    </row>
    <row r="34" spans="1:29" ht="24.75" customHeight="1">
      <c r="A34" s="87" t="s">
        <v>568</v>
      </c>
      <c r="B34" s="91" t="s">
        <v>118</v>
      </c>
      <c r="C34" s="88">
        <v>1356</v>
      </c>
      <c r="D34" s="88">
        <v>1750</v>
      </c>
      <c r="E34" s="88">
        <v>1865</v>
      </c>
      <c r="F34" s="88">
        <v>2113</v>
      </c>
      <c r="G34" s="88">
        <v>2204</v>
      </c>
      <c r="H34" s="88">
        <v>2212</v>
      </c>
      <c r="I34" s="88">
        <v>2299</v>
      </c>
      <c r="J34" s="88">
        <v>2357</v>
      </c>
      <c r="K34" s="88">
        <v>2302</v>
      </c>
      <c r="L34" s="88">
        <v>2170</v>
      </c>
      <c r="M34" s="88">
        <v>2150</v>
      </c>
      <c r="N34" s="88">
        <v>2281</v>
      </c>
      <c r="O34" s="88">
        <v>2620</v>
      </c>
      <c r="P34" s="88">
        <v>2960</v>
      </c>
      <c r="Q34" s="88">
        <v>3137</v>
      </c>
      <c r="R34" s="88">
        <v>3265</v>
      </c>
      <c r="S34" s="88">
        <v>3329</v>
      </c>
      <c r="T34" s="88">
        <v>3535</v>
      </c>
      <c r="U34" s="88">
        <v>3685</v>
      </c>
      <c r="V34" s="88">
        <v>3975</v>
      </c>
      <c r="W34" s="88">
        <v>4256</v>
      </c>
      <c r="X34" s="88">
        <v>4415</v>
      </c>
      <c r="Y34" s="88">
        <v>4624</v>
      </c>
      <c r="Z34" s="88">
        <v>4693</v>
      </c>
      <c r="AA34" s="89">
        <v>4801</v>
      </c>
      <c r="AB34" s="89">
        <f t="shared" si="2"/>
        <v>1664</v>
      </c>
      <c r="AC34" s="90">
        <f t="shared" si="3"/>
        <v>0.53044309850175331</v>
      </c>
    </row>
    <row r="35" spans="1:29">
      <c r="A35" s="162"/>
      <c r="B35" s="91" t="s">
        <v>115</v>
      </c>
      <c r="C35" s="88">
        <v>2550</v>
      </c>
      <c r="D35" s="88">
        <v>3386</v>
      </c>
      <c r="E35" s="88">
        <v>3631</v>
      </c>
      <c r="F35" s="88">
        <v>3949</v>
      </c>
      <c r="G35" s="88">
        <v>4094</v>
      </c>
      <c r="H35" s="88">
        <v>4237</v>
      </c>
      <c r="I35" s="88">
        <v>4315</v>
      </c>
      <c r="J35" s="88">
        <v>4526</v>
      </c>
      <c r="K35" s="88">
        <v>4635</v>
      </c>
      <c r="L35" s="88">
        <v>4677</v>
      </c>
      <c r="M35" s="88">
        <v>4748</v>
      </c>
      <c r="N35" s="88">
        <v>4890</v>
      </c>
      <c r="O35" s="88">
        <v>5353</v>
      </c>
      <c r="P35" s="88">
        <v>6239</v>
      </c>
      <c r="Q35" s="88">
        <v>6876</v>
      </c>
      <c r="R35" s="88">
        <v>7255</v>
      </c>
      <c r="S35" s="88">
        <v>7666</v>
      </c>
      <c r="T35" s="88">
        <v>8123</v>
      </c>
      <c r="U35" s="88">
        <v>8628</v>
      </c>
      <c r="V35" s="88">
        <v>9378</v>
      </c>
      <c r="W35" s="88">
        <v>9841</v>
      </c>
      <c r="X35" s="88">
        <v>10498</v>
      </c>
      <c r="Y35" s="88">
        <v>11025</v>
      </c>
      <c r="Z35" s="88">
        <v>11222</v>
      </c>
      <c r="AA35" s="89">
        <v>11436</v>
      </c>
      <c r="AB35" s="89">
        <f t="shared" si="2"/>
        <v>4560</v>
      </c>
      <c r="AC35" s="90">
        <f t="shared" si="3"/>
        <v>0.6631762652705061</v>
      </c>
    </row>
    <row r="36" spans="1:29">
      <c r="A36" s="162"/>
      <c r="B36" s="91" t="s">
        <v>116</v>
      </c>
      <c r="C36" s="88">
        <v>12313</v>
      </c>
      <c r="D36" s="88">
        <v>13155</v>
      </c>
      <c r="E36" s="88">
        <v>14039</v>
      </c>
      <c r="F36" s="88">
        <v>14755</v>
      </c>
      <c r="G36" s="88">
        <v>15539</v>
      </c>
      <c r="H36" s="88">
        <v>16318</v>
      </c>
      <c r="I36" s="88">
        <v>17219</v>
      </c>
      <c r="J36" s="88">
        <v>18418</v>
      </c>
      <c r="K36" s="88">
        <v>19211</v>
      </c>
      <c r="L36" s="88">
        <v>20281</v>
      </c>
      <c r="M36" s="88">
        <v>21215</v>
      </c>
      <c r="N36" s="88">
        <v>22106</v>
      </c>
      <c r="O36" s="88">
        <v>23663</v>
      </c>
      <c r="P36" s="88">
        <v>24226</v>
      </c>
      <c r="Q36" s="88">
        <v>25614</v>
      </c>
      <c r="R36" s="88">
        <v>26914</v>
      </c>
      <c r="S36" s="88">
        <v>28428</v>
      </c>
      <c r="T36" s="88">
        <v>29904</v>
      </c>
      <c r="U36" s="88">
        <v>31490</v>
      </c>
      <c r="V36" s="88">
        <v>32853</v>
      </c>
      <c r="W36" s="88">
        <v>34153</v>
      </c>
      <c r="X36" s="88">
        <v>35388</v>
      </c>
      <c r="Y36" s="88">
        <v>36702</v>
      </c>
      <c r="Z36" s="88">
        <v>37953</v>
      </c>
      <c r="AA36" s="89">
        <v>39243</v>
      </c>
      <c r="AB36" s="89">
        <f t="shared" si="2"/>
        <v>13629</v>
      </c>
      <c r="AC36" s="90">
        <f t="shared" si="3"/>
        <v>0.53209182478332162</v>
      </c>
    </row>
    <row r="37" spans="1:29" ht="24" customHeight="1">
      <c r="A37" s="87" t="s">
        <v>569</v>
      </c>
      <c r="B37" s="91" t="s">
        <v>118</v>
      </c>
      <c r="C37" s="88">
        <v>712</v>
      </c>
      <c r="D37" s="88">
        <v>810</v>
      </c>
      <c r="E37" s="88">
        <v>919</v>
      </c>
      <c r="F37" s="88">
        <v>976</v>
      </c>
      <c r="G37" s="88">
        <v>991</v>
      </c>
      <c r="H37" s="88">
        <v>1037</v>
      </c>
      <c r="I37" s="88">
        <v>1080</v>
      </c>
      <c r="J37" s="88">
        <v>1186</v>
      </c>
      <c r="K37" s="88">
        <v>1235</v>
      </c>
      <c r="L37" s="88">
        <v>1267</v>
      </c>
      <c r="M37" s="88">
        <v>1327</v>
      </c>
      <c r="N37" s="88">
        <v>1468</v>
      </c>
      <c r="O37" s="88">
        <v>1633</v>
      </c>
      <c r="P37" s="88">
        <v>1809</v>
      </c>
      <c r="Q37" s="88">
        <v>1953</v>
      </c>
      <c r="R37" s="88">
        <v>2078</v>
      </c>
      <c r="S37" s="88">
        <v>2154</v>
      </c>
      <c r="T37" s="88">
        <v>2212</v>
      </c>
      <c r="U37" s="88">
        <v>2338</v>
      </c>
      <c r="V37" s="88">
        <v>2553</v>
      </c>
      <c r="W37" s="88">
        <v>2811</v>
      </c>
      <c r="X37" s="88">
        <v>3091</v>
      </c>
      <c r="Y37" s="88">
        <v>3242</v>
      </c>
      <c r="Z37" s="88">
        <v>3357</v>
      </c>
      <c r="AA37" s="89">
        <v>3469</v>
      </c>
      <c r="AB37" s="89">
        <f t="shared" si="2"/>
        <v>1516</v>
      </c>
      <c r="AC37" s="90">
        <f t="shared" si="3"/>
        <v>0.7762416794674859</v>
      </c>
    </row>
    <row r="38" spans="1:29">
      <c r="A38" s="162"/>
      <c r="B38" s="91" t="s">
        <v>115</v>
      </c>
      <c r="C38" s="88">
        <v>1804</v>
      </c>
      <c r="D38" s="88">
        <v>1875</v>
      </c>
      <c r="E38" s="88">
        <v>2009</v>
      </c>
      <c r="F38" s="88">
        <v>2183</v>
      </c>
      <c r="G38" s="88">
        <v>2257</v>
      </c>
      <c r="H38" s="88">
        <v>2324</v>
      </c>
      <c r="I38" s="88">
        <v>2425</v>
      </c>
      <c r="J38" s="88">
        <v>2544</v>
      </c>
      <c r="K38" s="88">
        <v>2675</v>
      </c>
      <c r="L38" s="88">
        <v>2734</v>
      </c>
      <c r="M38" s="88">
        <v>2906</v>
      </c>
      <c r="N38" s="88">
        <v>3194</v>
      </c>
      <c r="O38" s="88">
        <v>3377</v>
      </c>
      <c r="P38" s="88">
        <v>3805</v>
      </c>
      <c r="Q38" s="88">
        <v>4130</v>
      </c>
      <c r="R38" s="88">
        <v>4429</v>
      </c>
      <c r="S38" s="88">
        <v>4727</v>
      </c>
      <c r="T38" s="88">
        <v>5016</v>
      </c>
      <c r="U38" s="88">
        <v>5426</v>
      </c>
      <c r="V38" s="88">
        <v>5778</v>
      </c>
      <c r="W38" s="88">
        <v>6470</v>
      </c>
      <c r="X38" s="88">
        <v>7142</v>
      </c>
      <c r="Y38" s="88">
        <v>7640</v>
      </c>
      <c r="Z38" s="88">
        <v>8036</v>
      </c>
      <c r="AA38" s="89">
        <v>8363</v>
      </c>
      <c r="AB38" s="89">
        <f t="shared" si="2"/>
        <v>4233</v>
      </c>
      <c r="AC38" s="90">
        <f t="shared" si="3"/>
        <v>1.0249394673123486</v>
      </c>
    </row>
    <row r="39" spans="1:29">
      <c r="A39" s="162"/>
      <c r="B39" s="91" t="s">
        <v>116</v>
      </c>
      <c r="C39" s="88">
        <v>7856</v>
      </c>
      <c r="D39" s="88">
        <v>8426</v>
      </c>
      <c r="E39" s="88">
        <v>8952</v>
      </c>
      <c r="F39" s="88">
        <v>9525</v>
      </c>
      <c r="G39" s="88">
        <v>10102</v>
      </c>
      <c r="H39" s="88">
        <v>10472</v>
      </c>
      <c r="I39" s="88">
        <v>11320</v>
      </c>
      <c r="J39" s="88">
        <v>12029</v>
      </c>
      <c r="K39" s="88">
        <v>12636</v>
      </c>
      <c r="L39" s="88">
        <v>13187</v>
      </c>
      <c r="M39" s="88">
        <v>13912</v>
      </c>
      <c r="N39" s="88">
        <v>14791</v>
      </c>
      <c r="O39" s="88">
        <v>15937</v>
      </c>
      <c r="P39" s="88">
        <v>16330</v>
      </c>
      <c r="Q39" s="88">
        <v>17329</v>
      </c>
      <c r="R39" s="88">
        <v>18311</v>
      </c>
      <c r="S39" s="88">
        <v>19444</v>
      </c>
      <c r="T39" s="88">
        <v>20474</v>
      </c>
      <c r="U39" s="88">
        <v>21526</v>
      </c>
      <c r="V39" s="88">
        <v>22347</v>
      </c>
      <c r="W39" s="88">
        <v>23340</v>
      </c>
      <c r="X39" s="88">
        <v>24580</v>
      </c>
      <c r="Y39" s="88">
        <v>25683</v>
      </c>
      <c r="Z39" s="88">
        <v>26563</v>
      </c>
      <c r="AA39" s="89">
        <v>27400</v>
      </c>
      <c r="AB39" s="89">
        <f t="shared" si="2"/>
        <v>10071</v>
      </c>
      <c r="AC39" s="90">
        <f t="shared" si="3"/>
        <v>0.58116452189970569</v>
      </c>
    </row>
    <row r="40" spans="1:29" ht="21.75" customHeight="1">
      <c r="A40" s="87" t="s">
        <v>570</v>
      </c>
      <c r="B40" s="91" t="s">
        <v>118</v>
      </c>
      <c r="C40" s="88">
        <v>599</v>
      </c>
      <c r="D40" s="88">
        <v>658</v>
      </c>
      <c r="E40" s="88">
        <v>694</v>
      </c>
      <c r="F40" s="88">
        <v>712</v>
      </c>
      <c r="G40" s="88">
        <v>747</v>
      </c>
      <c r="H40" s="88">
        <v>826</v>
      </c>
      <c r="I40" s="88">
        <v>871</v>
      </c>
      <c r="J40" s="88">
        <v>938</v>
      </c>
      <c r="K40" s="88">
        <v>995</v>
      </c>
      <c r="L40" s="88">
        <v>1040</v>
      </c>
      <c r="M40" s="88">
        <v>1133</v>
      </c>
      <c r="N40" s="88">
        <v>1123</v>
      </c>
      <c r="O40" s="88">
        <v>1222</v>
      </c>
      <c r="P40" s="88">
        <v>1357</v>
      </c>
      <c r="Q40" s="88">
        <v>1512</v>
      </c>
      <c r="R40" s="88">
        <v>1605</v>
      </c>
      <c r="S40" s="88">
        <v>1689</v>
      </c>
      <c r="T40" s="88">
        <v>1739</v>
      </c>
      <c r="U40" s="88">
        <v>1777</v>
      </c>
      <c r="V40" s="88">
        <v>1862</v>
      </c>
      <c r="W40" s="88">
        <v>1973</v>
      </c>
      <c r="X40" s="88">
        <v>2151</v>
      </c>
      <c r="Y40" s="88">
        <v>2251</v>
      </c>
      <c r="Z40" s="88">
        <v>2327</v>
      </c>
      <c r="AA40" s="89">
        <v>2418</v>
      </c>
      <c r="AB40" s="89">
        <f t="shared" si="2"/>
        <v>906</v>
      </c>
      <c r="AC40" s="90">
        <f t="shared" si="3"/>
        <v>0.59920634920634919</v>
      </c>
    </row>
    <row r="41" spans="1:29">
      <c r="A41" s="162"/>
      <c r="B41" s="91" t="s">
        <v>115</v>
      </c>
      <c r="C41" s="88">
        <v>1176</v>
      </c>
      <c r="D41" s="88">
        <v>1269</v>
      </c>
      <c r="E41" s="88">
        <v>1412</v>
      </c>
      <c r="F41" s="88">
        <v>1547</v>
      </c>
      <c r="G41" s="88">
        <v>1727</v>
      </c>
      <c r="H41" s="88">
        <v>1871</v>
      </c>
      <c r="I41" s="88">
        <v>2160</v>
      </c>
      <c r="J41" s="88">
        <v>2321</v>
      </c>
      <c r="K41" s="88">
        <v>2526</v>
      </c>
      <c r="L41" s="88">
        <v>2721</v>
      </c>
      <c r="M41" s="88">
        <v>2925</v>
      </c>
      <c r="N41" s="88">
        <v>3210</v>
      </c>
      <c r="O41" s="88">
        <v>3402</v>
      </c>
      <c r="P41" s="88">
        <v>3925</v>
      </c>
      <c r="Q41" s="88">
        <v>4691</v>
      </c>
      <c r="R41" s="88">
        <v>5038</v>
      </c>
      <c r="S41" s="88">
        <v>5537</v>
      </c>
      <c r="T41" s="88">
        <v>5976</v>
      </c>
      <c r="U41" s="88">
        <v>6447</v>
      </c>
      <c r="V41" s="88">
        <v>6714</v>
      </c>
      <c r="W41" s="88">
        <v>7102</v>
      </c>
      <c r="X41" s="88">
        <v>7426</v>
      </c>
      <c r="Y41" s="88">
        <v>7731</v>
      </c>
      <c r="Z41" s="88">
        <v>7949</v>
      </c>
      <c r="AA41" s="89">
        <v>8254</v>
      </c>
      <c r="AB41" s="89">
        <f t="shared" si="2"/>
        <v>3563</v>
      </c>
      <c r="AC41" s="90">
        <f t="shared" si="3"/>
        <v>0.75953954380729061</v>
      </c>
    </row>
    <row r="42" spans="1:29">
      <c r="A42" s="162"/>
      <c r="B42" s="91" t="s">
        <v>116</v>
      </c>
      <c r="C42" s="88">
        <v>6528</v>
      </c>
      <c r="D42" s="88">
        <v>7018</v>
      </c>
      <c r="E42" s="88">
        <v>7477</v>
      </c>
      <c r="F42" s="88">
        <v>8077</v>
      </c>
      <c r="G42" s="88">
        <v>8562</v>
      </c>
      <c r="H42" s="88">
        <v>8973</v>
      </c>
      <c r="I42" s="88">
        <v>9654</v>
      </c>
      <c r="J42" s="88">
        <v>10075</v>
      </c>
      <c r="K42" s="88">
        <v>10701</v>
      </c>
      <c r="L42" s="88">
        <v>11257</v>
      </c>
      <c r="M42" s="88">
        <v>11965</v>
      </c>
      <c r="N42" s="88">
        <v>12974</v>
      </c>
      <c r="O42" s="88">
        <v>14435</v>
      </c>
      <c r="P42" s="88">
        <v>14745</v>
      </c>
      <c r="Q42" s="88">
        <v>15888</v>
      </c>
      <c r="R42" s="88">
        <v>16977</v>
      </c>
      <c r="S42" s="88">
        <v>18325</v>
      </c>
      <c r="T42" s="88">
        <v>19639</v>
      </c>
      <c r="U42" s="88">
        <v>21185</v>
      </c>
      <c r="V42" s="88">
        <v>22368</v>
      </c>
      <c r="W42" s="88">
        <v>23638</v>
      </c>
      <c r="X42" s="88">
        <v>25139</v>
      </c>
      <c r="Y42" s="88">
        <v>26406</v>
      </c>
      <c r="Z42" s="88">
        <v>27683</v>
      </c>
      <c r="AA42" s="89">
        <v>28896</v>
      </c>
      <c r="AB42" s="89">
        <f t="shared" si="2"/>
        <v>13008</v>
      </c>
      <c r="AC42" s="90">
        <f t="shared" si="3"/>
        <v>0.81873111782477337</v>
      </c>
    </row>
    <row r="43" spans="1:29" ht="21.75" customHeight="1">
      <c r="A43" s="87" t="s">
        <v>571</v>
      </c>
      <c r="B43" s="91" t="s">
        <v>118</v>
      </c>
      <c r="C43" s="88">
        <v>405</v>
      </c>
      <c r="D43" s="88">
        <v>510.5</v>
      </c>
      <c r="E43" s="88">
        <v>616</v>
      </c>
      <c r="F43" s="88">
        <v>765</v>
      </c>
      <c r="G43" s="88">
        <v>776</v>
      </c>
      <c r="H43" s="88">
        <v>808</v>
      </c>
      <c r="I43" s="88">
        <v>901</v>
      </c>
      <c r="J43" s="88">
        <v>925</v>
      </c>
      <c r="K43" s="88">
        <v>1053</v>
      </c>
      <c r="L43" s="88">
        <v>1007</v>
      </c>
      <c r="M43" s="88">
        <v>960</v>
      </c>
      <c r="N43" s="88">
        <v>914</v>
      </c>
      <c r="O43" s="88">
        <v>967</v>
      </c>
      <c r="P43" s="88">
        <v>1088</v>
      </c>
      <c r="Q43" s="88">
        <v>1285</v>
      </c>
      <c r="R43" s="88">
        <v>1317</v>
      </c>
      <c r="S43" s="88">
        <v>1309</v>
      </c>
      <c r="T43" s="88">
        <v>1249</v>
      </c>
      <c r="U43" s="88">
        <v>1294</v>
      </c>
      <c r="V43" s="88">
        <v>1529</v>
      </c>
      <c r="W43" s="88">
        <v>1637</v>
      </c>
      <c r="X43" s="88">
        <v>1976</v>
      </c>
      <c r="Y43" s="88">
        <v>2287</v>
      </c>
      <c r="Z43" s="88">
        <v>2317</v>
      </c>
      <c r="AA43" s="89">
        <v>2350</v>
      </c>
      <c r="AB43" s="165">
        <f t="shared" si="2"/>
        <v>1065</v>
      </c>
      <c r="AC43" s="90">
        <f t="shared" si="3"/>
        <v>0.8287937743190662</v>
      </c>
    </row>
    <row r="44" spans="1:29">
      <c r="A44" s="162"/>
      <c r="B44" s="91" t="s">
        <v>115</v>
      </c>
      <c r="C44" s="88">
        <v>1398</v>
      </c>
      <c r="D44" s="88">
        <v>1689</v>
      </c>
      <c r="E44" s="88">
        <v>1969</v>
      </c>
      <c r="F44" s="88">
        <v>2236</v>
      </c>
      <c r="G44" s="88">
        <v>2489</v>
      </c>
      <c r="H44" s="88">
        <v>2561</v>
      </c>
      <c r="I44" s="88">
        <v>2588</v>
      </c>
      <c r="J44" s="88">
        <v>2680</v>
      </c>
      <c r="K44" s="88">
        <v>2660</v>
      </c>
      <c r="L44" s="88">
        <v>2680</v>
      </c>
      <c r="M44" s="88">
        <v>2747</v>
      </c>
      <c r="N44" s="88">
        <v>2929</v>
      </c>
      <c r="O44" s="88">
        <v>3031</v>
      </c>
      <c r="P44" s="88">
        <v>3698</v>
      </c>
      <c r="Q44" s="88">
        <v>4115</v>
      </c>
      <c r="R44" s="88">
        <v>4466</v>
      </c>
      <c r="S44" s="88">
        <v>4653</v>
      </c>
      <c r="T44" s="88">
        <v>5034</v>
      </c>
      <c r="U44" s="88">
        <v>5469</v>
      </c>
      <c r="V44" s="88">
        <v>6305</v>
      </c>
      <c r="W44" s="88">
        <v>7142</v>
      </c>
      <c r="X44" s="88">
        <v>8260</v>
      </c>
      <c r="Y44" s="88">
        <v>8564</v>
      </c>
      <c r="Z44" s="88">
        <v>8727</v>
      </c>
      <c r="AA44" s="89">
        <v>8901</v>
      </c>
      <c r="AB44" s="165">
        <f t="shared" si="2"/>
        <v>4786</v>
      </c>
      <c r="AC44" s="90">
        <f t="shared" si="3"/>
        <v>1.1630619684082624</v>
      </c>
    </row>
    <row r="45" spans="1:29">
      <c r="A45" s="163"/>
      <c r="B45" s="92" t="s">
        <v>116</v>
      </c>
      <c r="C45" s="93">
        <v>9028</v>
      </c>
      <c r="D45" s="93">
        <v>9718</v>
      </c>
      <c r="E45" s="93">
        <v>10250</v>
      </c>
      <c r="F45" s="93">
        <v>10925</v>
      </c>
      <c r="G45" s="93">
        <v>11565</v>
      </c>
      <c r="H45" s="93">
        <v>12245</v>
      </c>
      <c r="I45" s="93">
        <v>12893</v>
      </c>
      <c r="J45" s="93">
        <v>13587</v>
      </c>
      <c r="K45" s="93">
        <v>14290</v>
      </c>
      <c r="L45" s="93">
        <v>15097</v>
      </c>
      <c r="M45" s="93">
        <v>15878</v>
      </c>
      <c r="N45" s="93">
        <v>15991</v>
      </c>
      <c r="O45" s="93">
        <v>17254</v>
      </c>
      <c r="P45" s="93">
        <v>18853</v>
      </c>
      <c r="Q45" s="93">
        <v>20242</v>
      </c>
      <c r="R45" s="93">
        <v>20470</v>
      </c>
      <c r="S45" s="93">
        <v>21792</v>
      </c>
      <c r="T45" s="93">
        <v>22493</v>
      </c>
      <c r="U45" s="93">
        <v>23755</v>
      </c>
      <c r="V45" s="93">
        <v>24392</v>
      </c>
      <c r="W45" s="93">
        <v>25161</v>
      </c>
      <c r="X45" s="93">
        <v>25777</v>
      </c>
      <c r="Y45" s="93">
        <v>26172</v>
      </c>
      <c r="Z45" s="93">
        <v>27273</v>
      </c>
      <c r="AA45" s="94">
        <v>28256</v>
      </c>
      <c r="AB45" s="157">
        <f t="shared" si="2"/>
        <v>8014</v>
      </c>
      <c r="AC45" s="95">
        <f t="shared" si="3"/>
        <v>0.39590949510917894</v>
      </c>
    </row>
    <row r="46" spans="1:29" ht="21" customHeight="1">
      <c r="A46" s="97" t="s">
        <v>384</v>
      </c>
      <c r="B46" s="159"/>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98"/>
    </row>
    <row r="47" spans="1:29" ht="21" customHeight="1">
      <c r="A47" s="99" t="s">
        <v>893</v>
      </c>
      <c r="B47" s="159"/>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98"/>
    </row>
    <row r="48" spans="1:29" ht="21" customHeight="1">
      <c r="A48" s="99" t="s">
        <v>124</v>
      </c>
      <c r="B48" s="159"/>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98"/>
    </row>
  </sheetData>
  <mergeCells count="1">
    <mergeCell ref="A1:A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P114"/>
  <sheetViews>
    <sheetView workbookViewId="0"/>
  </sheetViews>
  <sheetFormatPr defaultRowHeight="15"/>
  <cols>
    <col min="1" max="1" width="18" style="227" customWidth="1"/>
    <col min="2" max="2" width="10.42578125" style="231" customWidth="1"/>
    <col min="3" max="4" width="8.85546875" style="231" customWidth="1"/>
    <col min="5" max="5" width="9" style="231" customWidth="1"/>
    <col min="6" max="8" width="8.85546875" style="231" customWidth="1"/>
    <col min="9" max="9" width="9" style="231" customWidth="1"/>
    <col min="10" max="12" width="9.42578125" style="231" customWidth="1"/>
    <col min="13" max="13" width="9" style="232" customWidth="1"/>
    <col min="14" max="14" width="9" style="230" customWidth="1"/>
    <col min="15" max="15" width="1.7109375" style="230" customWidth="1"/>
    <col min="16" max="16" width="9.28515625" style="230" customWidth="1"/>
    <col min="17" max="18" width="8.85546875" style="230" customWidth="1"/>
    <col min="19" max="19" width="9" style="230" customWidth="1"/>
    <col min="20" max="20" width="8.85546875" style="230" customWidth="1"/>
    <col min="21" max="21" width="8.85546875" style="222" customWidth="1"/>
    <col min="22" max="22" width="8.85546875" style="230" customWidth="1"/>
    <col min="23" max="25" width="9" style="230" customWidth="1"/>
    <col min="26" max="26" width="8.85546875" style="232" customWidth="1"/>
    <col min="27" max="28" width="8.85546875" style="223" customWidth="1"/>
    <col min="29" max="29" width="1.140625" style="224" customWidth="1"/>
    <col min="30" max="30" width="10.140625" style="224" customWidth="1"/>
    <col min="31" max="39" width="8.85546875" style="224" customWidth="1"/>
    <col min="40" max="41" width="8.85546875" style="223" customWidth="1"/>
    <col min="42" max="42" width="8.85546875" style="224" customWidth="1"/>
  </cols>
  <sheetData>
    <row r="1" spans="1:42" ht="20.25" customHeight="1">
      <c r="A1" s="166" t="s">
        <v>927</v>
      </c>
      <c r="B1" s="167"/>
      <c r="C1" s="167"/>
      <c r="D1" s="167"/>
      <c r="E1" s="167"/>
      <c r="F1" s="167"/>
      <c r="G1" s="167"/>
      <c r="H1" s="167"/>
      <c r="I1" s="167"/>
      <c r="J1" s="167"/>
      <c r="K1" s="167"/>
      <c r="L1" s="167"/>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644"/>
      <c r="AP1" s="644"/>
    </row>
    <row r="2" spans="1:42" ht="18" customHeight="1">
      <c r="A2" s="168"/>
      <c r="B2" s="645" t="s">
        <v>928</v>
      </c>
      <c r="C2" s="646"/>
      <c r="D2" s="646"/>
      <c r="E2" s="646"/>
      <c r="F2" s="646"/>
      <c r="G2" s="646"/>
      <c r="H2" s="646"/>
      <c r="I2" s="646"/>
      <c r="J2" s="646"/>
      <c r="K2" s="646"/>
      <c r="L2" s="646"/>
      <c r="M2" s="646"/>
      <c r="N2" s="647"/>
      <c r="O2" s="645" t="s">
        <v>920</v>
      </c>
      <c r="P2" s="646"/>
      <c r="Q2" s="646"/>
      <c r="R2" s="646"/>
      <c r="S2" s="646"/>
      <c r="T2" s="646"/>
      <c r="U2" s="646"/>
      <c r="V2" s="646"/>
      <c r="W2" s="646"/>
      <c r="X2" s="646"/>
      <c r="Y2" s="646"/>
      <c r="Z2" s="646"/>
      <c r="AA2" s="646"/>
      <c r="AB2" s="647"/>
      <c r="AC2" s="645" t="s">
        <v>921</v>
      </c>
      <c r="AD2" s="646"/>
      <c r="AE2" s="646"/>
      <c r="AF2" s="646"/>
      <c r="AG2" s="646"/>
      <c r="AH2" s="646"/>
      <c r="AI2" s="646"/>
      <c r="AJ2" s="646"/>
      <c r="AK2" s="646"/>
      <c r="AL2" s="646"/>
      <c r="AM2" s="646"/>
      <c r="AN2" s="646"/>
      <c r="AO2" s="646"/>
      <c r="AP2" s="646"/>
    </row>
    <row r="3" spans="1:42" ht="26.25">
      <c r="A3" s="169" t="s">
        <v>894</v>
      </c>
      <c r="B3" s="170" t="s">
        <v>24</v>
      </c>
      <c r="C3" s="170" t="s">
        <v>25</v>
      </c>
      <c r="D3" s="170" t="s">
        <v>26</v>
      </c>
      <c r="E3" s="170" t="s">
        <v>922</v>
      </c>
      <c r="F3" s="170" t="s">
        <v>28</v>
      </c>
      <c r="G3" s="170" t="s">
        <v>29</v>
      </c>
      <c r="H3" s="171" t="s">
        <v>30</v>
      </c>
      <c r="I3" s="172" t="s">
        <v>31</v>
      </c>
      <c r="J3" s="173" t="s">
        <v>32</v>
      </c>
      <c r="K3" s="173" t="s">
        <v>33</v>
      </c>
      <c r="L3" s="174" t="s">
        <v>309</v>
      </c>
      <c r="M3" s="175" t="s">
        <v>885</v>
      </c>
      <c r="N3" s="176" t="s">
        <v>665</v>
      </c>
      <c r="O3" s="177"/>
      <c r="P3" s="178" t="s">
        <v>24</v>
      </c>
      <c r="Q3" s="178" t="s">
        <v>25</v>
      </c>
      <c r="R3" s="178" t="s">
        <v>26</v>
      </c>
      <c r="S3" s="178" t="s">
        <v>922</v>
      </c>
      <c r="T3" s="178" t="s">
        <v>28</v>
      </c>
      <c r="U3" s="178" t="s">
        <v>29</v>
      </c>
      <c r="V3" s="179" t="s">
        <v>30</v>
      </c>
      <c r="W3" s="180" t="s">
        <v>31</v>
      </c>
      <c r="X3" s="181" t="s">
        <v>32</v>
      </c>
      <c r="Y3" s="180" t="s">
        <v>33</v>
      </c>
      <c r="Z3" s="182" t="s">
        <v>309</v>
      </c>
      <c r="AA3" s="175" t="s">
        <v>885</v>
      </c>
      <c r="AB3" s="183" t="s">
        <v>665</v>
      </c>
      <c r="AC3" s="184"/>
      <c r="AD3" s="178" t="s">
        <v>24</v>
      </c>
      <c r="AE3" s="178" t="s">
        <v>25</v>
      </c>
      <c r="AF3" s="178" t="s">
        <v>26</v>
      </c>
      <c r="AG3" s="178" t="s">
        <v>922</v>
      </c>
      <c r="AH3" s="178" t="s">
        <v>28</v>
      </c>
      <c r="AI3" s="178" t="s">
        <v>29</v>
      </c>
      <c r="AJ3" s="179" t="s">
        <v>30</v>
      </c>
      <c r="AK3" s="180" t="s">
        <v>31</v>
      </c>
      <c r="AL3" s="180" t="s">
        <v>32</v>
      </c>
      <c r="AM3" s="180" t="s">
        <v>33</v>
      </c>
      <c r="AN3" s="182" t="s">
        <v>309</v>
      </c>
      <c r="AO3" s="175" t="s">
        <v>885</v>
      </c>
      <c r="AP3" s="185" t="s">
        <v>665</v>
      </c>
    </row>
    <row r="4" spans="1:42">
      <c r="A4" s="186" t="s">
        <v>84</v>
      </c>
      <c r="B4" s="187">
        <f>B58*[1]CPI!$B$12/[1]CPI!$B$2</f>
        <v>3431.6050686378035</v>
      </c>
      <c r="C4" s="187">
        <f>C58*[1]CPI!$B$12/[1]CPI!$B$3</f>
        <v>3328.6719549641762</v>
      </c>
      <c r="D4" s="187">
        <f>D58*[1]CPI!$B$12/[1]CPI!$B$4</f>
        <v>3261.7420147420148</v>
      </c>
      <c r="E4" s="187">
        <f>E58*[1]CPI!$B$12/[1]CPI!$B$5</f>
        <v>3212.8864618338935</v>
      </c>
      <c r="F4" s="187">
        <f>F58*[1]CPI!$B$12/[1]CPI!$B$6</f>
        <v>3070.6786110454436</v>
      </c>
      <c r="G4" s="187">
        <f>G58*[1]CPI!$B$12/[1]CPI!$B$7</f>
        <v>3140.8804695589993</v>
      </c>
      <c r="H4" s="187">
        <f>H58*[1]CPI!$B$12/[1]CPI!$B$8</f>
        <v>3734.2163927508245</v>
      </c>
      <c r="I4" s="187">
        <f>I58*[1]CPI!$B$12/[1]CPI!$B$9</f>
        <v>4228.815697453103</v>
      </c>
      <c r="J4" s="187">
        <f>J58*[1]CPI!$B$12/[1]CPI!$B$10</f>
        <v>4251.1959634052655</v>
      </c>
      <c r="K4" s="187">
        <f>K58*[1]CPI!$B$12/[1]CPI!$B$11</f>
        <v>4233.8593834556996</v>
      </c>
      <c r="L4" s="188">
        <f>L58*[1]CPI!$B$12/[1]CPI!$B$12</f>
        <v>4237.2382453375349</v>
      </c>
      <c r="M4" s="189">
        <f>L4/K4-1</f>
        <v>7.9805718041514595E-4</v>
      </c>
      <c r="N4" s="190">
        <f>L4/G4-1</f>
        <v>0.34906064920467084</v>
      </c>
      <c r="O4" s="191"/>
      <c r="P4" s="187">
        <f>P58*[1]CPI!$B$12/[1]CPI!$B$2</f>
        <v>5673.2180570221753</v>
      </c>
      <c r="Q4" s="187">
        <f>Q58*[1]CPI!$B$12/[1]CPI!$B$3</f>
        <v>5830.6627430910949</v>
      </c>
      <c r="R4" s="187">
        <f>R58*[1]CPI!$B$12/[1]CPI!$B$4</f>
        <v>5743.7567567567567</v>
      </c>
      <c r="S4" s="187">
        <f>S58*[1]CPI!$B$12/[1]CPI!$B$5</f>
        <v>5997.9980796927503</v>
      </c>
      <c r="T4" s="187">
        <f>T58*[1]CPI!$B$12/[1]CPI!$B$6</f>
        <v>6464.1304940808495</v>
      </c>
      <c r="U4" s="187">
        <f>U58*[1]CPI!$B$12/[1]CPI!$B$7</f>
        <v>7176.7846446034609</v>
      </c>
      <c r="V4" s="187">
        <f>V58*[1]CPI!$B$12/[1]CPI!$B$8</f>
        <v>8057.4707239542959</v>
      </c>
      <c r="W4" s="187">
        <f>W58*[1]CPI!$B$12/[1]CPI!$B$9</f>
        <v>8437.5946122998212</v>
      </c>
      <c r="X4" s="187">
        <f>X58*[1]CPI!$B$12/[1]CPI!$B$10</f>
        <v>9082.6676967665335</v>
      </c>
      <c r="Y4" s="187">
        <f>Y58*[1]CPI!$B$12/[1]CPI!$B$11</f>
        <v>9343.0857919314622</v>
      </c>
      <c r="Z4" s="188">
        <f>Z58*[1]CPI!$B$12/[1]CPI!$B$12</f>
        <v>9469.8981426360278</v>
      </c>
      <c r="AA4" s="189">
        <f>Z4/Y4-1</f>
        <v>1.3572855213860757E-2</v>
      </c>
      <c r="AB4" s="190">
        <f>Z4/U4-1</f>
        <v>0.31951822600067281</v>
      </c>
      <c r="AC4" s="192"/>
      <c r="AD4" s="187">
        <f>AD58*[1]CPI!$B$12/[1]CPI!$B$2</f>
        <v>15057.299366420275</v>
      </c>
      <c r="AE4" s="187">
        <f>AE58*[1]CPI!$B$12/[1]CPI!$B$3</f>
        <v>15341.154042988741</v>
      </c>
      <c r="AF4" s="187">
        <f>AF58*[1]CPI!$B$12/[1]CPI!$B$4</f>
        <v>15819.331695331695</v>
      </c>
      <c r="AG4" s="187">
        <f>AG58*[1]CPI!$B$12/[1]CPI!$B$5</f>
        <v>16771.29020643303</v>
      </c>
      <c r="AH4" s="187">
        <f>AH58*[1]CPI!$B$12/[1]CPI!$B$6</f>
        <v>16894.689585568547</v>
      </c>
      <c r="AI4" s="187">
        <f>AI58*[1]CPI!$B$12/[1]CPI!$B$7</f>
        <v>18243.437457917538</v>
      </c>
      <c r="AJ4" s="187">
        <f>AJ58*[1]CPI!$B$12/[1]CPI!$B$8</f>
        <v>19261.212736971989</v>
      </c>
      <c r="AK4" s="187">
        <f>AK58*[1]CPI!$B$12/[1]CPI!$B$9</f>
        <v>19367.132240330735</v>
      </c>
      <c r="AL4" s="187">
        <f>AL58*[1]CPI!$B$12/[1]CPI!$B$10</f>
        <v>19727.29633703471</v>
      </c>
      <c r="AM4" s="187">
        <f>AM58*[1]CPI!$B$12/[1]CPI!$B$11</f>
        <v>20152.839402428868</v>
      </c>
      <c r="AN4" s="188">
        <f>AN58*[1]CPI!$B$12/[1]CPI!$B$12</f>
        <v>20555.534177970731</v>
      </c>
      <c r="AO4" s="189">
        <f>AN4/AM4-1</f>
        <v>1.998203665004783E-2</v>
      </c>
      <c r="AP4" s="190">
        <f>AN4/AI4-1</f>
        <v>0.12673580433438314</v>
      </c>
    </row>
    <row r="5" spans="1:42">
      <c r="A5" s="186" t="s">
        <v>100</v>
      </c>
      <c r="B5" s="187">
        <f>B59*[1]CPI!$B$12/[1]CPI!$B$2</f>
        <v>2811.0719887879795</v>
      </c>
      <c r="C5" s="187">
        <f>C59*[1]CPI!$B$12/[1]CPI!$B$3</f>
        <v>2969.9824349914193</v>
      </c>
      <c r="D5" s="187">
        <f>D59*[1]CPI!$B$12/[1]CPI!$B$4</f>
        <v>3108.4259405360317</v>
      </c>
      <c r="E5" s="187">
        <f>E59*[1]CPI!$B$12/[1]CPI!$B$5</f>
        <v>3310.1080172827651</v>
      </c>
      <c r="F5" s="187">
        <f>F59*[1]CPI!$B$12/[1]CPI!$B$6</f>
        <v>3438.9434180138569</v>
      </c>
      <c r="G5" s="187">
        <f>G59*[1]CPI!$B$12/[1]CPI!$B$7</f>
        <v>3644.9851085846453</v>
      </c>
      <c r="H5" s="187">
        <f>H59*[1]CPI!$B$12/[1]CPI!$B$8</f>
        <v>3656.251259895384</v>
      </c>
      <c r="I5" s="187">
        <f>I59*[1]CPI!$B$12/[1]CPI!$B$9</f>
        <v>3716.0421592041916</v>
      </c>
      <c r="J5" s="187">
        <f>J59*[1]CPI!$B$12/[1]CPI!$B$10</f>
        <v>3883.3611435355615</v>
      </c>
      <c r="K5" s="187">
        <f>K59*[1]CPI!$B$12/[1]CPI!$B$11</f>
        <v>3802.7202279790749</v>
      </c>
      <c r="L5" s="193">
        <f>L59*[1]CPI!$B$12/[1]CPI!$B$12</f>
        <v>4064.375</v>
      </c>
      <c r="M5" s="189">
        <f t="shared" ref="M5:M55" si="0">L5/K5-1</f>
        <v>6.8807263310027844E-2</v>
      </c>
      <c r="N5" s="190">
        <f t="shared" ref="N5:N55" si="1">L5/G5-1</f>
        <v>0.11505942518876422</v>
      </c>
      <c r="O5" s="191"/>
      <c r="P5" s="187">
        <f>P59*[1]CPI!$B$12/[1]CPI!$B$2</f>
        <v>4320.9543294614568</v>
      </c>
      <c r="Q5" s="187">
        <f>Q59*[1]CPI!$B$12/[1]CPI!$B$3</f>
        <v>4624.7812180143292</v>
      </c>
      <c r="R5" s="187">
        <f>R59*[1]CPI!$B$12/[1]CPI!$B$4</f>
        <v>4910.1744471744469</v>
      </c>
      <c r="S5" s="187">
        <f>S59*[1]CPI!$B$12/[1]CPI!$B$5</f>
        <v>5061.2397983677383</v>
      </c>
      <c r="T5" s="187">
        <f>T59*[1]CPI!$B$12/[1]CPI!$B$6</f>
        <v>5066.8904911712825</v>
      </c>
      <c r="U5" s="187">
        <f>U59*[1]CPI!$B$12/[1]CPI!$B$7</f>
        <v>5445.3729028423368</v>
      </c>
      <c r="V5" s="187">
        <f>V59*[1]CPI!$B$12/[1]CPI!$B$8</f>
        <v>5749.4036998133124</v>
      </c>
      <c r="W5" s="187">
        <f>W59*[1]CPI!$B$12/[1]CPI!$B$9</f>
        <v>5752.6657430440591</v>
      </c>
      <c r="X5" s="187">
        <f>X59*[1]CPI!$B$12/[1]CPI!$B$10</f>
        <v>6015.9414501711008</v>
      </c>
      <c r="Y5" s="187">
        <f>Y59*[1]CPI!$B$12/[1]CPI!$B$11</f>
        <v>6002.2667040817869</v>
      </c>
      <c r="Z5" s="193">
        <f>Z59*[1]CPI!$B$12/[1]CPI!$B$12</f>
        <v>6138.0901746155851</v>
      </c>
      <c r="AA5" s="189">
        <f t="shared" ref="AA5:AA55" si="2">Z5/Y5-1</f>
        <v>2.2628696329243914E-2</v>
      </c>
      <c r="AB5" s="190">
        <f t="shared" ref="AB5:AB55" si="3">Z5/U5-1</f>
        <v>0.12721209072966677</v>
      </c>
      <c r="AC5" s="192"/>
      <c r="AD5" s="187">
        <f>AD59*[1]CPI!$B$12/[1]CPI!$B$2</f>
        <v>19623.548046462514</v>
      </c>
      <c r="AE5" s="187">
        <f>AE59*[1]CPI!$B$12/[1]CPI!$B$3</f>
        <v>20669.467758444218</v>
      </c>
      <c r="AF5" s="187">
        <f>AF59*[1]CPI!$B$12/[1]CPI!$B$4</f>
        <v>21579.479115479116</v>
      </c>
      <c r="AG5" s="187">
        <f>AG59*[1]CPI!$B$12/[1]CPI!$B$5</f>
        <v>22954.581132981275</v>
      </c>
      <c r="AH5" s="187">
        <f>AH59*[1]CPI!$B$12/[1]CPI!$B$6</f>
        <v>23311.162281100544</v>
      </c>
      <c r="AI5" s="187">
        <f>AI59*[1]CPI!$B$12/[1]CPI!$B$7</f>
        <v>25479.964105112118</v>
      </c>
      <c r="AJ5" s="187">
        <f>AJ59*[1]CPI!$B$12/[1]CPI!$B$8</f>
        <v>26965.697831760783</v>
      </c>
      <c r="AK5" s="187">
        <f>AK59*[1]CPI!$B$12/[1]CPI!$B$9</f>
        <v>26980.055063251919</v>
      </c>
      <c r="AL5" s="187">
        <f>AL59*[1]CPI!$B$12/[1]CPI!$B$10</f>
        <v>29336.163925553457</v>
      </c>
      <c r="AM5" s="187">
        <f>AM59*[1]CPI!$B$12/[1]CPI!$B$11</f>
        <v>28787.790080340172</v>
      </c>
      <c r="AN5" s="193">
        <f>AN59*[1]CPI!$B$12/[1]CPI!$B$12</f>
        <v>18845.089285714286</v>
      </c>
      <c r="AO5" s="189">
        <f t="shared" ref="AO5:AO54" si="4">AN5/AM5-1</f>
        <v>-0.34537909186075311</v>
      </c>
      <c r="AP5" s="190">
        <f t="shared" ref="AP5:AP54" si="5">AN5/AI5-1</f>
        <v>-0.26039576790717134</v>
      </c>
    </row>
    <row r="6" spans="1:42">
      <c r="A6" s="186" t="s">
        <v>52</v>
      </c>
      <c r="B6" s="187">
        <f>B60*[1]CPI!$B$12/[1]CPI!$B$2</f>
        <v>1752.2822069693768</v>
      </c>
      <c r="C6" s="187">
        <f>C60*[1]CPI!$B$12/[1]CPI!$B$3</f>
        <v>1855.7650972364381</v>
      </c>
      <c r="D6" s="187">
        <f>D60*[1]CPI!$B$12/[1]CPI!$B$4</f>
        <v>1943.4643734643735</v>
      </c>
      <c r="E6" s="187">
        <f>E60*[1]CPI!$B$12/[1]CPI!$B$5</f>
        <v>1928.4181469035045</v>
      </c>
      <c r="F6" s="187">
        <f>F60*[1]CPI!$B$12/[1]CPI!$B$6</f>
        <v>1972.382980851412</v>
      </c>
      <c r="G6" s="187">
        <f>G60*[1]CPI!$B$12/[1]CPI!$B$7</f>
        <v>2121.9474253660305</v>
      </c>
      <c r="H6" s="187">
        <f>H60*[1]CPI!$B$12/[1]CPI!$B$8</f>
        <v>2162.7200003669541</v>
      </c>
      <c r="I6" s="187">
        <f>I60*[1]CPI!$B$12/[1]CPI!$B$9</f>
        <v>2268.3747045440464</v>
      </c>
      <c r="J6" s="187">
        <f>J60*[1]CPI!$B$12/[1]CPI!$B$10</f>
        <v>2291.9852992527408</v>
      </c>
      <c r="K6" s="187">
        <f>K60*[1]CPI!$B$12/[1]CPI!$B$11</f>
        <v>2380.1975665768059</v>
      </c>
      <c r="L6" s="193">
        <f>L60*[1]CPI!$B$12/[1]CPI!$B$12</f>
        <v>2438.1736029766421</v>
      </c>
      <c r="M6" s="189">
        <f t="shared" si="0"/>
        <v>2.4357657202052074E-2</v>
      </c>
      <c r="N6" s="190">
        <f t="shared" si="1"/>
        <v>0.14902639614459967</v>
      </c>
      <c r="O6" s="191"/>
      <c r="P6" s="187">
        <f>P60*[1]CPI!$B$12/[1]CPI!$B$2</f>
        <v>5129.7967265047519</v>
      </c>
      <c r="Q6" s="187">
        <f>Q60*[1]CPI!$B$12/[1]CPI!$B$3</f>
        <v>5406.3485158648928</v>
      </c>
      <c r="R6" s="187">
        <f>R60*[1]CPI!$B$12/[1]CPI!$B$4</f>
        <v>5472.1400491400491</v>
      </c>
      <c r="S6" s="187">
        <f>S60*[1]CPI!$B$12/[1]CPI!$B$5</f>
        <v>5672.0199231877095</v>
      </c>
      <c r="T6" s="187">
        <f>T60*[1]CPI!$B$12/[1]CPI!$B$6</f>
        <v>6048.2078885635829</v>
      </c>
      <c r="U6" s="187">
        <f>U60*[1]CPI!$B$12/[1]CPI!$B$7</f>
        <v>7250.9089811517015</v>
      </c>
      <c r="V6" s="187">
        <f>V60*[1]CPI!$B$12/[1]CPI!$B$8</f>
        <v>8824.6407291375199</v>
      </c>
      <c r="W6" s="187">
        <f>W60*[1]CPI!$B$12/[1]CPI!$B$9</f>
        <v>9949.8444153291839</v>
      </c>
      <c r="X6" s="187">
        <f>X60*[1]CPI!$B$12/[1]CPI!$B$10</f>
        <v>10116.34890704658</v>
      </c>
      <c r="Y6" s="187">
        <f>Y60*[1]CPI!$B$12/[1]CPI!$B$11</f>
        <v>10278.770021778557</v>
      </c>
      <c r="Z6" s="193">
        <f>Z60*[1]CPI!$B$12/[1]CPI!$B$12</f>
        <v>10397.580342721123</v>
      </c>
      <c r="AA6" s="189">
        <f t="shared" si="2"/>
        <v>1.1558807200747978E-2</v>
      </c>
      <c r="AB6" s="190">
        <f t="shared" si="3"/>
        <v>0.43396922644443658</v>
      </c>
      <c r="AC6" s="192"/>
      <c r="AD6" s="187">
        <f>AD60*[1]CPI!$B$12/[1]CPI!$B$2</f>
        <v>24116.837381203801</v>
      </c>
      <c r="AE6" s="187">
        <f>AE60*[1]CPI!$B$12/[1]CPI!$B$3</f>
        <v>24406.603121801432</v>
      </c>
      <c r="AF6" s="187">
        <f>AF60*[1]CPI!$B$12/[1]CPI!$B$4</f>
        <v>25096.447174447174</v>
      </c>
      <c r="AG6" s="187">
        <f>AG60*[1]CPI!$B$12/[1]CPI!$B$5</f>
        <v>25736.261401824289</v>
      </c>
      <c r="AH6" s="187">
        <f>AH60*[1]CPI!$B$12/[1]CPI!$B$6</f>
        <v>25663.724518557581</v>
      </c>
      <c r="AI6" s="187">
        <f>AI60*[1]CPI!$B$12/[1]CPI!$B$7</f>
        <v>26774.374161253025</v>
      </c>
      <c r="AJ6" s="187">
        <f>AJ60*[1]CPI!$B$12/[1]CPI!$B$8</f>
        <v>27622.491525656962</v>
      </c>
      <c r="AK6" s="187">
        <f>AK60*[1]CPI!$B$12/[1]CPI!$B$9</f>
        <v>27719.306884677011</v>
      </c>
      <c r="AL6" s="187">
        <f>AL60*[1]CPI!$B$12/[1]CPI!$B$10</f>
        <v>28760.047838536208</v>
      </c>
      <c r="AM6" s="187">
        <f>AM60*[1]CPI!$B$12/[1]CPI!$B$11</f>
        <v>29109.598107156169</v>
      </c>
      <c r="AN6" s="193">
        <f>AN60*[1]CPI!$B$12/[1]CPI!$B$12</f>
        <v>28503.682616822429</v>
      </c>
      <c r="AO6" s="189">
        <f t="shared" si="4"/>
        <v>-2.0814972714610747E-2</v>
      </c>
      <c r="AP6" s="190">
        <f t="shared" si="5"/>
        <v>6.4588193365580082E-2</v>
      </c>
    </row>
    <row r="7" spans="1:42">
      <c r="A7" s="186" t="s">
        <v>80</v>
      </c>
      <c r="B7" s="187">
        <f>B61*[1]CPI!$B$12/[1]CPI!$B$2</f>
        <v>2357.3416050686378</v>
      </c>
      <c r="C7" s="187">
        <f>C61*[1]CPI!$B$12/[1]CPI!$B$3</f>
        <v>2414.2016376663255</v>
      </c>
      <c r="D7" s="187">
        <f>D61*[1]CPI!$B$12/[1]CPI!$B$4</f>
        <v>2452.7457002457004</v>
      </c>
      <c r="E7" s="187">
        <f>E61*[1]CPI!$B$12/[1]CPI!$B$5</f>
        <v>2445.4080652904463</v>
      </c>
      <c r="F7" s="187">
        <f>F61*[1]CPI!$B$12/[1]CPI!$B$6</f>
        <v>2486.8705788219891</v>
      </c>
      <c r="G7" s="187">
        <f>G61*[1]CPI!$B$12/[1]CPI!$B$7</f>
        <v>2630.8607807718563</v>
      </c>
      <c r="H7" s="187">
        <f>H61*[1]CPI!$B$12/[1]CPI!$B$8</f>
        <v>2759.4077821761289</v>
      </c>
      <c r="I7" s="187">
        <f>I61*[1]CPI!$B$12/[1]CPI!$B$9</f>
        <v>2808.3132674108765</v>
      </c>
      <c r="J7" s="187">
        <f>J61*[1]CPI!$B$12/[1]CPI!$B$10</f>
        <v>2905.5385327187651</v>
      </c>
      <c r="K7" s="187">
        <f>K61*[1]CPI!$B$12/[1]CPI!$B$11</f>
        <v>3065.9651467666095</v>
      </c>
      <c r="L7" s="193">
        <f>L61*[1]CPI!$B$12/[1]CPI!$B$12</f>
        <v>3100.5501870203993</v>
      </c>
      <c r="M7" s="189">
        <f t="shared" si="0"/>
        <v>1.1280310961872431E-2</v>
      </c>
      <c r="N7" s="190">
        <f t="shared" si="1"/>
        <v>0.17853069599172899</v>
      </c>
      <c r="O7" s="191"/>
      <c r="P7" s="187">
        <f>P61*[1]CPI!$B$12/[1]CPI!$B$2</f>
        <v>5762.5303590285112</v>
      </c>
      <c r="Q7" s="187">
        <f>Q61*[1]CPI!$B$12/[1]CPI!$B$3</f>
        <v>6072.0829068577277</v>
      </c>
      <c r="R7" s="187">
        <f>R61*[1]CPI!$B$12/[1]CPI!$B$4</f>
        <v>6221.4275184275184</v>
      </c>
      <c r="S7" s="187">
        <f>S61*[1]CPI!$B$12/[1]CPI!$B$5</f>
        <v>6404.0410465674504</v>
      </c>
      <c r="T7" s="187">
        <f>T61*[1]CPI!$B$12/[1]CPI!$B$6</f>
        <v>6405.6413776799836</v>
      </c>
      <c r="U7" s="187">
        <f>U61*[1]CPI!$B$12/[1]CPI!$B$7</f>
        <v>6615.8736202757364</v>
      </c>
      <c r="V7" s="187">
        <f>V61*[1]CPI!$B$12/[1]CPI!$B$8</f>
        <v>6889.2303599359666</v>
      </c>
      <c r="W7" s="187">
        <f>W61*[1]CPI!$B$12/[1]CPI!$B$9</f>
        <v>7017.0921822575938</v>
      </c>
      <c r="X7" s="187">
        <f>X61*[1]CPI!$B$12/[1]CPI!$B$10</f>
        <v>7274.2455391437943</v>
      </c>
      <c r="Y7" s="187">
        <f>Y61*[1]CPI!$B$12/[1]CPI!$B$11</f>
        <v>7395.9537600912572</v>
      </c>
      <c r="Z7" s="193">
        <f>Z61*[1]CPI!$B$12/[1]CPI!$B$12</f>
        <v>7566.8609681907892</v>
      </c>
      <c r="AA7" s="189">
        <f t="shared" si="2"/>
        <v>2.3108203977930675E-2</v>
      </c>
      <c r="AB7" s="190">
        <f t="shared" si="3"/>
        <v>0.14374327602035075</v>
      </c>
      <c r="AC7" s="192"/>
      <c r="AD7" s="187">
        <f>AD61*[1]CPI!$B$12/[1]CPI!$B$2</f>
        <v>15189.380939809926</v>
      </c>
      <c r="AE7" s="187">
        <f>AE61*[1]CPI!$B$12/[1]CPI!$B$3</f>
        <v>15772.784032753327</v>
      </c>
      <c r="AF7" s="187">
        <f>AF61*[1]CPI!$B$12/[1]CPI!$B$4</f>
        <v>16147.144963144963</v>
      </c>
      <c r="AG7" s="187">
        <f>AG61*[1]CPI!$B$12/[1]CPI!$B$5</f>
        <v>16831.910705712915</v>
      </c>
      <c r="AH7" s="187">
        <f>AH61*[1]CPI!$B$12/[1]CPI!$B$6</f>
        <v>17038.74611300031</v>
      </c>
      <c r="AI7" s="187">
        <f>AI61*[1]CPI!$B$12/[1]CPI!$B$7</f>
        <v>18508.957469433622</v>
      </c>
      <c r="AJ7" s="187">
        <f>AJ61*[1]CPI!$B$12/[1]CPI!$B$8</f>
        <v>18784.736779336821</v>
      </c>
      <c r="AK7" s="187">
        <f>AK61*[1]CPI!$B$12/[1]CPI!$B$9</f>
        <v>18981.1605332814</v>
      </c>
      <c r="AL7" s="187">
        <f>AL61*[1]CPI!$B$12/[1]CPI!$B$10</f>
        <v>19635.783312382147</v>
      </c>
      <c r="AM7" s="187">
        <f>AM61*[1]CPI!$B$12/[1]CPI!$B$11</f>
        <v>20366.079859950623</v>
      </c>
      <c r="AN7" s="193">
        <f>AN61*[1]CPI!$B$12/[1]CPI!$B$12</f>
        <v>20743.044041450776</v>
      </c>
      <c r="AO7" s="189">
        <f t="shared" si="4"/>
        <v>1.8509412910701739E-2</v>
      </c>
      <c r="AP7" s="190">
        <f t="shared" si="5"/>
        <v>0.12070299344015489</v>
      </c>
    </row>
    <row r="8" spans="1:42">
      <c r="A8" s="186" t="s">
        <v>87</v>
      </c>
      <c r="B8" s="187">
        <f>B62*[1]CPI!$B$12/[1]CPI!$B$2</f>
        <v>1016.3991552270327</v>
      </c>
      <c r="C8" s="187">
        <f>C62*[1]CPI!$B$12/[1]CPI!$B$3</f>
        <v>987.62794268167863</v>
      </c>
      <c r="D8" s="187">
        <f>D62*[1]CPI!$B$12/[1]CPI!$B$4</f>
        <v>847.63144963144964</v>
      </c>
      <c r="E8" s="187">
        <f>E62*[1]CPI!$B$12/[1]CPI!$B$5</f>
        <v>724.01464234277478</v>
      </c>
      <c r="F8" s="187">
        <f>F62*[1]CPI!$B$12/[1]CPI!$B$6</f>
        <v>686.70555181757015</v>
      </c>
      <c r="G8" s="187">
        <f>G62*[1]CPI!$B$12/[1]CPI!$B$7</f>
        <v>903.87437253599933</v>
      </c>
      <c r="H8" s="187">
        <f>H62*[1]CPI!$B$12/[1]CPI!$B$8</f>
        <v>895.03167271376219</v>
      </c>
      <c r="I8" s="187">
        <f>I62*[1]CPI!$B$12/[1]CPI!$B$9</f>
        <v>1180.0610387655918</v>
      </c>
      <c r="J8" s="187">
        <f>J62*[1]CPI!$B$12/[1]CPI!$B$10</f>
        <v>1475.6475225225224</v>
      </c>
      <c r="K8" s="187">
        <f>K62*[1]CPI!$B$12/[1]CPI!$B$11</f>
        <v>1453.2995951439641</v>
      </c>
      <c r="L8" s="193">
        <f>L62*[1]CPI!$B$12/[1]CPI!$B$12</f>
        <v>1428.6369598737504</v>
      </c>
      <c r="M8" s="189">
        <f t="shared" si="0"/>
        <v>-1.6970097117360528E-2</v>
      </c>
      <c r="N8" s="190">
        <f t="shared" si="1"/>
        <v>0.58057026870385231</v>
      </c>
      <c r="O8" s="191"/>
      <c r="P8" s="187">
        <f>P62*[1]CPI!$B$12/[1]CPI!$B$2</f>
        <v>5276.9733368532206</v>
      </c>
      <c r="Q8" s="187">
        <f>Q62*[1]CPI!$B$12/[1]CPI!$B$3</f>
        <v>5518.5235414534291</v>
      </c>
      <c r="R8" s="187">
        <f>R62*[1]CPI!$B$12/[1]CPI!$B$4</f>
        <v>5325.7948402948405</v>
      </c>
      <c r="S8" s="187">
        <f>S62*[1]CPI!$B$12/[1]CPI!$B$5</f>
        <v>5662.8696591454627</v>
      </c>
      <c r="T8" s="187">
        <f>T62*[1]CPI!$B$12/[1]CPI!$B$6</f>
        <v>5887.9043843538038</v>
      </c>
      <c r="U8" s="187">
        <f>U62*[1]CPI!$B$12/[1]CPI!$B$7</f>
        <v>7246.4836476264336</v>
      </c>
      <c r="V8" s="187">
        <f>V62*[1]CPI!$B$12/[1]CPI!$B$8</f>
        <v>8179.8682176587417</v>
      </c>
      <c r="W8" s="187">
        <f>W62*[1]CPI!$B$12/[1]CPI!$B$9</f>
        <v>9420.4515275183476</v>
      </c>
      <c r="X8" s="187">
        <f>X62*[1]CPI!$B$12/[1]CPI!$B$10</f>
        <v>9344.7277219079533</v>
      </c>
      <c r="Y8" s="187">
        <f>Y62*[1]CPI!$B$12/[1]CPI!$B$11</f>
        <v>9258.4936591050991</v>
      </c>
      <c r="Z8" s="193">
        <f>Z62*[1]CPI!$B$12/[1]CPI!$B$12</f>
        <v>9172.6583764355582</v>
      </c>
      <c r="AA8" s="189">
        <f t="shared" si="2"/>
        <v>-9.2709770973519179E-3</v>
      </c>
      <c r="AB8" s="190">
        <f t="shared" si="3"/>
        <v>0.26580819366646025</v>
      </c>
      <c r="AC8" s="192"/>
      <c r="AD8" s="187">
        <f>AD62*[1]CPI!$B$12/[1]CPI!$B$2</f>
        <v>31080.681098204856</v>
      </c>
      <c r="AE8" s="187">
        <f>AE62*[1]CPI!$B$12/[1]CPI!$B$3</f>
        <v>32173.504350051175</v>
      </c>
      <c r="AF8" s="187">
        <f>AF62*[1]CPI!$B$12/[1]CPI!$B$4</f>
        <v>32826.986486486487</v>
      </c>
      <c r="AG8" s="187">
        <f>AG62*[1]CPI!$B$12/[1]CPI!$B$5</f>
        <v>33996.66226596255</v>
      </c>
      <c r="AH8" s="187">
        <f>AH62*[1]CPI!$B$12/[1]CPI!$B$6</f>
        <v>34114.318706697457</v>
      </c>
      <c r="AI8" s="187">
        <f>AI62*[1]CPI!$B$12/[1]CPI!$B$7</f>
        <v>36014.470562012713</v>
      </c>
      <c r="AJ8" s="187">
        <f>AJ62*[1]CPI!$B$12/[1]CPI!$B$8</f>
        <v>37117.039965873286</v>
      </c>
      <c r="AK8" s="187">
        <f>AK62*[1]CPI!$B$12/[1]CPI!$B$9</f>
        <v>37063.829551792209</v>
      </c>
      <c r="AL8" s="187">
        <f>AL62*[1]CPI!$B$12/[1]CPI!$B$10</f>
        <v>36966.06235596061</v>
      </c>
      <c r="AM8" s="187">
        <f>AM62*[1]CPI!$B$12/[1]CPI!$B$11</f>
        <v>37861.878362856929</v>
      </c>
      <c r="AN8" s="193">
        <f>AN62*[1]CPI!$B$12/[1]CPI!$B$12</f>
        <v>38510.569513025606</v>
      </c>
      <c r="AO8" s="189">
        <f t="shared" si="4"/>
        <v>1.7133094770201751E-2</v>
      </c>
      <c r="AP8" s="190">
        <f t="shared" si="5"/>
        <v>6.9308222835454458E-2</v>
      </c>
    </row>
    <row r="9" spans="1:42">
      <c r="A9" s="186" t="s">
        <v>51</v>
      </c>
      <c r="B9" s="187">
        <f>B63*[1]CPI!$B$12/[1]CPI!$B$2</f>
        <v>2790.0659978880676</v>
      </c>
      <c r="C9" s="187">
        <f>C63*[1]CPI!$B$12/[1]CPI!$B$3</f>
        <v>2911.673490276356</v>
      </c>
      <c r="D9" s="187">
        <f>D63*[1]CPI!$B$12/[1]CPI!$B$4</f>
        <v>2781.7297297297296</v>
      </c>
      <c r="E9" s="187">
        <f>E63*[1]CPI!$B$12/[1]CPI!$B$5</f>
        <v>2812.5624099855977</v>
      </c>
      <c r="F9" s="187">
        <f>F63*[1]CPI!$B$12/[1]CPI!$B$6</f>
        <v>2761.9860522630975</v>
      </c>
      <c r="G9" s="187">
        <f>G63*[1]CPI!$B$12/[1]CPI!$B$7</f>
        <v>3062.3307994854913</v>
      </c>
      <c r="H9" s="187">
        <f>H63*[1]CPI!$B$12/[1]CPI!$B$8</f>
        <v>3411.8301370114355</v>
      </c>
      <c r="I9" s="187">
        <f>I63*[1]CPI!$B$12/[1]CPI!$B$9</f>
        <v>3579.2021140039483</v>
      </c>
      <c r="J9" s="187">
        <f>J63*[1]CPI!$B$12/[1]CPI!$B$10</f>
        <v>3719.7964679796073</v>
      </c>
      <c r="K9" s="187">
        <f>K63*[1]CPI!$B$12/[1]CPI!$B$11</f>
        <v>3819.4784916056065</v>
      </c>
      <c r="L9" s="193">
        <f>L63*[1]CPI!$B$12/[1]CPI!$B$12</f>
        <v>3901.9574292077623</v>
      </c>
      <c r="M9" s="189">
        <f t="shared" si="0"/>
        <v>2.1594292986182984E-2</v>
      </c>
      <c r="N9" s="190">
        <f t="shared" si="1"/>
        <v>0.27417894561336698</v>
      </c>
      <c r="O9" s="191"/>
      <c r="P9" s="187">
        <f>P63*[1]CPI!$B$12/[1]CPI!$B$2</f>
        <v>4695.8144139387541</v>
      </c>
      <c r="Q9" s="187">
        <f>Q63*[1]CPI!$B$12/[1]CPI!$B$3</f>
        <v>5397.8134595701122</v>
      </c>
      <c r="R9" s="187">
        <f>R63*[1]CPI!$B$12/[1]CPI!$B$4</f>
        <v>5586.8746928746932</v>
      </c>
      <c r="S9" s="187">
        <f>S63*[1]CPI!$B$12/[1]CPI!$B$5</f>
        <v>6216.460633701392</v>
      </c>
      <c r="T9" s="187">
        <f>T63*[1]CPI!$B$12/[1]CPI!$B$6</f>
        <v>6273.4992998854359</v>
      </c>
      <c r="U9" s="187">
        <f>U63*[1]CPI!$B$12/[1]CPI!$B$7</f>
        <v>6936.7103008576696</v>
      </c>
      <c r="V9" s="187">
        <f>V63*[1]CPI!$B$12/[1]CPI!$B$8</f>
        <v>7735.0844682149063</v>
      </c>
      <c r="W9" s="187">
        <f>W63*[1]CPI!$B$12/[1]CPI!$B$9</f>
        <v>8301.5554040775132</v>
      </c>
      <c r="X9" s="187">
        <f>X63*[1]CPI!$B$12/[1]CPI!$B$10</f>
        <v>8777.9709215028979</v>
      </c>
      <c r="Y9" s="187">
        <f>Y63*[1]CPI!$B$12/[1]CPI!$B$11</f>
        <v>9277.2222127091209</v>
      </c>
      <c r="Z9" s="193">
        <f>Z63*[1]CPI!$B$12/[1]CPI!$B$12</f>
        <v>9487.0845828483089</v>
      </c>
      <c r="AA9" s="189">
        <f t="shared" si="2"/>
        <v>2.2621250771776458E-2</v>
      </c>
      <c r="AB9" s="190">
        <f t="shared" si="3"/>
        <v>0.36766336943252553</v>
      </c>
      <c r="AC9" s="192"/>
      <c r="AD9" s="187">
        <f>AD63*[1]CPI!$B$12/[1]CPI!$B$2</f>
        <v>29466.770063357973</v>
      </c>
      <c r="AE9" s="187">
        <f>AE63*[1]CPI!$B$12/[1]CPI!$B$3</f>
        <v>30022.67016376663</v>
      </c>
      <c r="AF9" s="187">
        <f>AF63*[1]CPI!$B$12/[1]CPI!$B$4</f>
        <v>31295.630221130221</v>
      </c>
      <c r="AG9" s="187">
        <f>AG63*[1]CPI!$B$12/[1]CPI!$B$5</f>
        <v>32825.428468554965</v>
      </c>
      <c r="AH9" s="187">
        <f>AH63*[1]CPI!$B$12/[1]CPI!$B$6</f>
        <v>32301.156098270625</v>
      </c>
      <c r="AI9" s="187">
        <f>AI63*[1]CPI!$B$12/[1]CPI!$B$7</f>
        <v>34404.755492196462</v>
      </c>
      <c r="AJ9" s="187">
        <f>AJ63*[1]CPI!$B$12/[1]CPI!$B$8</f>
        <v>35012.240208062896</v>
      </c>
      <c r="AK9" s="187">
        <f>AK63*[1]CPI!$B$12/[1]CPI!$B$9</f>
        <v>34977.89502571684</v>
      </c>
      <c r="AL9" s="187">
        <f>AL63*[1]CPI!$B$12/[1]CPI!$B$10</f>
        <v>35626.644449682237</v>
      </c>
      <c r="AM9" s="187">
        <f>AM63*[1]CPI!$B$12/[1]CPI!$B$11</f>
        <v>36448.440284366698</v>
      </c>
      <c r="AN9" s="193">
        <f>AN63*[1]CPI!$B$12/[1]CPI!$B$12</f>
        <v>37064.237636727776</v>
      </c>
      <c r="AO9" s="189">
        <f t="shared" si="4"/>
        <v>1.6895026167284444E-2</v>
      </c>
      <c r="AP9" s="190">
        <f t="shared" si="5"/>
        <v>7.7299841445887418E-2</v>
      </c>
    </row>
    <row r="10" spans="1:42">
      <c r="A10" s="186" t="s">
        <v>97</v>
      </c>
      <c r="B10" s="187">
        <f>B64*[1]CPI!$B$12/[1]CPI!$B$2</f>
        <v>3026.5549102428722</v>
      </c>
      <c r="C10" s="187">
        <f>C64*[1]CPI!$B$12/[1]CPI!$B$3</f>
        <v>3092.128966223132</v>
      </c>
      <c r="D10" s="187">
        <f>D64*[1]CPI!$B$12/[1]CPI!$B$4</f>
        <v>3128.2751842751841</v>
      </c>
      <c r="E10" s="187">
        <f>E64*[1]CPI!$B$12/[1]CPI!$B$5</f>
        <v>3234.6183389342291</v>
      </c>
      <c r="F10" s="187">
        <f>F64*[1]CPI!$B$12/[1]CPI!$B$6</f>
        <v>3232.0652470404248</v>
      </c>
      <c r="G10" s="187">
        <f>G64*[1]CPI!$B$12/[1]CPI!$B$7</f>
        <v>3540.2668202144405</v>
      </c>
      <c r="H10" s="187">
        <f>H64*[1]CPI!$B$12/[1]CPI!$B$8</f>
        <v>3724.3808798638602</v>
      </c>
      <c r="I10" s="187">
        <f>I64*[1]CPI!$B$12/[1]CPI!$B$9</f>
        <v>3680.4405945414792</v>
      </c>
      <c r="J10" s="187">
        <f>J64*[1]CPI!$B$12/[1]CPI!$B$10</f>
        <v>3741.6348034080588</v>
      </c>
      <c r="K10" s="187">
        <f>K64*[1]CPI!$B$12/[1]CPI!$B$11</f>
        <v>3861.429562150036</v>
      </c>
      <c r="L10" s="193">
        <f>L64*[1]CPI!$B$12/[1]CPI!$B$12</f>
        <v>3865.9999999999991</v>
      </c>
      <c r="M10" s="189">
        <f t="shared" si="0"/>
        <v>1.1836129020099673E-3</v>
      </c>
      <c r="N10" s="190">
        <f t="shared" si="1"/>
        <v>9.2008087618048018E-2</v>
      </c>
      <c r="O10" s="191"/>
      <c r="P10" s="187">
        <f>P64*[1]CPI!$B$12/[1]CPI!$B$2</f>
        <v>7970.1795142555438</v>
      </c>
      <c r="Q10" s="187">
        <f>Q64*[1]CPI!$B$12/[1]CPI!$B$3</f>
        <v>8235.1100307062425</v>
      </c>
      <c r="R10" s="187">
        <f>R64*[1]CPI!$B$12/[1]CPI!$B$4</f>
        <v>8353.3845208845214</v>
      </c>
      <c r="S10" s="187">
        <f>S64*[1]CPI!$B$12/[1]CPI!$B$5</f>
        <v>8663.0124819971188</v>
      </c>
      <c r="T10" s="187">
        <f>T64*[1]CPI!$B$12/[1]CPI!$B$6</f>
        <v>8706.2132894473634</v>
      </c>
      <c r="U10" s="187">
        <f>U64*[1]CPI!$B$12/[1]CPI!$B$7</f>
        <v>9355.1550724166591</v>
      </c>
      <c r="V10" s="187">
        <f>V64*[1]CPI!$B$12/[1]CPI!$B$8</f>
        <v>9810.3776873644001</v>
      </c>
      <c r="W10" s="187">
        <f>W64*[1]CPI!$B$12/[1]CPI!$B$9</f>
        <v>9719.9486991085414</v>
      </c>
      <c r="X10" s="187">
        <f>X64*[1]CPI!$B$12/[1]CPI!$B$10</f>
        <v>10019.63627872058</v>
      </c>
      <c r="Y10" s="187">
        <f>Y64*[1]CPI!$B$12/[1]CPI!$B$11</f>
        <v>10435.41514421922</v>
      </c>
      <c r="Z10" s="193">
        <f>Z64*[1]CPI!$B$12/[1]CPI!$B$12</f>
        <v>10619.63899855325</v>
      </c>
      <c r="AA10" s="189">
        <f t="shared" si="2"/>
        <v>1.7653715907611334E-2</v>
      </c>
      <c r="AB10" s="190">
        <f t="shared" si="3"/>
        <v>0.13516440041329481</v>
      </c>
      <c r="AC10" s="192"/>
      <c r="AD10" s="187">
        <f>AD64*[1]CPI!$B$12/[1]CPI!$B$2</f>
        <v>32551.189281942978</v>
      </c>
      <c r="AE10" s="187">
        <f>AE64*[1]CPI!$B$12/[1]CPI!$B$3</f>
        <v>32885.571903787102</v>
      </c>
      <c r="AF10" s="187">
        <f>AF64*[1]CPI!$B$12/[1]CPI!$B$4</f>
        <v>33421.733415233415</v>
      </c>
      <c r="AG10" s="187">
        <f>AG64*[1]CPI!$B$12/[1]CPI!$B$5</f>
        <v>34704.663946231398</v>
      </c>
      <c r="AH10" s="187">
        <f>AH64*[1]CPI!$B$12/[1]CPI!$B$6</f>
        <v>34984.073530214038</v>
      </c>
      <c r="AI10" s="187">
        <f>AI64*[1]CPI!$B$12/[1]CPI!$B$7</f>
        <v>36658.356589939212</v>
      </c>
      <c r="AJ10" s="187">
        <f>AJ64*[1]CPI!$B$12/[1]CPI!$B$8</f>
        <v>37748.698460169442</v>
      </c>
      <c r="AK10" s="187">
        <f>AK64*[1]CPI!$B$12/[1]CPI!$B$9</f>
        <v>38009.776604314764</v>
      </c>
      <c r="AL10" s="187">
        <f>AL64*[1]CPI!$B$12/[1]CPI!$B$10</f>
        <v>39027.185252112577</v>
      </c>
      <c r="AM10" s="187">
        <f>AM64*[1]CPI!$B$12/[1]CPI!$B$11</f>
        <v>39507.768722942041</v>
      </c>
      <c r="AN10" s="193">
        <f>AN64*[1]CPI!$B$12/[1]CPI!$B$12</f>
        <v>40017.417397642435</v>
      </c>
      <c r="AO10" s="189">
        <f t="shared" si="4"/>
        <v>1.2899960974116942E-2</v>
      </c>
      <c r="AP10" s="190">
        <f t="shared" si="5"/>
        <v>9.1631516526442081E-2</v>
      </c>
    </row>
    <row r="11" spans="1:42">
      <c r="A11" s="186" t="s">
        <v>74</v>
      </c>
      <c r="B11" s="187">
        <f>B65*[1]CPI!$B$12/[1]CPI!$B$2</f>
        <v>2551.0612460401267</v>
      </c>
      <c r="C11" s="187">
        <f>C65*[1]CPI!$B$12/[1]CPI!$B$3</f>
        <v>2640.9902763561922</v>
      </c>
      <c r="D11" s="187">
        <f>D65*[1]CPI!$B$12/[1]CPI!$B$4</f>
        <v>2704.4594594594596</v>
      </c>
      <c r="E11" s="187">
        <f>E65*[1]CPI!$B$12/[1]CPI!$B$5</f>
        <v>2770.2424387902065</v>
      </c>
      <c r="F11" s="187">
        <f>F65*[1]CPI!$B$12/[1]CPI!$B$6</f>
        <v>2849.7197268643959</v>
      </c>
      <c r="G11" s="187">
        <f>G65*[1]CPI!$B$12/[1]CPI!$B$7</f>
        <v>3056.7991325789062</v>
      </c>
      <c r="H11" s="187">
        <f>H65*[1]CPI!$B$12/[1]CPI!$B$8</f>
        <v>3157.1996367155784</v>
      </c>
      <c r="I11" s="187">
        <f>I65*[1]CPI!$B$12/[1]CPI!$B$9</f>
        <v>3254.3953222793707</v>
      </c>
      <c r="J11" s="187">
        <f>J65*[1]CPI!$B$12/[1]CPI!$B$10</f>
        <v>3237.2732470842934</v>
      </c>
      <c r="K11" s="187">
        <f>K65*[1]CPI!$B$12/[1]CPI!$B$11</f>
        <v>3339.2288395349233</v>
      </c>
      <c r="L11" s="193">
        <f>L65*[1]CPI!$B$12/[1]CPI!$B$12</f>
        <v>3471</v>
      </c>
      <c r="M11" s="189">
        <f t="shared" si="0"/>
        <v>3.9461554387937525E-2</v>
      </c>
      <c r="N11" s="190">
        <f t="shared" si="1"/>
        <v>0.13550149992081684</v>
      </c>
      <c r="O11" s="191"/>
      <c r="P11" s="187">
        <f>P65*[1]CPI!$B$12/[1]CPI!$B$2</f>
        <v>8338.75</v>
      </c>
      <c r="Q11" s="187">
        <f>Q65*[1]CPI!$B$12/[1]CPI!$B$3</f>
        <v>8596.0209825997954</v>
      </c>
      <c r="R11" s="187">
        <f>R65*[1]CPI!$B$12/[1]CPI!$B$4</f>
        <v>8667.1486486486483</v>
      </c>
      <c r="S11" s="187">
        <f>S65*[1]CPI!$B$12/[1]CPI!$B$5</f>
        <v>8930.6577052328375</v>
      </c>
      <c r="T11" s="187">
        <f>T65*[1]CPI!$B$12/[1]CPI!$B$6</f>
        <v>8980.2456311032711</v>
      </c>
      <c r="U11" s="187">
        <f>U65*[1]CPI!$B$12/[1]CPI!$B$7</f>
        <v>9970.2764324289183</v>
      </c>
      <c r="V11" s="187">
        <f>V65*[1]CPI!$B$12/[1]CPI!$B$8</f>
        <v>10516.348945695401</v>
      </c>
      <c r="W11" s="187">
        <f>W65*[1]CPI!$B$12/[1]CPI!$B$9</f>
        <v>11007.57562344526</v>
      </c>
      <c r="X11" s="187">
        <f>X65*[1]CPI!$B$12/[1]CPI!$B$10</f>
        <v>11343.45537397863</v>
      </c>
      <c r="Y11" s="187">
        <f>Y65*[1]CPI!$B$12/[1]CPI!$B$11</f>
        <v>11483.051972668363</v>
      </c>
      <c r="Z11" s="193">
        <f>Z65*[1]CPI!$B$12/[1]CPI!$B$12</f>
        <v>11447.650066605185</v>
      </c>
      <c r="AA11" s="189">
        <f t="shared" si="2"/>
        <v>-3.0829701152133016E-3</v>
      </c>
      <c r="AB11" s="190">
        <f t="shared" si="3"/>
        <v>0.14817780070480513</v>
      </c>
      <c r="AC11" s="192"/>
      <c r="AD11" s="187">
        <f>AD65*[1]CPI!$B$12/[1]CPI!$B$2</f>
        <v>13425.777455121435</v>
      </c>
      <c r="AE11" s="187">
        <f>AE65*[1]CPI!$B$12/[1]CPI!$B$3</f>
        <v>13730.466990788127</v>
      </c>
      <c r="AF11" s="187">
        <f>AF65*[1]CPI!$B$12/[1]CPI!$B$4</f>
        <v>13549.224815724816</v>
      </c>
      <c r="AG11" s="187">
        <f>AG65*[1]CPI!$B$12/[1]CPI!$B$5</f>
        <v>14185.196831493038</v>
      </c>
      <c r="AH11" s="187">
        <f>AH65*[1]CPI!$B$12/[1]CPI!$B$6</f>
        <v>13800.182075248676</v>
      </c>
      <c r="AI11" s="187">
        <f>AI65*[1]CPI!$B$12/[1]CPI!$B$7</f>
        <v>14860.269977850114</v>
      </c>
      <c r="AJ11" s="187">
        <f>AJ65*[1]CPI!$B$12/[1]CPI!$B$8</f>
        <v>14701.906096481371</v>
      </c>
      <c r="AK11" s="187">
        <f>AK65*[1]CPI!$B$12/[1]CPI!$B$9</f>
        <v>14210.297137950267</v>
      </c>
      <c r="AL11" s="187">
        <f>AL65*[1]CPI!$B$12/[1]CPI!$B$10</f>
        <v>14400.822333961867</v>
      </c>
      <c r="AM11" s="187">
        <f>AM65*[1]CPI!$B$12/[1]CPI!$B$11</f>
        <v>14768.562265657951</v>
      </c>
      <c r="AN11" s="193">
        <f>AN65*[1]CPI!$B$12/[1]CPI!$B$12</f>
        <v>14786.237369097924</v>
      </c>
      <c r="AO11" s="189">
        <f t="shared" si="4"/>
        <v>1.1968059667577524E-3</v>
      </c>
      <c r="AP11" s="190">
        <f t="shared" si="5"/>
        <v>-4.9819154606570715E-3</v>
      </c>
    </row>
    <row r="12" spans="1:42">
      <c r="A12" s="186" t="s">
        <v>125</v>
      </c>
      <c r="B12" s="187" t="s">
        <v>923</v>
      </c>
      <c r="C12" s="187" t="s">
        <v>923</v>
      </c>
      <c r="D12" s="187" t="s">
        <v>923</v>
      </c>
      <c r="E12" s="187" t="s">
        <v>923</v>
      </c>
      <c r="F12" s="187" t="s">
        <v>923</v>
      </c>
      <c r="G12" s="187" t="s">
        <v>923</v>
      </c>
      <c r="H12" s="187" t="s">
        <v>923</v>
      </c>
      <c r="I12" s="187" t="s">
        <v>923</v>
      </c>
      <c r="J12" s="187" t="s">
        <v>923</v>
      </c>
      <c r="K12" s="187" t="s">
        <v>923</v>
      </c>
      <c r="L12" s="193" t="s">
        <v>923</v>
      </c>
      <c r="M12" s="189" t="s">
        <v>923</v>
      </c>
      <c r="N12" s="189" t="s">
        <v>923</v>
      </c>
      <c r="O12" s="191"/>
      <c r="P12" s="187">
        <f>P66*[1]CPI!$B$12/[1]CPI!$B$2</f>
        <v>3169.9577613516367</v>
      </c>
      <c r="Q12" s="187">
        <f>Q66*[1]CPI!$B$12/[1]CPI!$B$3</f>
        <v>3072.6202661207776</v>
      </c>
      <c r="R12" s="187">
        <f>R66*[1]CPI!$B$12/[1]CPI!$B$4</f>
        <v>3758.1449631449632</v>
      </c>
      <c r="S12" s="187">
        <f>S66*[1]CPI!$B$12/[1]CPI!$B$5</f>
        <v>4312.0619299087848</v>
      </c>
      <c r="T12" s="187">
        <f>T66*[1]CPI!$B$12/[1]CPI!$B$6</f>
        <v>4083.4068302085798</v>
      </c>
      <c r="U12" s="187">
        <f>U66*[1]CPI!$B$12/[1]CPI!$B$7</f>
        <v>5941.0102576723584</v>
      </c>
      <c r="V12" s="187">
        <f>V66*[1]CPI!$B$12/[1]CPI!$B$8</f>
        <v>7649.843356527882</v>
      </c>
      <c r="W12" s="187">
        <f>W66*[1]CPI!$B$12/[1]CPI!$B$9</f>
        <v>7381.9725391949432</v>
      </c>
      <c r="X12" s="187">
        <f>X66*[1]CPI!$B$12/[1]CPI!$B$10</f>
        <v>7533.1858020811505</v>
      </c>
      <c r="Y12" s="187">
        <f>Y66*[1]CPI!$B$12/[1]CPI!$B$11</f>
        <v>7399.5434425247004</v>
      </c>
      <c r="Z12" s="193">
        <f>Z66*[1]CPI!$B$12/[1]CPI!$B$12</f>
        <v>7516.0180182833246</v>
      </c>
      <c r="AA12" s="189">
        <f t="shared" si="2"/>
        <v>1.5740778693081658E-2</v>
      </c>
      <c r="AB12" s="190">
        <f t="shared" si="3"/>
        <v>0.26510773291073941</v>
      </c>
      <c r="AC12" s="192"/>
      <c r="AD12" s="187">
        <f>AD66*[1]CPI!$B$12/[1]CPI!$B$2</f>
        <v>31990.157074973598</v>
      </c>
      <c r="AE12" s="187">
        <f>AE66*[1]CPI!$B$12/[1]CPI!$B$3</f>
        <v>31869.90020470829</v>
      </c>
      <c r="AF12" s="187">
        <f>AF66*[1]CPI!$B$12/[1]CPI!$B$4</f>
        <v>32508.539312039313</v>
      </c>
      <c r="AG12" s="187">
        <f>AG66*[1]CPI!$B$12/[1]CPI!$B$5</f>
        <v>34305.48367738838</v>
      </c>
      <c r="AH12" s="187">
        <f>AH66*[1]CPI!$B$12/[1]CPI!$B$6</f>
        <v>34034.166954592569</v>
      </c>
      <c r="AI12" s="187">
        <f>AI66*[1]CPI!$B$12/[1]CPI!$B$7</f>
        <v>36093.020232086223</v>
      </c>
      <c r="AJ12" s="187">
        <f>AJ66*[1]CPI!$B$12/[1]CPI!$B$8</f>
        <v>37400.084170064816</v>
      </c>
      <c r="AK12" s="187">
        <f>AK66*[1]CPI!$B$12/[1]CPI!$B$9</f>
        <v>37296.888970529653</v>
      </c>
      <c r="AL12" s="187">
        <f>AL66*[1]CPI!$B$12/[1]CPI!$B$10</f>
        <v>38628.895610727006</v>
      </c>
      <c r="AM12" s="187">
        <f>AM66*[1]CPI!$B$12/[1]CPI!$B$11</f>
        <v>38934.257506609785</v>
      </c>
      <c r="AN12" s="193">
        <f>AN66*[1]CPI!$B$12/[1]CPI!$B$12</f>
        <v>39608.701552552222</v>
      </c>
      <c r="AO12" s="189">
        <f t="shared" si="4"/>
        <v>1.7322637932107421E-2</v>
      </c>
      <c r="AP12" s="190">
        <f t="shared" si="5"/>
        <v>9.740612721959474E-2</v>
      </c>
    </row>
    <row r="13" spans="1:42">
      <c r="A13" s="186" t="s">
        <v>75</v>
      </c>
      <c r="B13" s="187">
        <f>B67*[1]CPI!$B$12/[1]CPI!$B$2</f>
        <v>2239.0971488912355</v>
      </c>
      <c r="C13" s="187">
        <f>C67*[1]CPI!$B$12/[1]CPI!$B$3</f>
        <v>2339.8247185261002</v>
      </c>
      <c r="D13" s="187">
        <f>D67*[1]CPI!$B$12/[1]CPI!$B$4</f>
        <v>2377.8169533169535</v>
      </c>
      <c r="E13" s="187">
        <f>E67*[1]CPI!$B$12/[1]CPI!$B$5</f>
        <v>2323.0232837253961</v>
      </c>
      <c r="F13" s="187">
        <f>F67*[1]CPI!$B$12/[1]CPI!$B$6</f>
        <v>2482.5380516811842</v>
      </c>
      <c r="G13" s="187">
        <f>G67*[1]CPI!$B$12/[1]CPI!$B$7</f>
        <v>2824.4691225023334</v>
      </c>
      <c r="H13" s="187">
        <f>H67*[1]CPI!$B$12/[1]CPI!$B$8</f>
        <v>3030.4308039502594</v>
      </c>
      <c r="I13" s="187">
        <f>I67*[1]CPI!$B$12/[1]CPI!$B$9</f>
        <v>3147.8840042138436</v>
      </c>
      <c r="J13" s="187">
        <f>J67*[1]CPI!$B$12/[1]CPI!$B$10</f>
        <v>3214.3949909211537</v>
      </c>
      <c r="K13" s="187">
        <f>K67*[1]CPI!$B$12/[1]CPI!$B$11</f>
        <v>3203.9086530003256</v>
      </c>
      <c r="L13" s="193">
        <f>L67*[1]CPI!$B$12/[1]CPI!$B$12</f>
        <v>3173.95635528806</v>
      </c>
      <c r="M13" s="189">
        <f t="shared" si="0"/>
        <v>-9.3486740591735007E-3</v>
      </c>
      <c r="N13" s="190">
        <f t="shared" si="1"/>
        <v>0.1237355473286601</v>
      </c>
      <c r="O13" s="191"/>
      <c r="P13" s="187">
        <f>P67*[1]CPI!$B$12/[1]CPI!$B$2</f>
        <v>3841.6869060190074</v>
      </c>
      <c r="Q13" s="187">
        <f>Q67*[1]CPI!$B$12/[1]CPI!$B$3</f>
        <v>3917.5908393039917</v>
      </c>
      <c r="R13" s="187">
        <f>R67*[1]CPI!$B$12/[1]CPI!$B$4</f>
        <v>3881.0749385749386</v>
      </c>
      <c r="S13" s="187">
        <f>S67*[1]CPI!$B$12/[1]CPI!$B$5</f>
        <v>3872.8492558809407</v>
      </c>
      <c r="T13" s="187">
        <f>T67*[1]CPI!$B$12/[1]CPI!$B$6</f>
        <v>4142.9790783946464</v>
      </c>
      <c r="U13" s="187">
        <f>U67*[1]CPI!$B$12/[1]CPI!$B$7</f>
        <v>4774.9348737642267</v>
      </c>
      <c r="V13" s="187">
        <f>V67*[1]CPI!$B$12/[1]CPI!$B$8</f>
        <v>5501.330208108765</v>
      </c>
      <c r="W13" s="187">
        <f>W67*[1]CPI!$B$12/[1]CPI!$B$9</f>
        <v>5930.8876514903377</v>
      </c>
      <c r="X13" s="187">
        <f>X67*[1]CPI!$B$12/[1]CPI!$B$10</f>
        <v>6483.9057807807803</v>
      </c>
      <c r="Y13" s="187">
        <f>Y67*[1]CPI!$B$12/[1]CPI!$B$11</f>
        <v>6440.7428753946406</v>
      </c>
      <c r="Z13" s="193">
        <f>Z67*[1]CPI!$B$12/[1]CPI!$B$12</f>
        <v>6350.9698870829161</v>
      </c>
      <c r="AA13" s="189">
        <f t="shared" si="2"/>
        <v>-1.3938297188462734E-2</v>
      </c>
      <c r="AB13" s="190">
        <f t="shared" si="3"/>
        <v>0.33006419039936619</v>
      </c>
      <c r="AC13" s="192"/>
      <c r="AD13" s="187">
        <f>AD67*[1]CPI!$B$12/[1]CPI!$B$2</f>
        <v>23432.529039070749</v>
      </c>
      <c r="AE13" s="187">
        <f>AE67*[1]CPI!$B$12/[1]CPI!$B$3</f>
        <v>24143.23567041965</v>
      </c>
      <c r="AF13" s="187">
        <f>AF67*[1]CPI!$B$12/[1]CPI!$B$4</f>
        <v>24611.751842751844</v>
      </c>
      <c r="AG13" s="187">
        <f>AG67*[1]CPI!$B$12/[1]CPI!$B$5</f>
        <v>25279.891982717232</v>
      </c>
      <c r="AH13" s="187">
        <f>AH67*[1]CPI!$B$12/[1]CPI!$B$6</f>
        <v>24977.018966740012</v>
      </c>
      <c r="AI13" s="187">
        <f>AI67*[1]CPI!$B$12/[1]CPI!$B$7</f>
        <v>26525.449150456698</v>
      </c>
      <c r="AJ13" s="187">
        <f>AJ67*[1]CPI!$B$12/[1]CPI!$B$8</f>
        <v>27316.497791395846</v>
      </c>
      <c r="AK13" s="187">
        <f>AK67*[1]CPI!$B$12/[1]CPI!$B$9</f>
        <v>27739.3436672834</v>
      </c>
      <c r="AL13" s="187">
        <f>AL67*[1]CPI!$B$12/[1]CPI!$B$10</f>
        <v>28244.247154130873</v>
      </c>
      <c r="AM13" s="187">
        <f>AM67*[1]CPI!$B$12/[1]CPI!$B$11</f>
        <v>27836.861399883226</v>
      </c>
      <c r="AN13" s="193">
        <f>AN67*[1]CPI!$B$12/[1]CPI!$B$12</f>
        <v>28198.591855191582</v>
      </c>
      <c r="AO13" s="189">
        <f t="shared" si="4"/>
        <v>1.2994656621377443E-2</v>
      </c>
      <c r="AP13" s="190">
        <f t="shared" si="5"/>
        <v>6.3076884966001723E-2</v>
      </c>
    </row>
    <row r="14" spans="1:42">
      <c r="A14" s="186" t="s">
        <v>89</v>
      </c>
      <c r="B14" s="187">
        <f>B68*[1]CPI!$B$12/[1]CPI!$B$2</f>
        <v>2610.1834741288276</v>
      </c>
      <c r="C14" s="187">
        <f>C68*[1]CPI!$B$12/[1]CPI!$B$3</f>
        <v>2692.2006141248721</v>
      </c>
      <c r="D14" s="187">
        <f>D68*[1]CPI!$B$12/[1]CPI!$B$4</f>
        <v>2617.8230958230956</v>
      </c>
      <c r="E14" s="187">
        <f>E68*[1]CPI!$B$12/[1]CPI!$B$5</f>
        <v>2424.8199711953912</v>
      </c>
      <c r="F14" s="187">
        <f>F68*[1]CPI!$B$12/[1]CPI!$B$6</f>
        <v>2278.9092760633557</v>
      </c>
      <c r="G14" s="187">
        <f>G68*[1]CPI!$B$12/[1]CPI!$B$7</f>
        <v>2872.0414578989648</v>
      </c>
      <c r="H14" s="187">
        <f>H68*[1]CPI!$B$12/[1]CPI!$B$8</f>
        <v>3059.9373426111529</v>
      </c>
      <c r="I14" s="187">
        <f>I68*[1]CPI!$B$12/[1]CPI!$B$9</f>
        <v>3295.5234549977426</v>
      </c>
      <c r="J14" s="187">
        <f>J68*[1]CPI!$B$12/[1]CPI!$B$10</f>
        <v>3447.3372354913049</v>
      </c>
      <c r="K14" s="187">
        <f>K68*[1]CPI!$B$12/[1]CPI!$B$11</f>
        <v>3495.1327336609306</v>
      </c>
      <c r="L14" s="193">
        <f>L68*[1]CPI!$B$12/[1]CPI!$B$12</f>
        <v>3575.8979385972034</v>
      </c>
      <c r="M14" s="189">
        <f t="shared" si="0"/>
        <v>2.3107907793726623E-2</v>
      </c>
      <c r="N14" s="190">
        <f t="shared" si="1"/>
        <v>0.24507183862629311</v>
      </c>
      <c r="O14" s="191"/>
      <c r="P14" s="187">
        <f>P68*[1]CPI!$B$12/[1]CPI!$B$2</f>
        <v>4290.7642555438224</v>
      </c>
      <c r="Q14" s="187">
        <f>Q68*[1]CPI!$B$12/[1]CPI!$B$3</f>
        <v>4484.5624360286592</v>
      </c>
      <c r="R14" s="187">
        <f>R68*[1]CPI!$B$12/[1]CPI!$B$4</f>
        <v>4576.5073710073711</v>
      </c>
      <c r="S14" s="187">
        <f>S68*[1]CPI!$B$12/[1]CPI!$B$5</f>
        <v>4782.1567450792127</v>
      </c>
      <c r="T14" s="187">
        <f>T68*[1]CPI!$B$12/[1]CPI!$B$6</f>
        <v>4823.1858395010095</v>
      </c>
      <c r="U14" s="187">
        <f>U68*[1]CPI!$B$12/[1]CPI!$B$7</f>
        <v>5540.5175736355995</v>
      </c>
      <c r="V14" s="187">
        <f>V68*[1]CPI!$B$12/[1]CPI!$B$8</f>
        <v>6417.125741361675</v>
      </c>
      <c r="W14" s="187">
        <f>W68*[1]CPI!$B$12/[1]CPI!$B$9</f>
        <v>7696.2336558635279</v>
      </c>
      <c r="X14" s="187">
        <f>X68*[1]CPI!$B$12/[1]CPI!$B$10</f>
        <v>7839.9624188141624</v>
      </c>
      <c r="Y14" s="187">
        <f>Y68*[1]CPI!$B$12/[1]CPI!$B$11</f>
        <v>7978.8598691758416</v>
      </c>
      <c r="Z14" s="193">
        <f>Z68*[1]CPI!$B$12/[1]CPI!$B$12</f>
        <v>8094.0994181968917</v>
      </c>
      <c r="AA14" s="189">
        <f t="shared" si="2"/>
        <v>1.4443109781417052E-2</v>
      </c>
      <c r="AB14" s="190">
        <f t="shared" si="3"/>
        <v>0.46089229221335581</v>
      </c>
      <c r="AC14" s="192"/>
      <c r="AD14" s="187">
        <f>AD68*[1]CPI!$B$12/[1]CPI!$B$2</f>
        <v>23279.062829989438</v>
      </c>
      <c r="AE14" s="187">
        <f>AE68*[1]CPI!$B$12/[1]CPI!$B$3</f>
        <v>23122.686796315251</v>
      </c>
      <c r="AF14" s="187">
        <f>AF68*[1]CPI!$B$12/[1]CPI!$B$4</f>
        <v>23501.869778869779</v>
      </c>
      <c r="AG14" s="187">
        <f>AG68*[1]CPI!$B$12/[1]CPI!$B$5</f>
        <v>24590.190830532883</v>
      </c>
      <c r="AH14" s="187">
        <f>AH68*[1]CPI!$B$12/[1]CPI!$B$6</f>
        <v>24779.888981833392</v>
      </c>
      <c r="AI14" s="187">
        <f>AI68*[1]CPI!$B$12/[1]CPI!$B$7</f>
        <v>26369.456143690997</v>
      </c>
      <c r="AJ14" s="187">
        <f>AJ68*[1]CPI!$B$12/[1]CPI!$B$8</f>
        <v>27114.323359830469</v>
      </c>
      <c r="AK14" s="187">
        <f>AK68*[1]CPI!$B$12/[1]CPI!$B$9</f>
        <v>27290.097909898108</v>
      </c>
      <c r="AL14" s="187">
        <f>AL68*[1]CPI!$B$12/[1]CPI!$B$10</f>
        <v>28879.638723025349</v>
      </c>
      <c r="AM14" s="187">
        <f>AM68*[1]CPI!$B$12/[1]CPI!$B$11</f>
        <v>29330.735916626258</v>
      </c>
      <c r="AN14" s="193">
        <f>AN68*[1]CPI!$B$12/[1]CPI!$B$12</f>
        <v>29578.068330448168</v>
      </c>
      <c r="AO14" s="189">
        <f t="shared" si="4"/>
        <v>8.4325335213191188E-3</v>
      </c>
      <c r="AP14" s="190">
        <f t="shared" si="5"/>
        <v>0.12167911879839233</v>
      </c>
    </row>
    <row r="15" spans="1:42">
      <c r="A15" s="186" t="s">
        <v>98</v>
      </c>
      <c r="B15" s="187">
        <f>B69*[1]CPI!$B$12/[1]CPI!$B$2</f>
        <v>1834.046990496304</v>
      </c>
      <c r="C15" s="187">
        <f>C69*[1]CPI!$B$12/[1]CPI!$B$3</f>
        <v>1859.4229785056293</v>
      </c>
      <c r="D15" s="187">
        <f>D69*[1]CPI!$B$12/[1]CPI!$B$4</f>
        <v>2027.7592137592137</v>
      </c>
      <c r="E15" s="187">
        <f>E69*[1]CPI!$B$12/[1]CPI!$B$5</f>
        <v>2225.801728276524</v>
      </c>
      <c r="F15" s="187">
        <f>F69*[1]CPI!$B$12/[1]CPI!$B$6</f>
        <v>2374.2248731610625</v>
      </c>
      <c r="G15" s="187">
        <f>G69*[1]CPI!$B$12/[1]CPI!$B$7</f>
        <v>2702.772450557462</v>
      </c>
      <c r="H15" s="187">
        <f>H69*[1]CPI!$B$12/[1]CPI!$B$8</f>
        <v>2961.5822137415084</v>
      </c>
      <c r="I15" s="187">
        <f>I69*[1]CPI!$B$12/[1]CPI!$B$9</f>
        <v>3126.7926541018583</v>
      </c>
      <c r="J15" s="187">
        <f>J69*[1]CPI!$B$12/[1]CPI!$B$10</f>
        <v>3220.6345153292827</v>
      </c>
      <c r="K15" s="187">
        <f>K69*[1]CPI!$B$12/[1]CPI!$B$11</f>
        <v>3316.9720326326769</v>
      </c>
      <c r="L15" s="193">
        <f>L69*[1]CPI!$B$12/[1]CPI!$B$12</f>
        <v>3492.1779598525191</v>
      </c>
      <c r="M15" s="189">
        <f t="shared" si="0"/>
        <v>5.2821044463489564E-2</v>
      </c>
      <c r="N15" s="190">
        <f t="shared" si="1"/>
        <v>0.29207250100993076</v>
      </c>
      <c r="O15" s="191"/>
      <c r="P15" s="187">
        <f>P69*[1]CPI!$B$12/[1]CPI!$B$2</f>
        <v>4259.3162618796196</v>
      </c>
      <c r="Q15" s="187">
        <f>Q69*[1]CPI!$B$12/[1]CPI!$B$3</f>
        <v>4256.5545035823952</v>
      </c>
      <c r="R15" s="187">
        <f>R69*[1]CPI!$B$12/[1]CPI!$B$4</f>
        <v>4948.8095823095819</v>
      </c>
      <c r="S15" s="187">
        <f>S69*[1]CPI!$B$12/[1]CPI!$B$5</f>
        <v>5738.3593374939983</v>
      </c>
      <c r="T15" s="187">
        <f>T69*[1]CPI!$B$12/[1]CPI!$B$6</f>
        <v>6307.0763852266737</v>
      </c>
      <c r="U15" s="187">
        <f>U69*[1]CPI!$B$12/[1]CPI!$B$7</f>
        <v>7343.8409851823299</v>
      </c>
      <c r="V15" s="187">
        <f>V69*[1]CPI!$B$12/[1]CPI!$B$8</f>
        <v>8150.3616789978487</v>
      </c>
      <c r="W15" s="187">
        <f>W69*[1]CPI!$B$12/[1]CPI!$B$9</f>
        <v>8824.6208868547546</v>
      </c>
      <c r="X15" s="187">
        <f>X69*[1]CPI!$B$12/[1]CPI!$B$10</f>
        <v>8956.8372878692644</v>
      </c>
      <c r="Y15" s="187">
        <f>Y69*[1]CPI!$B$12/[1]CPI!$B$11</f>
        <v>9253.8980331428538</v>
      </c>
      <c r="Z15" s="193">
        <f>Z69*[1]CPI!$B$12/[1]CPI!$B$12</f>
        <v>9740.1388675377912</v>
      </c>
      <c r="AA15" s="189">
        <f t="shared" si="2"/>
        <v>5.2544433994567985E-2</v>
      </c>
      <c r="AB15" s="190">
        <f t="shared" si="3"/>
        <v>0.3263003498020276</v>
      </c>
      <c r="AC15" s="192"/>
      <c r="AD15" s="187">
        <f>AD69*[1]CPI!$B$12/[1]CPI!$B$2</f>
        <v>11140.13727560718</v>
      </c>
      <c r="AE15" s="187">
        <f>AE69*[1]CPI!$B$12/[1]CPI!$B$3</f>
        <v>11346.747697031729</v>
      </c>
      <c r="AF15" s="187">
        <f>AF69*[1]CPI!$B$12/[1]CPI!$B$4</f>
        <v>11514.441031941033</v>
      </c>
      <c r="AG15" s="187">
        <f>AG69*[1]CPI!$B$12/[1]CPI!$B$5</f>
        <v>11925.081613058088</v>
      </c>
      <c r="AH15" s="187">
        <f>AH69*[1]CPI!$B$12/[1]CPI!$B$6</f>
        <v>11829.965357967667</v>
      </c>
      <c r="AI15" s="187">
        <f>AI69*[1]CPI!$B$12/[1]CPI!$B$7</f>
        <v>12668.623549461112</v>
      </c>
      <c r="AJ15" s="187">
        <f>AJ69*[1]CPI!$B$12/[1]CPI!$B$8</f>
        <v>13188.329946654068</v>
      </c>
      <c r="AK15" s="187">
        <f>AK69*[1]CPI!$B$12/[1]CPI!$B$9</f>
        <v>14135.422845052717</v>
      </c>
      <c r="AL15" s="187">
        <f>AL69*[1]CPI!$B$12/[1]CPI!$B$10</f>
        <v>14355.065821635588</v>
      </c>
      <c r="AM15" s="187">
        <f>AM69*[1]CPI!$B$12/[1]CPI!$B$11</f>
        <v>14980.033357785145</v>
      </c>
      <c r="AN15" s="193">
        <f>AN69*[1]CPI!$B$12/[1]CPI!$B$12</f>
        <v>15417.485674931129</v>
      </c>
      <c r="AO15" s="189">
        <f t="shared" si="4"/>
        <v>2.920235934712645E-2</v>
      </c>
      <c r="AP15" s="190">
        <f t="shared" si="5"/>
        <v>0.21698190926092731</v>
      </c>
    </row>
    <row r="16" spans="1:42">
      <c r="A16" s="186" t="s">
        <v>68</v>
      </c>
      <c r="B16" s="187">
        <f>B70*[1]CPI!$B$12/[1]CPI!$B$2</f>
        <v>2261.7397043294613</v>
      </c>
      <c r="C16" s="187">
        <f>C70*[1]CPI!$B$12/[1]CPI!$B$3</f>
        <v>2287.3950870010235</v>
      </c>
      <c r="D16" s="187">
        <f>D70*[1]CPI!$B$12/[1]CPI!$B$4</f>
        <v>2316.9373464373466</v>
      </c>
      <c r="E16" s="187">
        <f>E70*[1]CPI!$B$12/[1]CPI!$B$5</f>
        <v>2392.7940470475273</v>
      </c>
      <c r="F16" s="187">
        <f>F70*[1]CPI!$B$12/[1]CPI!$B$6</f>
        <v>2417.5501445691111</v>
      </c>
      <c r="G16" s="187">
        <f>G70*[1]CPI!$B$12/[1]CPI!$B$7</f>
        <v>2675.1141160245365</v>
      </c>
      <c r="H16" s="187">
        <f>H70*[1]CPI!$B$12/[1]CPI!$B$8</f>
        <v>2791.0999903674588</v>
      </c>
      <c r="I16" s="187">
        <f>I70*[1]CPI!$B$12/[1]CPI!$B$9</f>
        <v>2943.2979081275839</v>
      </c>
      <c r="J16" s="187">
        <f>J70*[1]CPI!$B$12/[1]CPI!$B$10</f>
        <v>3238.3131678189816</v>
      </c>
      <c r="K16" s="187">
        <f>K70*[1]CPI!$B$12/[1]CPI!$B$11</f>
        <v>3770.8346296333343</v>
      </c>
      <c r="L16" s="193">
        <f>L70*[1]CPI!$B$12/[1]CPI!$B$12</f>
        <v>3760.8959111366466</v>
      </c>
      <c r="M16" s="189">
        <f t="shared" si="0"/>
        <v>-2.6356813471966056E-3</v>
      </c>
      <c r="N16" s="190">
        <f t="shared" si="1"/>
        <v>0.40588242146681974</v>
      </c>
      <c r="O16" s="191"/>
      <c r="P16" s="187">
        <f>P70*[1]CPI!$B$12/[1]CPI!$B$2</f>
        <v>4517.1898099260825</v>
      </c>
      <c r="Q16" s="187">
        <f>Q70*[1]CPI!$B$12/[1]CPI!$B$3</f>
        <v>4782.0701125895594</v>
      </c>
      <c r="R16" s="187">
        <f>R70*[1]CPI!$B$12/[1]CPI!$B$4</f>
        <v>4865.685503685504</v>
      </c>
      <c r="S16" s="187">
        <f>S70*[1]CPI!$B$12/[1]CPI!$B$5</f>
        <v>5012.0571291406623</v>
      </c>
      <c r="T16" s="187">
        <f>T70*[1]CPI!$B$12/[1]CPI!$B$6</f>
        <v>4995.4037933480022</v>
      </c>
      <c r="U16" s="187">
        <f>U70*[1]CPI!$B$12/[1]CPI!$B$7</f>
        <v>5405.544901114924</v>
      </c>
      <c r="V16" s="187">
        <f>V70*[1]CPI!$B$12/[1]CPI!$B$8</f>
        <v>5824.8092986133724</v>
      </c>
      <c r="W16" s="187">
        <f>W70*[1]CPI!$B$12/[1]CPI!$B$9</f>
        <v>5992.0525668150958</v>
      </c>
      <c r="X16" s="187">
        <f>X70*[1]CPI!$B$12/[1]CPI!$B$10</f>
        <v>6228.0852800474886</v>
      </c>
      <c r="Y16" s="187">
        <f>Y70*[1]CPI!$B$12/[1]CPI!$B$11</f>
        <v>6451.3184631353879</v>
      </c>
      <c r="Z16" s="193">
        <f>Z70*[1]CPI!$B$12/[1]CPI!$B$12</f>
        <v>6602.0394143386065</v>
      </c>
      <c r="AA16" s="189">
        <f t="shared" si="2"/>
        <v>2.3362813673589278E-2</v>
      </c>
      <c r="AB16" s="190">
        <f t="shared" si="3"/>
        <v>0.22134577274104195</v>
      </c>
      <c r="AC16" s="192"/>
      <c r="AD16" s="187">
        <f>AD70*[1]CPI!$B$12/[1]CPI!$B$2</f>
        <v>6160.0329989440334</v>
      </c>
      <c r="AE16" s="187">
        <f>AE70*[1]CPI!$B$12/[1]CPI!$B$3</f>
        <v>6242.7840327533268</v>
      </c>
      <c r="AF16" s="187">
        <f>AF70*[1]CPI!$B$12/[1]CPI!$B$4</f>
        <v>6260.0626535626534</v>
      </c>
      <c r="AG16" s="187">
        <f>AG70*[1]CPI!$B$12/[1]CPI!$B$5</f>
        <v>6439.4983197311567</v>
      </c>
      <c r="AH16" s="187">
        <f>AH70*[1]CPI!$B$12/[1]CPI!$B$6</f>
        <v>6559.4460911785563</v>
      </c>
      <c r="AI16" s="187">
        <f>AI70*[1]CPI!$B$12/[1]CPI!$B$7</f>
        <v>6914.5836332313293</v>
      </c>
      <c r="AJ16" s="187">
        <f>AJ70*[1]CPI!$B$12/[1]CPI!$B$8</f>
        <v>6984.3069845099562</v>
      </c>
      <c r="AK16" s="187">
        <f>AK70*[1]CPI!$B$12/[1]CPI!$B$9</f>
        <v>6885.2712440576834</v>
      </c>
      <c r="AL16" s="187">
        <f>AL70*[1]CPI!$B$12/[1]CPI!$B$10</f>
        <v>6876.995818492911</v>
      </c>
      <c r="AM16" s="187">
        <f>AM70*[1]CPI!$B$12/[1]CPI!$B$11</f>
        <v>6896.612391413023</v>
      </c>
      <c r="AN16" s="193">
        <f>AN70*[1]CPI!$B$12/[1]CPI!$B$12</f>
        <v>6963.1331578199161</v>
      </c>
      <c r="AO16" s="189">
        <f t="shared" si="4"/>
        <v>9.6454262805487634E-3</v>
      </c>
      <c r="AP16" s="190">
        <f t="shared" si="5"/>
        <v>7.0213229261208987E-3</v>
      </c>
    </row>
    <row r="17" spans="1:42">
      <c r="A17" s="186" t="s">
        <v>126</v>
      </c>
      <c r="B17" s="187">
        <f>B71*[1]CPI!$B$12/[1]CPI!$B$2</f>
        <v>2503.2602956705387</v>
      </c>
      <c r="C17" s="187">
        <f>C71*[1]CPI!$B$12/[1]CPI!$B$3</f>
        <v>2617.8236949846469</v>
      </c>
      <c r="D17" s="187">
        <f>D71*[1]CPI!$B$12/[1]CPI!$B$4</f>
        <v>2693.9226044226043</v>
      </c>
      <c r="E17" s="187">
        <f>E71*[1]CPI!$B$12/[1]CPI!$B$5</f>
        <v>2790.8305328852616</v>
      </c>
      <c r="F17" s="187">
        <f>F71*[1]CPI!$B$12/[1]CPI!$B$6</f>
        <v>2812.8932461675549</v>
      </c>
      <c r="G17" s="187">
        <f>G71*[1]CPI!$B$12/[1]CPI!$B$7</f>
        <v>3019.1837976141278</v>
      </c>
      <c r="H17" s="187">
        <f>H71*[1]CPI!$B$12/[1]CPI!$B$8</f>
        <v>3289.4326433069891</v>
      </c>
      <c r="I17" s="187">
        <f>I71*[1]CPI!$B$12/[1]CPI!$B$9</f>
        <v>3323.9967776489229</v>
      </c>
      <c r="J17" s="187">
        <f>J71*[1]CPI!$B$12/[1]CPI!$B$10</f>
        <v>3378.7024670018855</v>
      </c>
      <c r="K17" s="187">
        <f>K71*[1]CPI!$B$12/[1]CPI!$B$11</f>
        <v>3461.0219692779638</v>
      </c>
      <c r="L17" s="193">
        <f>L71*[1]CPI!$B$12/[1]CPI!$B$12</f>
        <v>3526.0895877467319</v>
      </c>
      <c r="M17" s="189">
        <f t="shared" si="0"/>
        <v>1.8800117146422712E-2</v>
      </c>
      <c r="N17" s="190">
        <f t="shared" si="1"/>
        <v>0.16789497563320932</v>
      </c>
      <c r="O17" s="191"/>
      <c r="P17" s="187">
        <f>P71*[1]CPI!$B$12/[1]CPI!$B$2</f>
        <v>8168.9308342133045</v>
      </c>
      <c r="Q17" s="187">
        <f>Q71*[1]CPI!$B$12/[1]CPI!$B$3</f>
        <v>8430.1970317297855</v>
      </c>
      <c r="R17" s="187">
        <f>R71*[1]CPI!$B$12/[1]CPI!$B$4</f>
        <v>9433.9975429975439</v>
      </c>
      <c r="S17" s="187">
        <f>S71*[1]CPI!$B$12/[1]CPI!$B$5</f>
        <v>10407.281565050407</v>
      </c>
      <c r="T17" s="187">
        <f>T71*[1]CPI!$B$12/[1]CPI!$B$6</f>
        <v>10854.063619501372</v>
      </c>
      <c r="U17" s="187">
        <f>U71*[1]CPI!$B$12/[1]CPI!$B$7</f>
        <v>11516.930499510103</v>
      </c>
      <c r="V17" s="187">
        <f>V71*[1]CPI!$B$12/[1]CPI!$B$8</f>
        <v>11987.304539679191</v>
      </c>
      <c r="W17" s="187">
        <f>W71*[1]CPI!$B$12/[1]CPI!$B$9</f>
        <v>12264.620090119599</v>
      </c>
      <c r="X17" s="187">
        <f>X71*[1]CPI!$B$12/[1]CPI!$B$10</f>
        <v>12653.755499685731</v>
      </c>
      <c r="Y17" s="187">
        <f>Y71*[1]CPI!$B$12/[1]CPI!$B$11</f>
        <v>12831.075476252168</v>
      </c>
      <c r="Z17" s="193">
        <f>Z71*[1]CPI!$B$12/[1]CPI!$B$12</f>
        <v>12769.518051414296</v>
      </c>
      <c r="AA17" s="189">
        <f t="shared" si="2"/>
        <v>-4.7975265169161174E-3</v>
      </c>
      <c r="AB17" s="190">
        <f t="shared" si="3"/>
        <v>0.10876053753710457</v>
      </c>
      <c r="AC17" s="192"/>
      <c r="AD17" s="187">
        <f>AD71*[1]CPI!$B$12/[1]CPI!$B$2</f>
        <v>24665.290390707498</v>
      </c>
      <c r="AE17" s="187">
        <f>AE71*[1]CPI!$B$12/[1]CPI!$B$3</f>
        <v>25197.924769703171</v>
      </c>
      <c r="AF17" s="187">
        <f>AF71*[1]CPI!$B$12/[1]CPI!$B$4</f>
        <v>25579.971744471746</v>
      </c>
      <c r="AG17" s="187">
        <f>AG71*[1]CPI!$B$12/[1]CPI!$B$5</f>
        <v>26493.445751320211</v>
      </c>
      <c r="AH17" s="187">
        <f>AH71*[1]CPI!$B$12/[1]CPI!$B$6</f>
        <v>26630.961202742266</v>
      </c>
      <c r="AI17" s="187">
        <f>AI71*[1]CPI!$B$12/[1]CPI!$B$7</f>
        <v>28564.42157222395</v>
      </c>
      <c r="AJ17" s="187">
        <f>AJ71*[1]CPI!$B$12/[1]CPI!$B$8</f>
        <v>29610.357963588995</v>
      </c>
      <c r="AK17" s="187">
        <f>AK71*[1]CPI!$B$12/[1]CPI!$B$9</f>
        <v>30069.937854657801</v>
      </c>
      <c r="AL17" s="187">
        <f>AL71*[1]CPI!$B$12/[1]CPI!$B$10</f>
        <v>31132.107034359939</v>
      </c>
      <c r="AM17" s="187">
        <f>AM71*[1]CPI!$B$12/[1]CPI!$B$11</f>
        <v>31997.123836653351</v>
      </c>
      <c r="AN17" s="193">
        <f>AN71*[1]CPI!$B$12/[1]CPI!$B$12</f>
        <v>32546.779481226309</v>
      </c>
      <c r="AO17" s="189">
        <f t="shared" si="4"/>
        <v>1.7178282878766549E-2</v>
      </c>
      <c r="AP17" s="190">
        <f t="shared" si="5"/>
        <v>0.13941671806422318</v>
      </c>
    </row>
    <row r="18" spans="1:42">
      <c r="A18" s="186" t="s">
        <v>73</v>
      </c>
      <c r="B18" s="187">
        <f>B72*[1]CPI!$B$12/[1]CPI!$B$2</f>
        <v>3250.4646251319955</v>
      </c>
      <c r="C18" s="187">
        <f>C72*[1]CPI!$B$12/[1]CPI!$B$3</f>
        <v>3326.2333674513816</v>
      </c>
      <c r="D18" s="187">
        <f>D72*[1]CPI!$B$12/[1]CPI!$B$4</f>
        <v>3374.135135135135</v>
      </c>
      <c r="E18" s="187">
        <f>E72*[1]CPI!$B$12/[1]CPI!$B$5</f>
        <v>3434.7803648583772</v>
      </c>
      <c r="F18" s="187">
        <f>F72*[1]CPI!$B$12/[1]CPI!$B$6</f>
        <v>3397.7844101762107</v>
      </c>
      <c r="G18" s="187">
        <f>G72*[1]CPI!$B$12/[1]CPI!$B$7</f>
        <v>3627.6671573384847</v>
      </c>
      <c r="H18" s="187">
        <f>H72*[1]CPI!$B$12/[1]CPI!$B$8</f>
        <v>3760.4444271160633</v>
      </c>
      <c r="I18" s="187">
        <f>I72*[1]CPI!$B$12/[1]CPI!$B$9</f>
        <v>3731.0598348102444</v>
      </c>
      <c r="J18" s="187">
        <f>J72*[1]CPI!$B$12/[1]CPI!$B$10</f>
        <v>3806.1098889587261</v>
      </c>
      <c r="K18" s="187">
        <f>K72*[1]CPI!$B$12/[1]CPI!$B$11</f>
        <v>3884.8742984833216</v>
      </c>
      <c r="L18" s="193">
        <f>L72*[1]CPI!$B$12/[1]CPI!$B$12</f>
        <v>4152.1273475228045</v>
      </c>
      <c r="M18" s="189">
        <f t="shared" si="0"/>
        <v>6.8793229460170746E-2</v>
      </c>
      <c r="N18" s="190">
        <f t="shared" si="1"/>
        <v>0.14457230154739475</v>
      </c>
      <c r="O18" s="191"/>
      <c r="P18" s="187">
        <f>P72*[1]CPI!$B$12/[1]CPI!$B$2</f>
        <v>7355.0567581837377</v>
      </c>
      <c r="Q18" s="187">
        <f>Q72*[1]CPI!$B$12/[1]CPI!$B$3</f>
        <v>7504.7530706243597</v>
      </c>
      <c r="R18" s="187">
        <f>R72*[1]CPI!$B$12/[1]CPI!$B$4</f>
        <v>7674.3427518427516</v>
      </c>
      <c r="S18" s="187">
        <f>S72*[1]CPI!$B$12/[1]CPI!$B$5</f>
        <v>7863.5081613058082</v>
      </c>
      <c r="T18" s="187">
        <f>T72*[1]CPI!$B$12/[1]CPI!$B$6</f>
        <v>7822.3777527231732</v>
      </c>
      <c r="U18" s="187">
        <f>U72*[1]CPI!$B$12/[1]CPI!$B$7</f>
        <v>8455.7060334059279</v>
      </c>
      <c r="V18" s="187">
        <f>V72*[1]CPI!$B$12/[1]CPI!$B$8</f>
        <v>8729.5641045635311</v>
      </c>
      <c r="W18" s="187">
        <f>W72*[1]CPI!$B$12/[1]CPI!$B$9</f>
        <v>8798.2566992147731</v>
      </c>
      <c r="X18" s="187">
        <f>X72*[1]CPI!$B$12/[1]CPI!$B$10</f>
        <v>9062.9092028074574</v>
      </c>
      <c r="Y18" s="187">
        <f>Y72*[1]CPI!$B$12/[1]CPI!$B$11</f>
        <v>9103.3419010683228</v>
      </c>
      <c r="Z18" s="193">
        <f>Z72*[1]CPI!$B$12/[1]CPI!$B$12</f>
        <v>9022.7910914510448</v>
      </c>
      <c r="AA18" s="189">
        <f t="shared" si="2"/>
        <v>-8.8484877853290955E-3</v>
      </c>
      <c r="AB18" s="190">
        <f t="shared" si="3"/>
        <v>6.7065370508948119E-2</v>
      </c>
      <c r="AC18" s="192"/>
      <c r="AD18" s="187">
        <f>AD72*[1]CPI!$B$12/[1]CPI!$B$2</f>
        <v>25964.721488912353</v>
      </c>
      <c r="AE18" s="187">
        <f>AE72*[1]CPI!$B$12/[1]CPI!$B$3</f>
        <v>26445.262282497439</v>
      </c>
      <c r="AF18" s="187">
        <f>AF72*[1]CPI!$B$12/[1]CPI!$B$4</f>
        <v>27603.04791154791</v>
      </c>
      <c r="AG18" s="187">
        <f>AG72*[1]CPI!$B$12/[1]CPI!$B$5</f>
        <v>28409.282285165624</v>
      </c>
      <c r="AH18" s="187">
        <f>AH72*[1]CPI!$B$12/[1]CPI!$B$6</f>
        <v>28245.910694477279</v>
      </c>
      <c r="AI18" s="187">
        <f>AI72*[1]CPI!$B$12/[1]CPI!$B$7</f>
        <v>29955.082632539437</v>
      </c>
      <c r="AJ18" s="187">
        <f>AJ72*[1]CPI!$B$12/[1]CPI!$B$8</f>
        <v>30883.510465068277</v>
      </c>
      <c r="AK18" s="187">
        <f>AK72*[1]CPI!$B$12/[1]CPI!$B$9</f>
        <v>31354.401076477723</v>
      </c>
      <c r="AL18" s="187">
        <f>AL72*[1]CPI!$B$12/[1]CPI!$B$10</f>
        <v>32173.067689782805</v>
      </c>
      <c r="AM18" s="187">
        <f>AM72*[1]CPI!$B$12/[1]CPI!$B$11</f>
        <v>32624.344548466168</v>
      </c>
      <c r="AN18" s="193">
        <f>AN72*[1]CPI!$B$12/[1]CPI!$B$12</f>
        <v>33044.423415281897</v>
      </c>
      <c r="AO18" s="189">
        <f t="shared" si="4"/>
        <v>1.2876239281732316E-2</v>
      </c>
      <c r="AP18" s="190">
        <f t="shared" si="5"/>
        <v>0.1031324406825902</v>
      </c>
    </row>
    <row r="19" spans="1:42">
      <c r="A19" s="186" t="s">
        <v>66</v>
      </c>
      <c r="B19" s="187">
        <f>B73*[1]CPI!$B$12/[1]CPI!$B$2</f>
        <v>3673.1256599788808</v>
      </c>
      <c r="C19" s="187">
        <f>C73*[1]CPI!$B$12/[1]CPI!$B$3</f>
        <v>3767.6177072671444</v>
      </c>
      <c r="D19" s="187">
        <f>D73*[1]CPI!$B$12/[1]CPI!$B$4</f>
        <v>3748.7788697788696</v>
      </c>
      <c r="E19" s="187">
        <f>E73*[1]CPI!$B$12/[1]CPI!$B$5</f>
        <v>3809.9411905904944</v>
      </c>
      <c r="F19" s="187">
        <f>F73*[1]CPI!$B$12/[1]CPI!$B$6</f>
        <v>3803.9588296266661</v>
      </c>
      <c r="G19" s="187">
        <f>G73*[1]CPI!$B$12/[1]CPI!$B$7</f>
        <v>4094.5398442542642</v>
      </c>
      <c r="H19" s="187">
        <f>H73*[1]CPI!$B$12/[1]CPI!$B$8</f>
        <v>4275.1696015338675</v>
      </c>
      <c r="I19" s="187">
        <f>I73*[1]CPI!$B$12/[1]CPI!$B$9</f>
        <v>4335.3270155186301</v>
      </c>
      <c r="J19" s="187">
        <f>J73*[1]CPI!$B$12/[1]CPI!$B$10</f>
        <v>4420.7030431594385</v>
      </c>
      <c r="K19" s="187">
        <f>K73*[1]CPI!$B$12/[1]CPI!$B$11</f>
        <v>4474.857790923299</v>
      </c>
      <c r="L19" s="193">
        <f>L73*[1]CPI!$B$12/[1]CPI!$B$12</f>
        <v>4540.7766402743446</v>
      </c>
      <c r="M19" s="189">
        <f t="shared" si="0"/>
        <v>1.4730937256766774E-2</v>
      </c>
      <c r="N19" s="190">
        <f t="shared" si="1"/>
        <v>0.10898338103762018</v>
      </c>
      <c r="O19" s="191"/>
      <c r="P19" s="187">
        <f>P73*[1]CPI!$B$12/[1]CPI!$B$2</f>
        <v>6801.5720696937697</v>
      </c>
      <c r="Q19" s="187">
        <f>Q73*[1]CPI!$B$12/[1]CPI!$B$3</f>
        <v>6851.2116171954958</v>
      </c>
      <c r="R19" s="187">
        <f>R73*[1]CPI!$B$12/[1]CPI!$B$4</f>
        <v>6907.4938574938578</v>
      </c>
      <c r="S19" s="187">
        <f>S73*[1]CPI!$B$12/[1]CPI!$B$5</f>
        <v>7112.0427268362937</v>
      </c>
      <c r="T19" s="187">
        <f>T73*[1]CPI!$B$12/[1]CPI!$B$6</f>
        <v>6967.7867741994141</v>
      </c>
      <c r="U19" s="187">
        <f>U73*[1]CPI!$B$12/[1]CPI!$B$7</f>
        <v>7425.709655399789</v>
      </c>
      <c r="V19" s="187">
        <f>V73*[1]CPI!$B$12/[1]CPI!$B$8</f>
        <v>7819.2327451367137</v>
      </c>
      <c r="W19" s="187">
        <f>W73*[1]CPI!$B$12/[1]CPI!$B$9</f>
        <v>7974.6394773417378</v>
      </c>
      <c r="X19" s="187">
        <f>X73*[1]CPI!$B$12/[1]CPI!$B$10</f>
        <v>8143.6192733431099</v>
      </c>
      <c r="Y19" s="187">
        <f>Y73*[1]CPI!$B$12/[1]CPI!$B$11</f>
        <v>7993.6394966908147</v>
      </c>
      <c r="Z19" s="193">
        <f>Z73*[1]CPI!$B$12/[1]CPI!$B$12</f>
        <v>7857.1403939532756</v>
      </c>
      <c r="AA19" s="189">
        <f t="shared" si="2"/>
        <v>-1.7075964308128522E-2</v>
      </c>
      <c r="AB19" s="190">
        <f t="shared" si="3"/>
        <v>5.8099597018281157E-2</v>
      </c>
      <c r="AC19" s="192"/>
      <c r="AD19" s="187">
        <f>AD73*[1]CPI!$B$12/[1]CPI!$B$2</f>
        <v>23474.040390707498</v>
      </c>
      <c r="AE19" s="187">
        <f>AE73*[1]CPI!$B$12/[1]CPI!$B$3</f>
        <v>23968.876663254861</v>
      </c>
      <c r="AF19" s="187">
        <f>AF73*[1]CPI!$B$12/[1]CPI!$B$4</f>
        <v>24316.719901719902</v>
      </c>
      <c r="AG19" s="187">
        <f>AG73*[1]CPI!$B$12/[1]CPI!$B$5</f>
        <v>25443.452952472395</v>
      </c>
      <c r="AH19" s="187">
        <f>AH73*[1]CPI!$B$12/[1]CPI!$B$6</f>
        <v>25481.758378643779</v>
      </c>
      <c r="AI19" s="187">
        <f>AI73*[1]CPI!$B$12/[1]CPI!$B$7</f>
        <v>26771.055161109074</v>
      </c>
      <c r="AJ19" s="187">
        <f>AJ73*[1]CPI!$B$12/[1]CPI!$B$8</f>
        <v>27637.791212370019</v>
      </c>
      <c r="AK19" s="187">
        <f>AK73*[1]CPI!$B$12/[1]CPI!$B$9</f>
        <v>27898.583360628891</v>
      </c>
      <c r="AL19" s="187">
        <f>AL73*[1]CPI!$B$12/[1]CPI!$B$10</f>
        <v>28829.722527760317</v>
      </c>
      <c r="AM19" s="187">
        <f>AM73*[1]CPI!$B$12/[1]CPI!$B$11</f>
        <v>29050.429653424737</v>
      </c>
      <c r="AN19" s="193">
        <f>AN73*[1]CPI!$B$12/[1]CPI!$B$12</f>
        <v>29649.776143141145</v>
      </c>
      <c r="AO19" s="189">
        <f t="shared" si="4"/>
        <v>2.0631243560480517E-2</v>
      </c>
      <c r="AP19" s="190">
        <f t="shared" si="5"/>
        <v>0.1075310989689362</v>
      </c>
    </row>
    <row r="20" spans="1:42">
      <c r="A20" s="186" t="s">
        <v>62</v>
      </c>
      <c r="B20" s="187">
        <f>B74*[1]CPI!$B$12/[1]CPI!$B$2</f>
        <v>2222.7441921858499</v>
      </c>
      <c r="C20" s="187">
        <f>C74*[1]CPI!$B$12/[1]CPI!$B$3</f>
        <v>2253.2548618219039</v>
      </c>
      <c r="D20" s="187">
        <f>D74*[1]CPI!$B$12/[1]CPI!$B$4</f>
        <v>2209.2272727272725</v>
      </c>
      <c r="E20" s="187">
        <f>E74*[1]CPI!$B$12/[1]CPI!$B$5</f>
        <v>2205.2136341814689</v>
      </c>
      <c r="F20" s="187">
        <f>F74*[1]CPI!$B$12/[1]CPI!$B$6</f>
        <v>2148.9334618392099</v>
      </c>
      <c r="G20" s="187">
        <f>G74*[1]CPI!$B$12/[1]CPI!$B$7</f>
        <v>2346.5331017733838</v>
      </c>
      <c r="H20" s="187">
        <f>H74*[1]CPI!$B$12/[1]CPI!$B$8</f>
        <v>2492.7560994628711</v>
      </c>
      <c r="I20" s="187">
        <f>I74*[1]CPI!$B$12/[1]CPI!$B$9</f>
        <v>2490.8884482254939</v>
      </c>
      <c r="J20" s="187">
        <f>J74*[1]CPI!$B$12/[1]CPI!$B$10</f>
        <v>2617.4804892101401</v>
      </c>
      <c r="K20" s="187">
        <f>K74*[1]CPI!$B$12/[1]CPI!$B$11</f>
        <v>2594.2741988090338</v>
      </c>
      <c r="L20" s="193">
        <f>L74*[1]CPI!$B$12/[1]CPI!$B$12</f>
        <v>2628.1509671863946</v>
      </c>
      <c r="M20" s="189">
        <f t="shared" si="0"/>
        <v>1.3058283659033831E-2</v>
      </c>
      <c r="N20" s="190">
        <f t="shared" si="1"/>
        <v>0.1200144439471913</v>
      </c>
      <c r="O20" s="191"/>
      <c r="P20" s="187">
        <f>P74*[1]CPI!$B$12/[1]CPI!$B$2</f>
        <v>5336.095564941922</v>
      </c>
      <c r="Q20" s="187">
        <f>Q74*[1]CPI!$B$12/[1]CPI!$B$3</f>
        <v>5729.4613613101328</v>
      </c>
      <c r="R20" s="187">
        <f>R74*[1]CPI!$B$12/[1]CPI!$B$4</f>
        <v>6103.1805896805899</v>
      </c>
      <c r="S20" s="187">
        <f>S74*[1]CPI!$B$12/[1]CPI!$B$5</f>
        <v>6572.1771483437342</v>
      </c>
      <c r="T20" s="187">
        <f>T74*[1]CPI!$B$12/[1]CPI!$B$6</f>
        <v>6509.622029059301</v>
      </c>
      <c r="U20" s="187">
        <f>U74*[1]CPI!$B$12/[1]CPI!$B$7</f>
        <v>6983.1763028729838</v>
      </c>
      <c r="V20" s="187">
        <f>V74*[1]CPI!$B$12/[1]CPI!$B$8</f>
        <v>7242.2159891014671</v>
      </c>
      <c r="W20" s="187">
        <f>W74*[1]CPI!$B$12/[1]CPI!$B$9</f>
        <v>7297.607138747001</v>
      </c>
      <c r="X20" s="187">
        <f>X74*[1]CPI!$B$12/[1]CPI!$B$10</f>
        <v>7570.6229485299245</v>
      </c>
      <c r="Y20" s="187">
        <f>Y74*[1]CPI!$B$12/[1]CPI!$B$11</f>
        <v>7882.9870802582236</v>
      </c>
      <c r="Z20" s="193">
        <f>Z74*[1]CPI!$B$12/[1]CPI!$B$12</f>
        <v>8085.5250527974849</v>
      </c>
      <c r="AA20" s="189">
        <f t="shared" si="2"/>
        <v>2.5693048901029858E-2</v>
      </c>
      <c r="AB20" s="190">
        <f t="shared" si="3"/>
        <v>0.15785778592915922</v>
      </c>
      <c r="AC20" s="192"/>
      <c r="AD20" s="187">
        <f>AD74*[1]CPI!$B$12/[1]CPI!$B$2</f>
        <v>18171.908658922915</v>
      </c>
      <c r="AE20" s="187">
        <f>AE74*[1]CPI!$B$12/[1]CPI!$B$3</f>
        <v>18661.290941658135</v>
      </c>
      <c r="AF20" s="187">
        <f>AF74*[1]CPI!$B$12/[1]CPI!$B$4</f>
        <v>18907.800982800982</v>
      </c>
      <c r="AG20" s="187">
        <f>AG74*[1]CPI!$B$12/[1]CPI!$B$5</f>
        <v>19587.283965434468</v>
      </c>
      <c r="AH20" s="187">
        <f>AH74*[1]CPI!$B$12/[1]CPI!$B$6</f>
        <v>19605.768443927187</v>
      </c>
      <c r="AI20" s="187">
        <f>AI74*[1]CPI!$B$12/[1]CPI!$B$7</f>
        <v>21125.435916248356</v>
      </c>
      <c r="AJ20" s="187">
        <f>AJ74*[1]CPI!$B$12/[1]CPI!$B$8</f>
        <v>21882.923338730616</v>
      </c>
      <c r="AK20" s="187">
        <f>AK74*[1]CPI!$B$12/[1]CPI!$B$9</f>
        <v>22165.954400191218</v>
      </c>
      <c r="AL20" s="187">
        <f>AL74*[1]CPI!$B$12/[1]CPI!$B$10</f>
        <v>22799.222187303581</v>
      </c>
      <c r="AM20" s="187">
        <f>AM74*[1]CPI!$B$12/[1]CPI!$B$11</f>
        <v>23293.529720256531</v>
      </c>
      <c r="AN20" s="193">
        <f>AN74*[1]CPI!$B$12/[1]CPI!$B$12</f>
        <v>24111.785547396528</v>
      </c>
      <c r="AO20" s="189">
        <f t="shared" si="4"/>
        <v>3.5128030700663837E-2</v>
      </c>
      <c r="AP20" s="190">
        <f t="shared" si="5"/>
        <v>0.14136274598013188</v>
      </c>
    </row>
    <row r="21" spans="1:42">
      <c r="A21" s="186" t="s">
        <v>79</v>
      </c>
      <c r="B21" s="187">
        <f>B75*[1]CPI!$B$12/[1]CPI!$B$2</f>
        <v>3484.4376979936642</v>
      </c>
      <c r="C21" s="187">
        <f>C75*[1]CPI!$B$12/[1]CPI!$B$3</f>
        <v>3667.6356192425792</v>
      </c>
      <c r="D21" s="187">
        <f>D75*[1]CPI!$B$12/[1]CPI!$B$4</f>
        <v>3828.3906633906636</v>
      </c>
      <c r="E21" s="187">
        <f>E75*[1]CPI!$B$12/[1]CPI!$B$5</f>
        <v>3946.0513682189148</v>
      </c>
      <c r="F21" s="187">
        <f>F75*[1]CPI!$B$12/[1]CPI!$B$6</f>
        <v>3990.2574966812749</v>
      </c>
      <c r="G21" s="187">
        <f>G75*[1]CPI!$B$12/[1]CPI!$B$7</f>
        <v>4158.7071803706503</v>
      </c>
      <c r="H21" s="187">
        <f>H75*[1]CPI!$B$12/[1]CPI!$B$8</f>
        <v>4262.0555843512484</v>
      </c>
      <c r="I21" s="187">
        <f>I75*[1]CPI!$B$12/[1]CPI!$B$9</f>
        <v>4272.0529651826737</v>
      </c>
      <c r="J21" s="187">
        <f>J75*[1]CPI!$B$12/[1]CPI!$B$10</f>
        <v>4368.7070064250292</v>
      </c>
      <c r="K21" s="187">
        <f>K75*[1]CPI!$B$12/[1]CPI!$B$11</f>
        <v>4407.6772680737231</v>
      </c>
      <c r="L21" s="193">
        <f>L75*[1]CPI!$B$12/[1]CPI!$B$12</f>
        <v>4461.3112526795694</v>
      </c>
      <c r="M21" s="189">
        <f t="shared" si="0"/>
        <v>1.2168310278598549E-2</v>
      </c>
      <c r="N21" s="190">
        <f t="shared" si="1"/>
        <v>7.2763976684203424E-2</v>
      </c>
      <c r="O21" s="191"/>
      <c r="P21" s="187">
        <f>P75*[1]CPI!$B$12/[1]CPI!$B$2</f>
        <v>5630.4487856388596</v>
      </c>
      <c r="Q21" s="187">
        <f>Q75*[1]CPI!$B$12/[1]CPI!$B$3</f>
        <v>6131.8283009211873</v>
      </c>
      <c r="R21" s="187">
        <f>R75*[1]CPI!$B$12/[1]CPI!$B$4</f>
        <v>6748.27027027027</v>
      </c>
      <c r="S21" s="187">
        <f>S75*[1]CPI!$B$12/[1]CPI!$B$5</f>
        <v>7181.8134901584253</v>
      </c>
      <c r="T21" s="187">
        <f>T75*[1]CPI!$B$12/[1]CPI!$B$6</f>
        <v>7375.0443254350712</v>
      </c>
      <c r="U21" s="187">
        <f>U75*[1]CPI!$B$12/[1]CPI!$B$7</f>
        <v>7872.668341451862</v>
      </c>
      <c r="V21" s="187">
        <f>V75*[1]CPI!$B$12/[1]CPI!$B$8</f>
        <v>8217.0245996761641</v>
      </c>
      <c r="W21" s="187">
        <f>W75*[1]CPI!$B$12/[1]CPI!$B$9</f>
        <v>8409.1212896486395</v>
      </c>
      <c r="X21" s="187">
        <f>X75*[1]CPI!$B$12/[1]CPI!$B$10</f>
        <v>8799.8092569313503</v>
      </c>
      <c r="Y21" s="187">
        <f>Y75*[1]CPI!$B$12/[1]CPI!$B$11</f>
        <v>8873.8550920691378</v>
      </c>
      <c r="Z21" s="193">
        <f>Z75*[1]CPI!$B$12/[1]CPI!$B$12</f>
        <v>9188.490782446037</v>
      </c>
      <c r="AA21" s="189">
        <f t="shared" si="2"/>
        <v>3.5456482792704191E-2</v>
      </c>
      <c r="AB21" s="190">
        <f t="shared" si="3"/>
        <v>0.16713805077574406</v>
      </c>
      <c r="AC21" s="192"/>
      <c r="AD21" s="187">
        <f>AD75*[1]CPI!$B$12/[1]CPI!$B$2</f>
        <v>18415.945089757126</v>
      </c>
      <c r="AE21" s="187">
        <f>AE75*[1]CPI!$B$12/[1]CPI!$B$3</f>
        <v>19184.367963152508</v>
      </c>
      <c r="AF21" s="187">
        <f>AF75*[1]CPI!$B$12/[1]CPI!$B$4</f>
        <v>19816.312039312041</v>
      </c>
      <c r="AG21" s="187">
        <f>AG75*[1]CPI!$B$12/[1]CPI!$B$5</f>
        <v>20537.767642822851</v>
      </c>
      <c r="AH21" s="187">
        <f>AH75*[1]CPI!$B$12/[1]CPI!$B$6</f>
        <v>20710.562864832427</v>
      </c>
      <c r="AI21" s="187">
        <f>AI75*[1]CPI!$B$12/[1]CPI!$B$7</f>
        <v>22097.902958426013</v>
      </c>
      <c r="AJ21" s="187">
        <f>AJ75*[1]CPI!$B$12/[1]CPI!$B$8</f>
        <v>23074.113232818527</v>
      </c>
      <c r="AK21" s="187">
        <f>AK75*[1]CPI!$B$12/[1]CPI!$B$9</f>
        <v>23089.755535096185</v>
      </c>
      <c r="AL21" s="187">
        <f>AL75*[1]CPI!$B$12/[1]CPI!$B$10</f>
        <v>23865.140940358961</v>
      </c>
      <c r="AM21" s="187">
        <f>AM75*[1]CPI!$B$12/[1]CPI!$B$11</f>
        <v>24922.609789992708</v>
      </c>
      <c r="AN21" s="193">
        <f>AN75*[1]CPI!$B$12/[1]CPI!$B$12</f>
        <v>25274.829530328956</v>
      </c>
      <c r="AO21" s="189">
        <f t="shared" si="4"/>
        <v>1.4132538418094365E-2</v>
      </c>
      <c r="AP21" s="190">
        <f t="shared" si="5"/>
        <v>0.14376597534525648</v>
      </c>
    </row>
    <row r="22" spans="1:42">
      <c r="A22" s="186" t="s">
        <v>70</v>
      </c>
      <c r="B22" s="187">
        <f>B76*[1]CPI!$B$12/[1]CPI!$B$2</f>
        <v>2186.2645195353748</v>
      </c>
      <c r="C22" s="187">
        <f>C76*[1]CPI!$B$12/[1]CPI!$B$3</f>
        <v>2244.7198055271238</v>
      </c>
      <c r="D22" s="187">
        <f>D76*[1]CPI!$B$12/[1]CPI!$B$4</f>
        <v>2195.1781326781329</v>
      </c>
      <c r="E22" s="187">
        <f>E76*[1]CPI!$B$12/[1]CPI!$B$5</f>
        <v>2190.3444551128177</v>
      </c>
      <c r="F22" s="187">
        <f>F76*[1]CPI!$B$12/[1]CPI!$B$6</f>
        <v>2108.857585786765</v>
      </c>
      <c r="G22" s="187">
        <f>G76*[1]CPI!$B$12/[1]CPI!$B$7</f>
        <v>2266.8770983185591</v>
      </c>
      <c r="H22" s="187">
        <f>H76*[1]CPI!$B$12/[1]CPI!$B$8</f>
        <v>2417.3505006628106</v>
      </c>
      <c r="I22" s="187">
        <f>I76*[1]CPI!$B$12/[1]CPI!$B$9</f>
        <v>2848.3868326236488</v>
      </c>
      <c r="J22" s="187">
        <f>J76*[1]CPI!$B$12/[1]CPI!$B$10</f>
        <v>3120.8021247992178</v>
      </c>
      <c r="K22" s="187">
        <f>K76*[1]CPI!$B$12/[1]CPI!$B$11</f>
        <v>3448.0100889172818</v>
      </c>
      <c r="L22" s="193">
        <f>L76*[1]CPI!$B$12/[1]CPI!$B$12</f>
        <v>3683.2340820657942</v>
      </c>
      <c r="M22" s="189">
        <f t="shared" si="0"/>
        <v>6.8220216032597314E-2</v>
      </c>
      <c r="N22" s="190">
        <f t="shared" si="1"/>
        <v>0.62480536981815571</v>
      </c>
      <c r="O22" s="191"/>
      <c r="P22" s="187">
        <f>P76*[1]CPI!$B$12/[1]CPI!$B$2</f>
        <v>4445.4883843716998</v>
      </c>
      <c r="Q22" s="187">
        <f>Q76*[1]CPI!$B$12/[1]CPI!$B$3</f>
        <v>4505.29042988741</v>
      </c>
      <c r="R22" s="187">
        <f>R76*[1]CPI!$B$12/[1]CPI!$B$4</f>
        <v>4413.771498771499</v>
      </c>
      <c r="S22" s="187">
        <f>S76*[1]CPI!$B$12/[1]CPI!$B$5</f>
        <v>4380.6889102256355</v>
      </c>
      <c r="T22" s="187">
        <f>T76*[1]CPI!$B$12/[1]CPI!$B$6</f>
        <v>4411.5957611245476</v>
      </c>
      <c r="U22" s="187">
        <f>U76*[1]CPI!$B$12/[1]CPI!$B$7</f>
        <v>4737.3195387994483</v>
      </c>
      <c r="V22" s="187">
        <f>V76*[1]CPI!$B$12/[1]CPI!$B$8</f>
        <v>5172.3869437780668</v>
      </c>
      <c r="W22" s="187">
        <f>W76*[1]CPI!$B$12/[1]CPI!$B$9</f>
        <v>5532.2611343738108</v>
      </c>
      <c r="X22" s="187">
        <f>X76*[1]CPI!$B$12/[1]CPI!$B$10</f>
        <v>6109.5343162930367</v>
      </c>
      <c r="Y22" s="187">
        <f>Y76*[1]CPI!$B$12/[1]CPI!$B$11</f>
        <v>6737.0093188019027</v>
      </c>
      <c r="Z22" s="193">
        <f>Z76*[1]CPI!$B$12/[1]CPI!$B$12</f>
        <v>7313.746384205856</v>
      </c>
      <c r="AA22" s="189">
        <f t="shared" si="2"/>
        <v>8.5607283308095417E-2</v>
      </c>
      <c r="AB22" s="190">
        <f t="shared" si="3"/>
        <v>0.54385751780200509</v>
      </c>
      <c r="AC22" s="192"/>
      <c r="AD22" s="187">
        <f>AD76*[1]CPI!$B$12/[1]CPI!$B$2</f>
        <v>24655.227032734951</v>
      </c>
      <c r="AE22" s="187">
        <f>AE76*[1]CPI!$B$12/[1]CPI!$B$3</f>
        <v>24427.331115660185</v>
      </c>
      <c r="AF22" s="187">
        <f>AF76*[1]CPI!$B$12/[1]CPI!$B$4</f>
        <v>25117.520884520884</v>
      </c>
      <c r="AG22" s="187">
        <f>AG76*[1]CPI!$B$12/[1]CPI!$B$5</f>
        <v>27480.530484877578</v>
      </c>
      <c r="AH22" s="187">
        <f>AH76*[1]CPI!$B$12/[1]CPI!$B$6</f>
        <v>27900.39165499809</v>
      </c>
      <c r="AI22" s="187">
        <f>AI76*[1]CPI!$B$12/[1]CPI!$B$7</f>
        <v>28728.15891265887</v>
      </c>
      <c r="AJ22" s="187">
        <f>AJ76*[1]CPI!$B$12/[1]CPI!$B$8</f>
        <v>30774.226988546448</v>
      </c>
      <c r="AK22" s="187">
        <f>AK76*[1]CPI!$B$12/[1]CPI!$B$9</f>
        <v>31325.927753826541</v>
      </c>
      <c r="AL22" s="187">
        <f>AL76*[1]CPI!$B$12/[1]CPI!$B$10</f>
        <v>32367.532867169492</v>
      </c>
      <c r="AM22" s="187">
        <f>AM76*[1]CPI!$B$12/[1]CPI!$B$11</f>
        <v>33056.069234563482</v>
      </c>
      <c r="AN22" s="193">
        <f>AN76*[1]CPI!$B$12/[1]CPI!$B$12</f>
        <v>33339.758967357579</v>
      </c>
      <c r="AO22" s="189">
        <f t="shared" si="4"/>
        <v>8.5820770395008683E-3</v>
      </c>
      <c r="AP22" s="190">
        <f t="shared" si="5"/>
        <v>0.16052542972625505</v>
      </c>
    </row>
    <row r="23" spans="1:42">
      <c r="A23" s="186" t="s">
        <v>85</v>
      </c>
      <c r="B23" s="187">
        <f>B77*[1]CPI!$B$12/[1]CPI!$B$2</f>
        <v>3264.3017423442448</v>
      </c>
      <c r="C23" s="187">
        <f>C77*[1]CPI!$B$12/[1]CPI!$B$3</f>
        <v>3428.6540429887409</v>
      </c>
      <c r="D23" s="187">
        <f>D77*[1]CPI!$B$12/[1]CPI!$B$4</f>
        <v>3425.6486486486488</v>
      </c>
      <c r="E23" s="187">
        <f>E77*[1]CPI!$B$12/[1]CPI!$B$5</f>
        <v>3568.6029764762361</v>
      </c>
      <c r="F23" s="187">
        <f>F77*[1]CPI!$B$12/[1]CPI!$B$6</f>
        <v>3418.3639140950336</v>
      </c>
      <c r="G23" s="187">
        <f>G77*[1]CPI!$B$12/[1]CPI!$B$7</f>
        <v>3580.0948219418533</v>
      </c>
      <c r="H23" s="187">
        <f>H77*[1]CPI!$B$12/[1]CPI!$B$8</f>
        <v>3562.6413346115564</v>
      </c>
      <c r="I23" s="187">
        <f>I77*[1]CPI!$B$12/[1]CPI!$B$9</f>
        <v>3510.6552261399952</v>
      </c>
      <c r="J23" s="187">
        <f>J77*[1]CPI!$B$12/[1]CPI!$B$10</f>
        <v>3466.0558087156924</v>
      </c>
      <c r="K23" s="187">
        <f>K77*[1]CPI!$B$12/[1]CPI!$B$11</f>
        <v>3465.6751320176768</v>
      </c>
      <c r="L23" s="193">
        <f>L77*[1]CPI!$B$12/[1]CPI!$B$12</f>
        <v>3481.6297791798106</v>
      </c>
      <c r="M23" s="189">
        <f t="shared" si="0"/>
        <v>4.603618791252817E-3</v>
      </c>
      <c r="N23" s="190">
        <f t="shared" si="1"/>
        <v>-2.7503473416001567E-2</v>
      </c>
      <c r="O23" s="191"/>
      <c r="P23" s="187">
        <f>P77*[1]CPI!$B$12/[1]CPI!$B$2</f>
        <v>7045.6085005279829</v>
      </c>
      <c r="Q23" s="187">
        <f>Q77*[1]CPI!$B$12/[1]CPI!$B$3</f>
        <v>7395.016632548618</v>
      </c>
      <c r="R23" s="187">
        <f>R77*[1]CPI!$B$12/[1]CPI!$B$4</f>
        <v>7745.7592137592137</v>
      </c>
      <c r="S23" s="187">
        <f>S77*[1]CPI!$B$12/[1]CPI!$B$5</f>
        <v>8388.5045607297161</v>
      </c>
      <c r="T23" s="187">
        <f>T77*[1]CPI!$B$12/[1]CPI!$B$6</f>
        <v>8749.5385608554134</v>
      </c>
      <c r="U23" s="187">
        <f>U77*[1]CPI!$B$12/[1]CPI!$B$7</f>
        <v>9452.5124099725563</v>
      </c>
      <c r="V23" s="187">
        <f>V77*[1]CPI!$B$12/[1]CPI!$B$8</f>
        <v>9775.4069748774145</v>
      </c>
      <c r="W23" s="187">
        <f>W77*[1]CPI!$B$12/[1]CPI!$B$9</f>
        <v>9877.0792574428342</v>
      </c>
      <c r="X23" s="187">
        <f>X77*[1]CPI!$B$12/[1]CPI!$B$10</f>
        <v>9736.7778388853967</v>
      </c>
      <c r="Y23" s="187">
        <f>Y77*[1]CPI!$B$12/[1]CPI!$B$11</f>
        <v>9578.0995821846263</v>
      </c>
      <c r="Z23" s="193">
        <f>Z77*[1]CPI!$B$12/[1]CPI!$B$12</f>
        <v>9422.2347554002536</v>
      </c>
      <c r="AA23" s="189">
        <f t="shared" si="2"/>
        <v>-1.6273043044392921E-2</v>
      </c>
      <c r="AB23" s="190">
        <f t="shared" si="3"/>
        <v>-3.2031330147062054E-3</v>
      </c>
      <c r="AC23" s="192"/>
      <c r="AD23" s="187">
        <f>AD77*[1]CPI!$B$12/[1]CPI!$B$2</f>
        <v>30518.390971488912</v>
      </c>
      <c r="AE23" s="187">
        <f>AE77*[1]CPI!$B$12/[1]CPI!$B$3</f>
        <v>30133.625895598772</v>
      </c>
      <c r="AF23" s="187">
        <f>AF77*[1]CPI!$B$12/[1]CPI!$B$4</f>
        <v>31183.2371007371</v>
      </c>
      <c r="AG23" s="187">
        <f>AG77*[1]CPI!$B$12/[1]CPI!$B$5</f>
        <v>31298.47815650504</v>
      </c>
      <c r="AH23" s="187">
        <f>AH77*[1]CPI!$B$12/[1]CPI!$B$6</f>
        <v>30895.251041079449</v>
      </c>
      <c r="AI23" s="187">
        <f>AI77*[1]CPI!$B$12/[1]CPI!$B$7</f>
        <v>32500.755742949881</v>
      </c>
      <c r="AJ23" s="187">
        <f>AJ77*[1]CPI!$B$12/[1]CPI!$B$8</f>
        <v>33228.733871226679</v>
      </c>
      <c r="AK23" s="187">
        <f>AK77*[1]CPI!$B$12/[1]CPI!$B$9</f>
        <v>33214.658156354846</v>
      </c>
      <c r="AL23" s="187">
        <f>AL77*[1]CPI!$B$12/[1]CPI!$B$10</f>
        <v>34211.31232977163</v>
      </c>
      <c r="AM23" s="187">
        <f>AM77*[1]CPI!$B$12/[1]CPI!$B$11</f>
        <v>34674.147053056753</v>
      </c>
      <c r="AN23" s="193">
        <f>AN77*[1]CPI!$B$12/[1]CPI!$B$12</f>
        <v>35174.246825087648</v>
      </c>
      <c r="AO23" s="189">
        <f t="shared" si="4"/>
        <v>1.4422842795978941E-2</v>
      </c>
      <c r="AP23" s="190">
        <f t="shared" si="5"/>
        <v>8.2259351237323308E-2</v>
      </c>
    </row>
    <row r="24" spans="1:42">
      <c r="A24" s="186" t="s">
        <v>88</v>
      </c>
      <c r="B24" s="187">
        <f>B78*[1]CPI!$B$12/[1]CPI!$B$2</f>
        <v>3746.085005279831</v>
      </c>
      <c r="C24" s="187">
        <f>C78*[1]CPI!$B$12/[1]CPI!$B$3</f>
        <v>3771.2755885363358</v>
      </c>
      <c r="D24" s="187">
        <f>D78*[1]CPI!$B$12/[1]CPI!$B$4</f>
        <v>3655.1179361179361</v>
      </c>
      <c r="E24" s="187">
        <f>E78*[1]CPI!$B$12/[1]CPI!$B$5</f>
        <v>3719.5823331733077</v>
      </c>
      <c r="F24" s="187">
        <f>F78*[1]CPI!$B$12/[1]CPI!$B$6</f>
        <v>3605.7457129348441</v>
      </c>
      <c r="G24" s="187">
        <f>G78*[1]CPI!$B$12/[1]CPI!$B$7</f>
        <v>3754.8954961899412</v>
      </c>
      <c r="H24" s="187">
        <f>H78*[1]CPI!$B$12/[1]CPI!$B$8</f>
        <v>3898.1416075335651</v>
      </c>
      <c r="I24" s="187">
        <f>I78*[1]CPI!$B$12/[1]CPI!$B$9</f>
        <v>3910.3363107621217</v>
      </c>
      <c r="J24" s="187">
        <f>J78*[1]CPI!$B$12/[1]CPI!$B$10</f>
        <v>4041.131974998254</v>
      </c>
      <c r="K24" s="187">
        <f>K78*[1]CPI!$B$12/[1]CPI!$B$11</f>
        <v>4071.3928726110062</v>
      </c>
      <c r="L24" s="193">
        <f>L78*[1]CPI!$B$12/[1]CPI!$B$12</f>
        <v>4121.8196064621206</v>
      </c>
      <c r="M24" s="189">
        <f t="shared" si="0"/>
        <v>1.2385622176219968E-2</v>
      </c>
      <c r="N24" s="190">
        <f t="shared" si="1"/>
        <v>9.7718860789732798E-2</v>
      </c>
      <c r="O24" s="191"/>
      <c r="P24" s="187">
        <f>P78*[1]CPI!$B$12/[1]CPI!$B$2</f>
        <v>8516.1166842661041</v>
      </c>
      <c r="Q24" s="187">
        <f>Q78*[1]CPI!$B$12/[1]CPI!$B$3</f>
        <v>8702.0995394063466</v>
      </c>
      <c r="R24" s="187">
        <f>R78*[1]CPI!$B$12/[1]CPI!$B$4</f>
        <v>8448.2162162162167</v>
      </c>
      <c r="S24" s="187">
        <f>S78*[1]CPI!$B$12/[1]CPI!$B$5</f>
        <v>8365.6289006240986</v>
      </c>
      <c r="T24" s="187">
        <f>T78*[1]CPI!$B$12/[1]CPI!$B$6</f>
        <v>8006.5101562073796</v>
      </c>
      <c r="U24" s="187">
        <f>U78*[1]CPI!$B$12/[1]CPI!$B$7</f>
        <v>8270.9483587259874</v>
      </c>
      <c r="V24" s="187">
        <f>V78*[1]CPI!$B$12/[1]CPI!$B$8</f>
        <v>8455.2625784937463</v>
      </c>
      <c r="W24" s="187">
        <f>W78*[1]CPI!$B$12/[1]CPI!$B$9</f>
        <v>8395.4119120758496</v>
      </c>
      <c r="X24" s="187">
        <f>X78*[1]CPI!$B$12/[1]CPI!$B$10</f>
        <v>8537.7492317899287</v>
      </c>
      <c r="Y24" s="187">
        <f>Y78*[1]CPI!$B$12/[1]CPI!$B$11</f>
        <v>8648.622582887685</v>
      </c>
      <c r="Z24" s="193">
        <f>Z78*[1]CPI!$B$12/[1]CPI!$B$12</f>
        <v>8723.776005483398</v>
      </c>
      <c r="AA24" s="189">
        <f t="shared" si="2"/>
        <v>8.6896406769343404E-3</v>
      </c>
      <c r="AB24" s="190">
        <f t="shared" si="3"/>
        <v>5.47491807610756E-2</v>
      </c>
      <c r="AC24" s="192"/>
      <c r="AD24" s="187">
        <f>AD78*[1]CPI!$B$12/[1]CPI!$B$2</f>
        <v>30134.725448785637</v>
      </c>
      <c r="AE24" s="187">
        <f>AE78*[1]CPI!$B$12/[1]CPI!$B$3</f>
        <v>31011.517400204706</v>
      </c>
      <c r="AF24" s="187">
        <f>AF78*[1]CPI!$B$12/[1]CPI!$B$4</f>
        <v>31504.025798525799</v>
      </c>
      <c r="AG24" s="187">
        <f>AG78*[1]CPI!$B$12/[1]CPI!$B$5</f>
        <v>32956.963514162264</v>
      </c>
      <c r="AH24" s="187">
        <f>AH78*[1]CPI!$B$12/[1]CPI!$B$6</f>
        <v>33024.688130785034</v>
      </c>
      <c r="AI24" s="187">
        <f>AI78*[1]CPI!$B$12/[1]CPI!$B$7</f>
        <v>35209.05986041393</v>
      </c>
      <c r="AJ24" s="187">
        <f>AJ78*[1]CPI!$B$12/[1]CPI!$B$8</f>
        <v>35889.786524533163</v>
      </c>
      <c r="AK24" s="187">
        <f>AK78*[1]CPI!$B$12/[1]CPI!$B$9</f>
        <v>36127.373606820052</v>
      </c>
      <c r="AL24" s="187">
        <f>AL78*[1]CPI!$B$12/[1]CPI!$B$10</f>
        <v>36929.665130246525</v>
      </c>
      <c r="AM24" s="187">
        <f>AM78*[1]CPI!$B$12/[1]CPI!$B$11</f>
        <v>37736.914192549841</v>
      </c>
      <c r="AN24" s="193">
        <f>AN78*[1]CPI!$B$12/[1]CPI!$B$12</f>
        <v>38291.458433157641</v>
      </c>
      <c r="AO24" s="189">
        <f t="shared" si="4"/>
        <v>1.469500759331499E-2</v>
      </c>
      <c r="AP24" s="190">
        <f t="shared" si="5"/>
        <v>8.7545608572448641E-2</v>
      </c>
    </row>
    <row r="25" spans="1:42">
      <c r="A25" s="186" t="s">
        <v>72</v>
      </c>
      <c r="B25" s="187">
        <f>B79*[1]CPI!$B$12/[1]CPI!$B$2</f>
        <v>4227.8682682154167</v>
      </c>
      <c r="C25" s="187">
        <f>C79*[1]CPI!$B$12/[1]CPI!$B$3</f>
        <v>4265.0895598771749</v>
      </c>
      <c r="D25" s="187">
        <f>D79*[1]CPI!$B$12/[1]CPI!$B$4</f>
        <v>4190.1560196560195</v>
      </c>
      <c r="E25" s="187">
        <f>E79*[1]CPI!$B$12/[1]CPI!$B$5</f>
        <v>4225.1344215074414</v>
      </c>
      <c r="F25" s="187">
        <f>F79*[1]CPI!$B$12/[1]CPI!$B$6</f>
        <v>4251.2922569147677</v>
      </c>
      <c r="G25" s="187">
        <f>G79*[1]CPI!$B$12/[1]CPI!$B$7</f>
        <v>4747.2765392313013</v>
      </c>
      <c r="H25" s="187">
        <f>H79*[1]CPI!$B$12/[1]CPI!$B$8</f>
        <v>5020.4829114127269</v>
      </c>
      <c r="I25" s="187">
        <f>I79*[1]CPI!$B$12/[1]CPI!$B$9</f>
        <v>5079.8516744717208</v>
      </c>
      <c r="J25" s="187">
        <f>J79*[1]CPI!$B$12/[1]CPI!$B$10</f>
        <v>5318.1546371953345</v>
      </c>
      <c r="K25" s="187">
        <f>K79*[1]CPI!$B$12/[1]CPI!$B$11</f>
        <v>5244.665509477938</v>
      </c>
      <c r="L25" s="193">
        <f>L79*[1]CPI!$B$12/[1]CPI!$B$12</f>
        <v>5325.3370948498723</v>
      </c>
      <c r="M25" s="189">
        <f t="shared" si="0"/>
        <v>1.5381645450248005E-2</v>
      </c>
      <c r="N25" s="190">
        <f t="shared" si="1"/>
        <v>0.12176677529558311</v>
      </c>
      <c r="O25" s="191"/>
      <c r="P25" s="187">
        <f>P79*[1]CPI!$B$12/[1]CPI!$B$2</f>
        <v>8848.2074973600847</v>
      </c>
      <c r="Q25" s="187">
        <f>Q79*[1]CPI!$B$12/[1]CPI!$B$3</f>
        <v>8943.5197031729786</v>
      </c>
      <c r="R25" s="187">
        <f>R79*[1]CPI!$B$12/[1]CPI!$B$4</f>
        <v>8877.8857493857486</v>
      </c>
      <c r="S25" s="187">
        <f>S79*[1]CPI!$B$12/[1]CPI!$B$5</f>
        <v>9021.0165626500238</v>
      </c>
      <c r="T25" s="187">
        <f>T79*[1]CPI!$B$12/[1]CPI!$B$6</f>
        <v>8923.9227782728085</v>
      </c>
      <c r="U25" s="187">
        <f>U79*[1]CPI!$B$12/[1]CPI!$B$7</f>
        <v>10221.41410998788</v>
      </c>
      <c r="V25" s="187">
        <f>V79*[1]CPI!$B$12/[1]CPI!$B$8</f>
        <v>10368.816252390934</v>
      </c>
      <c r="W25" s="187">
        <f>W79*[1]CPI!$B$12/[1]CPI!$B$9</f>
        <v>10719.678694416658</v>
      </c>
      <c r="X25" s="187">
        <f>X79*[1]CPI!$B$12/[1]CPI!$B$10</f>
        <v>11074.115903694392</v>
      </c>
      <c r="Y25" s="187">
        <f>Y79*[1]CPI!$B$12/[1]CPI!$B$11</f>
        <v>10961.970016597897</v>
      </c>
      <c r="Z25" s="193">
        <f>Z79*[1]CPI!$B$12/[1]CPI!$B$12</f>
        <v>10950.974961851474</v>
      </c>
      <c r="AA25" s="189">
        <f t="shared" si="2"/>
        <v>-1.0030181372303604E-3</v>
      </c>
      <c r="AB25" s="190">
        <f t="shared" si="3"/>
        <v>7.1375725903786824E-2</v>
      </c>
      <c r="AC25" s="192"/>
      <c r="AD25" s="187">
        <f>AD79*[1]CPI!$B$12/[1]CPI!$B$2</f>
        <v>32839.252903907072</v>
      </c>
      <c r="AE25" s="187">
        <f>AE79*[1]CPI!$B$12/[1]CPI!$B$3</f>
        <v>33886.612077789148</v>
      </c>
      <c r="AF25" s="187">
        <f>AF79*[1]CPI!$B$12/[1]CPI!$B$4</f>
        <v>34344.293611793611</v>
      </c>
      <c r="AG25" s="187">
        <f>AG79*[1]CPI!$B$12/[1]CPI!$B$5</f>
        <v>35445.835333653384</v>
      </c>
      <c r="AH25" s="187">
        <f>AH79*[1]CPI!$B$12/[1]CPI!$B$6</f>
        <v>35287.350430070379</v>
      </c>
      <c r="AI25" s="187">
        <f>AI79*[1]CPI!$B$12/[1]CPI!$B$7</f>
        <v>37425.045623191909</v>
      </c>
      <c r="AJ25" s="187">
        <f>AJ79*[1]CPI!$B$12/[1]CPI!$B$8</f>
        <v>38519.146969648318</v>
      </c>
      <c r="AK25" s="187">
        <f>AK79*[1]CPI!$B$12/[1]CPI!$B$9</f>
        <v>38466.404334239254</v>
      </c>
      <c r="AL25" s="187">
        <f>AL79*[1]CPI!$B$12/[1]CPI!$B$10</f>
        <v>39369.319173824988</v>
      </c>
      <c r="AM25" s="187">
        <f>AM79*[1]CPI!$B$12/[1]CPI!$B$11</f>
        <v>40119.489483561134</v>
      </c>
      <c r="AN25" s="193">
        <f>AN79*[1]CPI!$B$12/[1]CPI!$B$12</f>
        <v>40748.475736643646</v>
      </c>
      <c r="AO25" s="189">
        <f t="shared" si="4"/>
        <v>1.5677822952862686E-2</v>
      </c>
      <c r="AP25" s="190">
        <f t="shared" si="5"/>
        <v>8.8802299586035582E-2</v>
      </c>
    </row>
    <row r="26" spans="1:42">
      <c r="A26" s="186" t="s">
        <v>54</v>
      </c>
      <c r="B26" s="187">
        <f>B80*[1]CPI!$B$12/[1]CPI!$B$2</f>
        <v>2509.5498944033789</v>
      </c>
      <c r="C26" s="187">
        <f>C80*[1]CPI!$B$12/[1]CPI!$B$3</f>
        <v>2592.2185261003069</v>
      </c>
      <c r="D26" s="187">
        <f>D80*[1]CPI!$B$12/[1]CPI!$B$4</f>
        <v>2611.9692874692873</v>
      </c>
      <c r="E26" s="187">
        <f>E80*[1]CPI!$B$12/[1]CPI!$B$5</f>
        <v>2663.8706192990876</v>
      </c>
      <c r="F26" s="187">
        <f>F80*[1]CPI!$B$12/[1]CPI!$B$6</f>
        <v>2659.0885326689822</v>
      </c>
      <c r="G26" s="187">
        <f>G80*[1]CPI!$B$12/[1]CPI!$B$7</f>
        <v>2795.7044545880913</v>
      </c>
      <c r="H26" s="187">
        <f>H80*[1]CPI!$B$12/[1]CPI!$B$8</f>
        <v>2944.0968574980161</v>
      </c>
      <c r="I26" s="187">
        <f>I80*[1]CPI!$B$12/[1]CPI!$B$9</f>
        <v>3017.1176335195332</v>
      </c>
      <c r="J26" s="187">
        <f>J80*[1]CPI!$B$12/[1]CPI!$B$10</f>
        <v>3163.4388749214327</v>
      </c>
      <c r="K26" s="187">
        <f>K80*[1]CPI!$B$12/[1]CPI!$B$11</f>
        <v>3289.060787119276</v>
      </c>
      <c r="L26" s="193">
        <f>L80*[1]CPI!$B$12/[1]CPI!$B$12</f>
        <v>3364.6879990691309</v>
      </c>
      <c r="M26" s="189">
        <f t="shared" si="0"/>
        <v>2.2993558600688857E-2</v>
      </c>
      <c r="N26" s="190">
        <f t="shared" si="1"/>
        <v>0.20352063450314595</v>
      </c>
      <c r="O26" s="191"/>
      <c r="P26" s="187">
        <f>P80*[1]CPI!$B$12/[1]CPI!$B$2</f>
        <v>7917.3468848996827</v>
      </c>
      <c r="Q26" s="187">
        <f>Q80*[1]CPI!$B$12/[1]CPI!$B$3</f>
        <v>8653.3277891504604</v>
      </c>
      <c r="R26" s="187">
        <f>R80*[1]CPI!$B$12/[1]CPI!$B$4</f>
        <v>8983.2542997543005</v>
      </c>
      <c r="S26" s="187">
        <f>S80*[1]CPI!$B$12/[1]CPI!$B$5</f>
        <v>9721.0117618819004</v>
      </c>
      <c r="T26" s="187">
        <f>T80*[1]CPI!$B$12/[1]CPI!$B$6</f>
        <v>9888.9931988870903</v>
      </c>
      <c r="U26" s="187">
        <f>U80*[1]CPI!$B$12/[1]CPI!$B$7</f>
        <v>10798.920135035361</v>
      </c>
      <c r="V26" s="187">
        <f>V80*[1]CPI!$B$12/[1]CPI!$B$8</f>
        <v>11075.880345487154</v>
      </c>
      <c r="W26" s="187">
        <f>W80*[1]CPI!$B$12/[1]CPI!$B$9</f>
        <v>11432.566328201769</v>
      </c>
      <c r="X26" s="187">
        <f>X80*[1]CPI!$B$12/[1]CPI!$B$10</f>
        <v>11639.83278336476</v>
      </c>
      <c r="Y26" s="187">
        <f>Y80*[1]CPI!$B$12/[1]CPI!$B$11</f>
        <v>11831.110121748659</v>
      </c>
      <c r="Z26" s="193">
        <f>Z80*[1]CPI!$B$12/[1]CPI!$B$12</f>
        <v>11908.90940627863</v>
      </c>
      <c r="AA26" s="189">
        <f t="shared" si="2"/>
        <v>6.5758228711738642E-3</v>
      </c>
      <c r="AB26" s="190">
        <f t="shared" si="3"/>
        <v>0.10278706179538144</v>
      </c>
      <c r="AC26" s="192"/>
      <c r="AD26" s="187">
        <f>AD80*[1]CPI!$B$12/[1]CPI!$B$2</f>
        <v>18047.374604012672</v>
      </c>
      <c r="AE26" s="187">
        <f>AE80*[1]CPI!$B$12/[1]CPI!$B$3</f>
        <v>18394.265609007165</v>
      </c>
      <c r="AF26" s="187">
        <f>AF80*[1]CPI!$B$12/[1]CPI!$B$4</f>
        <v>18483.98525798526</v>
      </c>
      <c r="AG26" s="187">
        <f>AG80*[1]CPI!$B$12/[1]CPI!$B$5</f>
        <v>19149.215074411906</v>
      </c>
      <c r="AH26" s="187">
        <f>AH80*[1]CPI!$B$12/[1]CPI!$B$6</f>
        <v>18885.485806768382</v>
      </c>
      <c r="AI26" s="187">
        <f>AI80*[1]CPI!$B$12/[1]CPI!$B$7</f>
        <v>19326.537838226894</v>
      </c>
      <c r="AJ26" s="187">
        <f>AJ80*[1]CPI!$B$12/[1]CPI!$B$8</f>
        <v>20020.732898798684</v>
      </c>
      <c r="AK26" s="187">
        <f>AK80*[1]CPI!$B$12/[1]CPI!$B$9</f>
        <v>20217.113649843752</v>
      </c>
      <c r="AL26" s="187">
        <f>AL80*[1]CPI!$B$12/[1]CPI!$B$10</f>
        <v>21058.394877435574</v>
      </c>
      <c r="AM26" s="187">
        <f>AM80*[1]CPI!$B$12/[1]CPI!$B$11</f>
        <v>21851.741865448806</v>
      </c>
      <c r="AN26" s="193">
        <f>AN80*[1]CPI!$B$12/[1]CPI!$B$12</f>
        <v>22259.895692205369</v>
      </c>
      <c r="AO26" s="189">
        <f t="shared" si="4"/>
        <v>1.8678319983356673E-2</v>
      </c>
      <c r="AP26" s="190">
        <f t="shared" si="5"/>
        <v>0.15177875512583761</v>
      </c>
    </row>
    <row r="27" spans="1:42">
      <c r="A27" s="186" t="s">
        <v>78</v>
      </c>
      <c r="B27" s="187">
        <f>B81*[1]CPI!$B$12/[1]CPI!$B$2</f>
        <v>4773.805438225977</v>
      </c>
      <c r="C27" s="187">
        <f>C81*[1]CPI!$B$12/[1]CPI!$B$3</f>
        <v>4893.0258444216988</v>
      </c>
      <c r="D27" s="187">
        <f>D81*[1]CPI!$B$12/[1]CPI!$B$4</f>
        <v>4992.1277641277638</v>
      </c>
      <c r="E27" s="187">
        <f>E81*[1]CPI!$B$12/[1]CPI!$B$5</f>
        <v>5085.2592414786359</v>
      </c>
      <c r="F27" s="187">
        <f>F81*[1]CPI!$B$12/[1]CPI!$B$6</f>
        <v>4941.247204087942</v>
      </c>
      <c r="G27" s="187">
        <f>G81*[1]CPI!$B$12/[1]CPI!$B$7</f>
        <v>5242.9138940613229</v>
      </c>
      <c r="H27" s="187">
        <f>H81*[1]CPI!$B$12/[1]CPI!$B$8</f>
        <v>5397.5109054130298</v>
      </c>
      <c r="I27" s="187">
        <f>I81*[1]CPI!$B$12/[1]CPI!$B$9</f>
        <v>5442.622896397872</v>
      </c>
      <c r="J27" s="187">
        <f>J81*[1]CPI!$B$12/[1]CPI!$B$10</f>
        <v>5583.3344245408198</v>
      </c>
      <c r="K27" s="187">
        <f>K81*[1]CPI!$B$12/[1]CPI!$B$11</f>
        <v>5480.1607533950973</v>
      </c>
      <c r="L27" s="193">
        <f>L81*[1]CPI!$B$12/[1]CPI!$B$12</f>
        <v>5390.5969699875341</v>
      </c>
      <c r="M27" s="189">
        <f t="shared" si="0"/>
        <v>-1.6343276673421725E-2</v>
      </c>
      <c r="N27" s="190">
        <f t="shared" si="1"/>
        <v>2.8168129195005998E-2</v>
      </c>
      <c r="O27" s="191"/>
      <c r="P27" s="187">
        <f>P81*[1]CPI!$B$12/[1]CPI!$B$2</f>
        <v>8129.9353220696939</v>
      </c>
      <c r="Q27" s="187">
        <f>Q81*[1]CPI!$B$12/[1]CPI!$B$3</f>
        <v>8466.7758444216997</v>
      </c>
      <c r="R27" s="187">
        <f>R81*[1]CPI!$B$12/[1]CPI!$B$4</f>
        <v>8801.7862407862413</v>
      </c>
      <c r="S27" s="187">
        <f>S81*[1]CPI!$B$12/[1]CPI!$B$5</f>
        <v>8919.2198751800279</v>
      </c>
      <c r="T27" s="187">
        <f>T81*[1]CPI!$B$12/[1]CPI!$B$6</f>
        <v>9008.4070575185033</v>
      </c>
      <c r="U27" s="187">
        <f>U81*[1]CPI!$B$12/[1]CPI!$B$7</f>
        <v>9722.4577550139074</v>
      </c>
      <c r="V27" s="187">
        <f>V81*[1]CPI!$B$12/[1]CPI!$B$8</f>
        <v>10258.43994110389</v>
      </c>
      <c r="W27" s="187">
        <f>W81*[1]CPI!$B$12/[1]CPI!$B$9</f>
        <v>10564.657271093563</v>
      </c>
      <c r="X27" s="187">
        <f>X81*[1]CPI!$B$12/[1]CPI!$B$10</f>
        <v>10774.618732104196</v>
      </c>
      <c r="Y27" s="187">
        <f>Y81*[1]CPI!$B$12/[1]CPI!$B$11</f>
        <v>10672.808186537184</v>
      </c>
      <c r="Z27" s="193">
        <f>Z81*[1]CPI!$B$12/[1]CPI!$B$12</f>
        <v>10527.10577040679</v>
      </c>
      <c r="AA27" s="189">
        <f t="shared" si="2"/>
        <v>-1.3651741283440821E-2</v>
      </c>
      <c r="AB27" s="190">
        <f t="shared" si="3"/>
        <v>8.2761790862801332E-2</v>
      </c>
      <c r="AC27" s="192"/>
      <c r="AD27" s="187">
        <f>AD81*[1]CPI!$B$12/[1]CPI!$B$2</f>
        <v>26133.282734952481</v>
      </c>
      <c r="AE27" s="187">
        <f>AE81*[1]CPI!$B$12/[1]CPI!$B$3</f>
        <v>27091.487973387921</v>
      </c>
      <c r="AF27" s="187">
        <f>AF81*[1]CPI!$B$12/[1]CPI!$B$4</f>
        <v>27999.936117936119</v>
      </c>
      <c r="AG27" s="187">
        <f>AG81*[1]CPI!$B$12/[1]CPI!$B$5</f>
        <v>29235.093614978396</v>
      </c>
      <c r="AH27" s="187">
        <f>AH81*[1]CPI!$B$12/[1]CPI!$B$6</f>
        <v>29562.998945281954</v>
      </c>
      <c r="AI27" s="187">
        <f>AI81*[1]CPI!$B$12/[1]CPI!$B$7</f>
        <v>31724.10970926534</v>
      </c>
      <c r="AJ27" s="187">
        <f>AJ81*[1]CPI!$B$12/[1]CPI!$B$8</f>
        <v>32761.000591713262</v>
      </c>
      <c r="AK27" s="187">
        <f>AK81*[1]CPI!$B$12/[1]CPI!$B$9</f>
        <v>33249.458884039625</v>
      </c>
      <c r="AL27" s="187">
        <f>AL81*[1]CPI!$B$12/[1]CPI!$B$10</f>
        <v>34722.953331238212</v>
      </c>
      <c r="AM27" s="187">
        <f>AM81*[1]CPI!$B$12/[1]CPI!$B$11</f>
        <v>34708.358230029866</v>
      </c>
      <c r="AN27" s="193">
        <f>AN81*[1]CPI!$B$12/[1]CPI!$B$12</f>
        <v>35241.822656174561</v>
      </c>
      <c r="AO27" s="189">
        <f t="shared" si="4"/>
        <v>1.5369912417324771E-2</v>
      </c>
      <c r="AP27" s="190">
        <f t="shared" si="5"/>
        <v>0.11088452849101826</v>
      </c>
    </row>
    <row r="28" spans="1:42">
      <c r="A28" s="186" t="s">
        <v>82</v>
      </c>
      <c r="B28" s="187">
        <f>B82*[1]CPI!$B$12/[1]CPI!$B$2</f>
        <v>1944.7439281942977</v>
      </c>
      <c r="C28" s="187">
        <f>C82*[1]CPI!$B$12/[1]CPI!$B$3</f>
        <v>2033.7819856704195</v>
      </c>
      <c r="D28" s="187">
        <f>D82*[1]CPI!$B$12/[1]CPI!$B$4</f>
        <v>1982.0995085995087</v>
      </c>
      <c r="E28" s="187">
        <f>E82*[1]CPI!$B$12/[1]CPI!$B$5</f>
        <v>1954.7251560249638</v>
      </c>
      <c r="F28" s="187">
        <f>F82*[1]CPI!$B$12/[1]CPI!$B$6</f>
        <v>1917.1432598061501</v>
      </c>
      <c r="G28" s="187">
        <f>G82*[1]CPI!$B$12/[1]CPI!$B$7</f>
        <v>2052.2484223430583</v>
      </c>
      <c r="H28" s="187">
        <f>H82*[1]CPI!$B$12/[1]CPI!$B$8</f>
        <v>2315.7168674975114</v>
      </c>
      <c r="I28" s="187">
        <f>I82*[1]CPI!$B$12/[1]CPI!$B$9</f>
        <v>2325.321349846407</v>
      </c>
      <c r="J28" s="187">
        <f>J82*[1]CPI!$B$12/[1]CPI!$B$10</f>
        <v>2355.4204640687199</v>
      </c>
      <c r="K28" s="187">
        <f>K82*[1]CPI!$B$12/[1]CPI!$B$11</f>
        <v>2440.5037339152659</v>
      </c>
      <c r="L28" s="193">
        <f>L82*[1]CPI!$B$12/[1]CPI!$B$12</f>
        <v>2525.7990893169876</v>
      </c>
      <c r="M28" s="189">
        <f t="shared" si="0"/>
        <v>3.4949897521723283E-2</v>
      </c>
      <c r="N28" s="190">
        <f t="shared" si="1"/>
        <v>0.23074724376363509</v>
      </c>
      <c r="O28" s="191"/>
      <c r="P28" s="187">
        <f>P82*[1]CPI!$B$12/[1]CPI!$B$2</f>
        <v>5020.3577085533261</v>
      </c>
      <c r="Q28" s="187">
        <f>Q82*[1]CPI!$B$12/[1]CPI!$B$3</f>
        <v>5101.5250767656089</v>
      </c>
      <c r="R28" s="187">
        <f>R82*[1]CPI!$B$12/[1]CPI!$B$4</f>
        <v>5209.8894348894346</v>
      </c>
      <c r="S28" s="187">
        <f>S82*[1]CPI!$B$12/[1]CPI!$B$5</f>
        <v>5440.975756120979</v>
      </c>
      <c r="T28" s="187">
        <f>T82*[1]CPI!$B$12/[1]CPI!$B$6</f>
        <v>5358.2529413904094</v>
      </c>
      <c r="U28" s="187">
        <f>U82*[1]CPI!$B$12/[1]CPI!$B$7</f>
        <v>5478.5629042818473</v>
      </c>
      <c r="V28" s="187">
        <f>V82*[1]CPI!$B$12/[1]CPI!$B$8</f>
        <v>5785.467247065515</v>
      </c>
      <c r="W28" s="187">
        <f>W82*[1]CPI!$B$12/[1]CPI!$B$9</f>
        <v>5982.5614592647016</v>
      </c>
      <c r="X28" s="187">
        <f>X82*[1]CPI!$B$12/[1]CPI!$B$10</f>
        <v>6404.8718049444788</v>
      </c>
      <c r="Y28" s="187">
        <f>Y82*[1]CPI!$B$12/[1]CPI!$B$11</f>
        <v>6695.7574431456942</v>
      </c>
      <c r="Z28" s="193">
        <f>Z82*[1]CPI!$B$12/[1]CPI!$B$12</f>
        <v>6861.046523554839</v>
      </c>
      <c r="AA28" s="189">
        <f t="shared" si="2"/>
        <v>2.4685643381294753E-2</v>
      </c>
      <c r="AB28" s="190">
        <f t="shared" si="3"/>
        <v>0.25234420840408567</v>
      </c>
      <c r="AC28" s="192"/>
      <c r="AD28" s="187">
        <f>AD82*[1]CPI!$B$12/[1]CPI!$B$2</f>
        <v>14298.773759239704</v>
      </c>
      <c r="AE28" s="187">
        <f>AE82*[1]CPI!$B$12/[1]CPI!$B$3</f>
        <v>14483.990532241556</v>
      </c>
      <c r="AF28" s="187">
        <f>AF82*[1]CPI!$B$12/[1]CPI!$B$4</f>
        <v>14424.954545454546</v>
      </c>
      <c r="AG28" s="187">
        <f>AG82*[1]CPI!$B$12/[1]CPI!$B$5</f>
        <v>14705.618098895822</v>
      </c>
      <c r="AH28" s="187">
        <f>AH82*[1]CPI!$B$12/[1]CPI!$B$6</f>
        <v>14477.139440999435</v>
      </c>
      <c r="AI28" s="187">
        <f>AI82*[1]CPI!$B$12/[1]CPI!$B$7</f>
        <v>14972.009649363134</v>
      </c>
      <c r="AJ28" s="187">
        <f>AJ82*[1]CPI!$B$12/[1]CPI!$B$8</f>
        <v>15411.155859108027</v>
      </c>
      <c r="AK28" s="187">
        <f>AK82*[1]CPI!$B$12/[1]CPI!$B$9</f>
        <v>15367.157691592674</v>
      </c>
      <c r="AL28" s="187">
        <f>AL82*[1]CPI!$B$12/[1]CPI!$B$10</f>
        <v>14990.457390530064</v>
      </c>
      <c r="AM28" s="187">
        <f>AM82*[1]CPI!$B$12/[1]CPI!$B$11</f>
        <v>15141.873100496301</v>
      </c>
      <c r="AN28" s="193">
        <f>AN82*[1]CPI!$B$12/[1]CPI!$B$12</f>
        <v>15322.911981211593</v>
      </c>
      <c r="AO28" s="189">
        <f t="shared" si="4"/>
        <v>1.1956174742301817E-2</v>
      </c>
      <c r="AP28" s="190">
        <f t="shared" si="5"/>
        <v>2.3437223196245194E-2</v>
      </c>
    </row>
    <row r="29" spans="1:42">
      <c r="A29" s="186" t="s">
        <v>56</v>
      </c>
      <c r="B29" s="187">
        <f>B83*[1]CPI!$B$12/[1]CPI!$B$2</f>
        <v>2707.0432946145725</v>
      </c>
      <c r="C29" s="187">
        <f>C83*[1]CPI!$B$12/[1]CPI!$B$3</f>
        <v>2778.7704708290685</v>
      </c>
      <c r="D29" s="187">
        <f>D83*[1]CPI!$B$12/[1]CPI!$B$4</f>
        <v>2799.2911547911549</v>
      </c>
      <c r="E29" s="187">
        <f>E83*[1]CPI!$B$12/[1]CPI!$B$5</f>
        <v>2865.1764282285162</v>
      </c>
      <c r="F29" s="187">
        <f>F83*[1]CPI!$B$12/[1]CPI!$B$6</f>
        <v>2800.9787965303412</v>
      </c>
      <c r="G29" s="187">
        <f>G83*[1]CPI!$B$12/[1]CPI!$B$7</f>
        <v>2854.3401237978928</v>
      </c>
      <c r="H29" s="187">
        <f>H83*[1]CPI!$B$12/[1]CPI!$B$8</f>
        <v>2819.5136942631334</v>
      </c>
      <c r="I29" s="187">
        <f>I83*[1]CPI!$B$12/[1]CPI!$B$9</f>
        <v>2885.2966953196237</v>
      </c>
      <c r="J29" s="187">
        <f>J83*[1]CPI!$B$12/[1]CPI!$B$10</f>
        <v>3003.2910817794536</v>
      </c>
      <c r="K29" s="187">
        <f>K83*[1]CPI!$B$12/[1]CPI!$B$11</f>
        <v>3045.3940784364204</v>
      </c>
      <c r="L29" s="193">
        <f>L83*[1]CPI!$B$12/[1]CPI!$B$12</f>
        <v>3096.3057182603593</v>
      </c>
      <c r="M29" s="189">
        <f t="shared" si="0"/>
        <v>1.6717586792602601E-2</v>
      </c>
      <c r="N29" s="190">
        <f t="shared" si="1"/>
        <v>8.4771114852463691E-2</v>
      </c>
      <c r="O29" s="191"/>
      <c r="P29" s="187">
        <f>P83*[1]CPI!$B$12/[1]CPI!$B$2</f>
        <v>7464.4957761351634</v>
      </c>
      <c r="Q29" s="187">
        <f>Q83*[1]CPI!$B$12/[1]CPI!$B$3</f>
        <v>7646.1911463664273</v>
      </c>
      <c r="R29" s="187">
        <f>R83*[1]CPI!$B$12/[1]CPI!$B$4</f>
        <v>7640.3906633906636</v>
      </c>
      <c r="S29" s="187">
        <f>S83*[1]CPI!$B$12/[1]CPI!$B$5</f>
        <v>7829.1946711473829</v>
      </c>
      <c r="T29" s="187">
        <f>T83*[1]CPI!$B$12/[1]CPI!$B$6</f>
        <v>7828.8765434343804</v>
      </c>
      <c r="U29" s="187">
        <f>U83*[1]CPI!$B$12/[1]CPI!$B$7</f>
        <v>7982.1953462022466</v>
      </c>
      <c r="V29" s="187">
        <f>V83*[1]CPI!$B$12/[1]CPI!$B$8</f>
        <v>7946.0015779020323</v>
      </c>
      <c r="W29" s="187">
        <f>W83*[1]CPI!$B$12/[1]CPI!$B$9</f>
        <v>8104.351280530449</v>
      </c>
      <c r="X29" s="187">
        <f>X83*[1]CPI!$B$12/[1]CPI!$B$10</f>
        <v>8262.1702370975618</v>
      </c>
      <c r="Y29" s="187">
        <f>Y83*[1]CPI!$B$12/[1]CPI!$B$11</f>
        <v>8254.2391564924055</v>
      </c>
      <c r="Z29" s="193">
        <f>Z83*[1]CPI!$B$12/[1]CPI!$B$12</f>
        <v>8383.4380993828327</v>
      </c>
      <c r="AA29" s="189">
        <f t="shared" si="2"/>
        <v>1.5652435123448605E-2</v>
      </c>
      <c r="AB29" s="190">
        <f t="shared" si="3"/>
        <v>5.0267217949193421E-2</v>
      </c>
      <c r="AC29" s="192"/>
      <c r="AD29" s="187">
        <f>AD83*[1]CPI!$B$12/[1]CPI!$B$2</f>
        <v>21575.83949313622</v>
      </c>
      <c r="AE29" s="187">
        <f>AE83*[1]CPI!$B$12/[1]CPI!$B$3</f>
        <v>21972.892784032752</v>
      </c>
      <c r="AF29" s="187">
        <f>AF83*[1]CPI!$B$12/[1]CPI!$B$4</f>
        <v>22389.646191646192</v>
      </c>
      <c r="AG29" s="187">
        <f>AG83*[1]CPI!$B$12/[1]CPI!$B$5</f>
        <v>22982.031925108015</v>
      </c>
      <c r="AH29" s="187">
        <f>AH83*[1]CPI!$B$12/[1]CPI!$B$6</f>
        <v>23007.885381244203</v>
      </c>
      <c r="AI29" s="187">
        <f>AI83*[1]CPI!$B$12/[1]CPI!$B$7</f>
        <v>24327.164721779791</v>
      </c>
      <c r="AJ29" s="187">
        <f>AJ83*[1]CPI!$B$12/[1]CPI!$B$8</f>
        <v>24995.316750072245</v>
      </c>
      <c r="AK29" s="187">
        <f>AK83*[1]CPI!$B$12/[1]CPI!$B$9</f>
        <v>25138.780198475579</v>
      </c>
      <c r="AL29" s="187">
        <f>AL83*[1]CPI!$B$12/[1]CPI!$B$10</f>
        <v>25778.595092185205</v>
      </c>
      <c r="AM29" s="187">
        <f>AM83*[1]CPI!$B$12/[1]CPI!$B$11</f>
        <v>26271.116783227528</v>
      </c>
      <c r="AN29" s="193">
        <f>AN83*[1]CPI!$B$12/[1]CPI!$B$12</f>
        <v>26623.066072385787</v>
      </c>
      <c r="AO29" s="189">
        <f t="shared" si="4"/>
        <v>1.3396814915114685E-2</v>
      </c>
      <c r="AP29" s="190">
        <f t="shared" si="5"/>
        <v>9.4376035056420227E-2</v>
      </c>
    </row>
    <row r="30" spans="1:42">
      <c r="A30" s="186" t="s">
        <v>63</v>
      </c>
      <c r="B30" s="187">
        <f>B84*[1]CPI!$B$12/[1]CPI!$B$2</f>
        <v>2976.2381203801478</v>
      </c>
      <c r="C30" s="187">
        <f>C84*[1]CPI!$B$12/[1]CPI!$B$3</f>
        <v>3011.6555783009212</v>
      </c>
      <c r="D30" s="187">
        <f>D84*[1]CPI!$B$12/[1]CPI!$B$4</f>
        <v>3011.1990171990174</v>
      </c>
      <c r="E30" s="187">
        <f>E84*[1]CPI!$B$12/[1]CPI!$B$5</f>
        <v>3168.2789246279403</v>
      </c>
      <c r="F30" s="187">
        <f>F84*[1]CPI!$B$12/[1]CPI!$B$6</f>
        <v>3145.4147042243276</v>
      </c>
      <c r="G30" s="187">
        <f>G84*[1]CPI!$B$12/[1]CPI!$B$7</f>
        <v>3294.6608095620636</v>
      </c>
      <c r="H30" s="187">
        <f>H84*[1]CPI!$B$12/[1]CPI!$B$8</f>
        <v>3310.1965038461362</v>
      </c>
      <c r="I30" s="187">
        <f>I84*[1]CPI!$B$12/[1]CPI!$B$9</f>
        <v>3220.6491621001937</v>
      </c>
      <c r="J30" s="187">
        <f>J84*[1]CPI!$B$12/[1]CPI!$B$10</f>
        <v>3217.5147531252182</v>
      </c>
      <c r="K30" s="187">
        <f>K84*[1]CPI!$B$12/[1]CPI!$B$11</f>
        <v>3232.723304487401</v>
      </c>
      <c r="L30" s="193">
        <f>L84*[1]CPI!$B$12/[1]CPI!$B$12</f>
        <v>3213.2640099626401</v>
      </c>
      <c r="M30" s="189">
        <f t="shared" si="0"/>
        <v>-6.0194741992762868E-3</v>
      </c>
      <c r="N30" s="190">
        <f t="shared" si="1"/>
        <v>-2.470566905193583E-2</v>
      </c>
      <c r="O30" s="191"/>
      <c r="P30" s="187">
        <f>P84*[1]CPI!$B$12/[1]CPI!$B$2</f>
        <v>5620.3854276663142</v>
      </c>
      <c r="Q30" s="187">
        <f>Q84*[1]CPI!$B$12/[1]CPI!$B$3</f>
        <v>5996.4866939611056</v>
      </c>
      <c r="R30" s="187">
        <f>R84*[1]CPI!$B$12/[1]CPI!$B$4</f>
        <v>6155.864864864865</v>
      </c>
      <c r="S30" s="187">
        <f>S84*[1]CPI!$B$12/[1]CPI!$B$5</f>
        <v>6064.3374939990399</v>
      </c>
      <c r="T30" s="187">
        <f>T84*[1]CPI!$B$12/[1]CPI!$B$6</f>
        <v>5779.5912058336817</v>
      </c>
      <c r="U30" s="187">
        <f>U84*[1]CPI!$B$12/[1]CPI!$B$7</f>
        <v>6068.2385965238145</v>
      </c>
      <c r="V30" s="187">
        <f>V84*[1]CPI!$B$12/[1]CPI!$B$8</f>
        <v>6132.9887024049249</v>
      </c>
      <c r="W30" s="187">
        <f>W84*[1]CPI!$B$12/[1]CPI!$B$9</f>
        <v>6201.9115004293517</v>
      </c>
      <c r="X30" s="187">
        <f>X84*[1]CPI!$B$12/[1]CPI!$B$10</f>
        <v>6400.7121220057261</v>
      </c>
      <c r="Y30" s="187">
        <f>Y84*[1]CPI!$B$12/[1]CPI!$B$11</f>
        <v>6349.3793573507774</v>
      </c>
      <c r="Z30" s="193">
        <f>Z84*[1]CPI!$B$12/[1]CPI!$B$12</f>
        <v>6279.1195323741003</v>
      </c>
      <c r="AA30" s="189">
        <f t="shared" si="2"/>
        <v>-1.106562090912655E-2</v>
      </c>
      <c r="AB30" s="190">
        <f t="shared" si="3"/>
        <v>3.4751589360887847E-2</v>
      </c>
      <c r="AC30" s="192"/>
      <c r="AD30" s="187">
        <f>AD84*[1]CPI!$B$12/[1]CPI!$B$2</f>
        <v>15496.313357972544</v>
      </c>
      <c r="AE30" s="187">
        <f>AE84*[1]CPI!$B$12/[1]CPI!$B$3</f>
        <v>16219.045547594676</v>
      </c>
      <c r="AF30" s="187">
        <f>AF84*[1]CPI!$B$12/[1]CPI!$B$4</f>
        <v>16833.211302211301</v>
      </c>
      <c r="AG30" s="187">
        <f>AG84*[1]CPI!$B$12/[1]CPI!$B$5</f>
        <v>17631.415026404226</v>
      </c>
      <c r="AH30" s="187">
        <f>AH84*[1]CPI!$B$12/[1]CPI!$B$6</f>
        <v>18150.039324616755</v>
      </c>
      <c r="AI30" s="187">
        <f>AI84*[1]CPI!$B$12/[1]CPI!$B$7</f>
        <v>18816.518149439751</v>
      </c>
      <c r="AJ30" s="187">
        <f>AJ84*[1]CPI!$B$12/[1]CPI!$B$8</f>
        <v>19698.346643059296</v>
      </c>
      <c r="AK30" s="187">
        <f>AK84*[1]CPI!$B$12/[1]CPI!$B$9</f>
        <v>19946.089800904738</v>
      </c>
      <c r="AL30" s="187">
        <f>AL84*[1]CPI!$B$12/[1]CPI!$B$10</f>
        <v>21047.995670088691</v>
      </c>
      <c r="AM30" s="187">
        <f>AM84*[1]CPI!$B$12/[1]CPI!$B$11</f>
        <v>21420.200514981974</v>
      </c>
      <c r="AN30" s="193">
        <f>AN84*[1]CPI!$B$12/[1]CPI!$B$12</f>
        <v>21800.034731498799</v>
      </c>
      <c r="AO30" s="189">
        <f t="shared" si="4"/>
        <v>1.7732523850612747E-2</v>
      </c>
      <c r="AP30" s="190">
        <f t="shared" si="5"/>
        <v>0.15855837718562604</v>
      </c>
    </row>
    <row r="31" spans="1:42">
      <c r="A31" s="186" t="s">
        <v>92</v>
      </c>
      <c r="B31" s="187">
        <f>B85*[1]CPI!$B$12/[1]CPI!$B$2</f>
        <v>2217.7125131995776</v>
      </c>
      <c r="C31" s="187">
        <f>C85*[1]CPI!$B$12/[1]CPI!$B$3</f>
        <v>2275.202149437052</v>
      </c>
      <c r="D31" s="187">
        <f>D85*[1]CPI!$B$12/[1]CPI!$B$4</f>
        <v>2356.7432432432433</v>
      </c>
      <c r="E31" s="187">
        <f>E85*[1]CPI!$B$12/[1]CPI!$B$5</f>
        <v>2464.8523763802209</v>
      </c>
      <c r="F31" s="187">
        <f>F85*[1]CPI!$B$12/[1]CPI!$B$6</f>
        <v>2426.2151988507212</v>
      </c>
      <c r="G31" s="187">
        <f>G85*[1]CPI!$B$12/[1]CPI!$B$7</f>
        <v>2537.928776741227</v>
      </c>
      <c r="H31" s="187">
        <f>H85*[1]CPI!$B$12/[1]CPI!$B$8</f>
        <v>2635.9174537064646</v>
      </c>
      <c r="I31" s="187">
        <f>I85*[1]CPI!$B$12/[1]CPI!$B$9</f>
        <v>2626.9276564478005</v>
      </c>
      <c r="J31" s="187">
        <f>J85*[1]CPI!$B$12/[1]CPI!$B$10</f>
        <v>2704.8338309239471</v>
      </c>
      <c r="K31" s="187">
        <f>K85*[1]CPI!$B$12/[1]CPI!$B$11</f>
        <v>2729.2439272155161</v>
      </c>
      <c r="L31" s="193">
        <f>L85*[1]CPI!$B$12/[1]CPI!$B$12</f>
        <v>2748.9415995573863</v>
      </c>
      <c r="M31" s="189">
        <f t="shared" si="0"/>
        <v>7.2172634133023106E-3</v>
      </c>
      <c r="N31" s="190">
        <f t="shared" si="1"/>
        <v>8.3143713389429941E-2</v>
      </c>
      <c r="O31" s="191"/>
      <c r="P31" s="187">
        <f>P85*[1]CPI!$B$12/[1]CPI!$B$2</f>
        <v>5937.3812038014785</v>
      </c>
      <c r="Q31" s="187">
        <f>Q85*[1]CPI!$B$12/[1]CPI!$B$3</f>
        <v>6464.6954964176048</v>
      </c>
      <c r="R31" s="187">
        <f>R85*[1]CPI!$B$12/[1]CPI!$B$4</f>
        <v>6121.9127764127761</v>
      </c>
      <c r="S31" s="187">
        <f>S85*[1]CPI!$B$12/[1]CPI!$B$5</f>
        <v>6383.4529524723948</v>
      </c>
      <c r="T31" s="187">
        <f>T85*[1]CPI!$B$12/[1]CPI!$B$6</f>
        <v>6451.1329126584351</v>
      </c>
      <c r="U31" s="187">
        <f>U85*[1]CPI!$B$12/[1]CPI!$B$7</f>
        <v>6896.8822991302568</v>
      </c>
      <c r="V31" s="187">
        <f>V85*[1]CPI!$B$12/[1]CPI!$B$8</f>
        <v>7212.7094504405741</v>
      </c>
      <c r="W31" s="187">
        <f>W85*[1]CPI!$B$12/[1]CPI!$B$9</f>
        <v>7282.8431936686111</v>
      </c>
      <c r="X31" s="187">
        <f>X85*[1]CPI!$B$12/[1]CPI!$B$10</f>
        <v>7470.7905579998596</v>
      </c>
      <c r="Y31" s="187">
        <f>Y85*[1]CPI!$B$12/[1]CPI!$B$11</f>
        <v>7460.7388397061595</v>
      </c>
      <c r="Z31" s="193">
        <f>Z85*[1]CPI!$B$12/[1]CPI!$B$12</f>
        <v>7404.230324445949</v>
      </c>
      <c r="AA31" s="189">
        <f t="shared" si="2"/>
        <v>-7.5741178553887512E-3</v>
      </c>
      <c r="AB31" s="190">
        <f t="shared" si="3"/>
        <v>7.3561937598916494E-2</v>
      </c>
      <c r="AC31" s="192"/>
      <c r="AD31" s="187">
        <f>AD85*[1]CPI!$B$12/[1]CPI!$B$2</f>
        <v>18078.822597676874</v>
      </c>
      <c r="AE31" s="187">
        <f>AE85*[1]CPI!$B$12/[1]CPI!$B$3</f>
        <v>18768.588792221086</v>
      </c>
      <c r="AF31" s="187">
        <f>AF85*[1]CPI!$B$12/[1]CPI!$B$4</f>
        <v>19259.029484029485</v>
      </c>
      <c r="AG31" s="187">
        <f>AG85*[1]CPI!$B$12/[1]CPI!$B$5</f>
        <v>19560.97695631301</v>
      </c>
      <c r="AH31" s="187">
        <f>AH85*[1]CPI!$B$12/[1]CPI!$B$6</f>
        <v>19903.629684857522</v>
      </c>
      <c r="AI31" s="187">
        <f>AI85*[1]CPI!$B$12/[1]CPI!$B$7</f>
        <v>21001.526577540852</v>
      </c>
      <c r="AJ31" s="187">
        <f>AJ85*[1]CPI!$B$12/[1]CPI!$B$8</f>
        <v>20756.210695790578</v>
      </c>
      <c r="AK31" s="187">
        <f>AK85*[1]CPI!$B$12/[1]CPI!$B$9</f>
        <v>20960.583741291241</v>
      </c>
      <c r="AL31" s="187">
        <f>AL85*[1]CPI!$B$12/[1]CPI!$B$10</f>
        <v>21927.768611634889</v>
      </c>
      <c r="AM31" s="187">
        <f>AM85*[1]CPI!$B$12/[1]CPI!$B$11</f>
        <v>22687.19892510914</v>
      </c>
      <c r="AN31" s="193">
        <f>AN85*[1]CPI!$B$12/[1]CPI!$B$12</f>
        <v>22998.166657035537</v>
      </c>
      <c r="AO31" s="189">
        <f t="shared" si="4"/>
        <v>1.3706748592142493E-2</v>
      </c>
      <c r="AP31" s="190">
        <f t="shared" si="5"/>
        <v>9.5071187902592946E-2</v>
      </c>
    </row>
    <row r="32" spans="1:42">
      <c r="A32" s="186" t="s">
        <v>76</v>
      </c>
      <c r="B32" s="187">
        <f>B86*[1]CPI!$B$12/[1]CPI!$B$2</f>
        <v>2000.0923970432946</v>
      </c>
      <c r="C32" s="187">
        <f>C86*[1]CPI!$B$12/[1]CPI!$B$3</f>
        <v>2003.2996417604913</v>
      </c>
      <c r="D32" s="187">
        <f>D86*[1]CPI!$B$12/[1]CPI!$B$4</f>
        <v>1984.441031941032</v>
      </c>
      <c r="E32" s="187">
        <f>E86*[1]CPI!$B$12/[1]CPI!$B$5</f>
        <v>2016.4894383101296</v>
      </c>
      <c r="F32" s="187">
        <f>F86*[1]CPI!$B$12/[1]CPI!$B$6</f>
        <v>2080.6961593715337</v>
      </c>
      <c r="G32" s="187">
        <f>G86*[1]CPI!$B$12/[1]CPI!$B$7</f>
        <v>2237.0060970229997</v>
      </c>
      <c r="H32" s="187">
        <f>H86*[1]CPI!$B$12/[1]CPI!$B$8</f>
        <v>2451.2283783845769</v>
      </c>
      <c r="I32" s="187">
        <f>I86*[1]CPI!$B$12/[1]CPI!$B$9</f>
        <v>2650.1281415709846</v>
      </c>
      <c r="J32" s="187">
        <f>J86*[1]CPI!$B$12/[1]CPI!$B$10</f>
        <v>2807.7859836580765</v>
      </c>
      <c r="K32" s="187">
        <f>K86*[1]CPI!$B$12/[1]CPI!$B$11</f>
        <v>2753.7928731656361</v>
      </c>
      <c r="L32" s="193">
        <f>L86*[1]CPI!$B$12/[1]CPI!$B$12</f>
        <v>2700</v>
      </c>
      <c r="M32" s="189">
        <f t="shared" si="0"/>
        <v>-1.9534102833158373E-2</v>
      </c>
      <c r="N32" s="190">
        <f t="shared" si="1"/>
        <v>0.20697033575060475</v>
      </c>
      <c r="O32" s="191"/>
      <c r="P32" s="187">
        <f>P86*[1]CPI!$B$12/[1]CPI!$B$2</f>
        <v>3615.2613516367473</v>
      </c>
      <c r="Q32" s="187">
        <f>Q86*[1]CPI!$B$12/[1]CPI!$B$3</f>
        <v>3681.0478505629476</v>
      </c>
      <c r="R32" s="187">
        <f>R86*[1]CPI!$B$12/[1]CPI!$B$4</f>
        <v>4267.4262899262903</v>
      </c>
      <c r="S32" s="187">
        <f>S86*[1]CPI!$B$12/[1]CPI!$B$5</f>
        <v>4515.6553048487758</v>
      </c>
      <c r="T32" s="187">
        <f>T86*[1]CPI!$B$12/[1]CPI!$B$6</f>
        <v>4762.5304595297412</v>
      </c>
      <c r="U32" s="187">
        <f>U86*[1]CPI!$B$12/[1]CPI!$B$7</f>
        <v>5026.0725513231882</v>
      </c>
      <c r="V32" s="187">
        <f>V86*[1]CPI!$B$12/[1]CPI!$B$8</f>
        <v>5811.6952814307533</v>
      </c>
      <c r="W32" s="187">
        <f>W86*[1]CPI!$B$12/[1]CPI!$B$9</f>
        <v>6372.7514363364344</v>
      </c>
      <c r="X32" s="187">
        <f>X86*[1]CPI!$B$12/[1]CPI!$B$10</f>
        <v>6645.093494657448</v>
      </c>
      <c r="Y32" s="187">
        <f>Y86*[1]CPI!$B$12/[1]CPI!$B$11</f>
        <v>6514.2500299662661</v>
      </c>
      <c r="Z32" s="193">
        <f>Z86*[1]CPI!$B$12/[1]CPI!$B$12</f>
        <v>6417.6280164131113</v>
      </c>
      <c r="AA32" s="189">
        <f t="shared" si="2"/>
        <v>-1.4832407891727017E-2</v>
      </c>
      <c r="AB32" s="190">
        <f t="shared" si="3"/>
        <v>0.27686736529968625</v>
      </c>
      <c r="AC32" s="192"/>
      <c r="AD32" s="187">
        <f>AD86*[1]CPI!$B$12/[1]CPI!$B$2</f>
        <v>24718.123020063358</v>
      </c>
      <c r="AE32" s="187">
        <f>AE86*[1]CPI!$B$12/[1]CPI!$B$3</f>
        <v>23959.122313203683</v>
      </c>
      <c r="AF32" s="187">
        <f>AF86*[1]CPI!$B$12/[1]CPI!$B$4</f>
        <v>24437.308353808356</v>
      </c>
      <c r="AG32" s="187">
        <f>AG86*[1]CPI!$B$12/[1]CPI!$B$5</f>
        <v>25512.079932789246</v>
      </c>
      <c r="AH32" s="187">
        <f>AH86*[1]CPI!$B$12/[1]CPI!$B$6</f>
        <v>24888.202160353514</v>
      </c>
      <c r="AI32" s="187">
        <f>AI86*[1]CPI!$B$12/[1]CPI!$B$7</f>
        <v>25421.328435902316</v>
      </c>
      <c r="AJ32" s="187">
        <f>AJ86*[1]CPI!$B$12/[1]CPI!$B$8</f>
        <v>26840.021833760682</v>
      </c>
      <c r="AK32" s="187">
        <f>AK86*[1]CPI!$B$12/[1]CPI!$B$9</f>
        <v>26754.377617053673</v>
      </c>
      <c r="AL32" s="187">
        <f>AL86*[1]CPI!$B$12/[1]CPI!$B$10</f>
        <v>28757.967997066833</v>
      </c>
      <c r="AM32" s="187">
        <f>AM86*[1]CPI!$B$12/[1]CPI!$B$11</f>
        <v>29050.474965324749</v>
      </c>
      <c r="AN32" s="193">
        <f>AN86*[1]CPI!$B$12/[1]CPI!$B$12</f>
        <v>28999</v>
      </c>
      <c r="AO32" s="189">
        <f t="shared" si="4"/>
        <v>-1.7719147582334616E-3</v>
      </c>
      <c r="AP32" s="190">
        <f t="shared" si="5"/>
        <v>0.14073503566575885</v>
      </c>
    </row>
    <row r="33" spans="1:42">
      <c r="A33" s="186" t="s">
        <v>50</v>
      </c>
      <c r="B33" s="187">
        <f>B87*[1]CPI!$B$12/[1]CPI!$B$2</f>
        <v>5887.0644139387541</v>
      </c>
      <c r="C33" s="187">
        <f>C87*[1]CPI!$B$12/[1]CPI!$B$3</f>
        <v>6320.8188331627425</v>
      </c>
      <c r="D33" s="187">
        <f>D87*[1]CPI!$B$12/[1]CPI!$B$4</f>
        <v>6127.7665847665849</v>
      </c>
      <c r="E33" s="187">
        <f>E87*[1]CPI!$B$12/[1]CPI!$B$5</f>
        <v>6415.4788766202591</v>
      </c>
      <c r="F33" s="187">
        <f>F87*[1]CPI!$B$12/[1]CPI!$B$6</f>
        <v>6073.119919623211</v>
      </c>
      <c r="G33" s="187">
        <f>G87*[1]CPI!$B$12/[1]CPI!$B$7</f>
        <v>6518.5162827198392</v>
      </c>
      <c r="H33" s="187">
        <f>H87*[1]CPI!$B$12/[1]CPI!$B$8</f>
        <v>6853.166812683764</v>
      </c>
      <c r="I33" s="187">
        <f>I87*[1]CPI!$B$12/[1]CPI!$B$9</f>
        <v>7090.9119076495426</v>
      </c>
      <c r="J33" s="187">
        <f>J87*[1]CPI!$B$12/[1]CPI!$B$10</f>
        <v>7004.9060688595564</v>
      </c>
      <c r="K33" s="187">
        <f>K87*[1]CPI!$B$12/[1]CPI!$B$11</f>
        <v>6868.8580690122972</v>
      </c>
      <c r="L33" s="193">
        <f>L87*[1]CPI!$B$12/[1]CPI!$B$12</f>
        <v>6499.5878403580755</v>
      </c>
      <c r="M33" s="189">
        <f t="shared" si="0"/>
        <v>-5.3760060980168278E-2</v>
      </c>
      <c r="N33" s="190">
        <f t="shared" si="1"/>
        <v>-2.903796131021652E-3</v>
      </c>
      <c r="O33" s="191"/>
      <c r="P33" s="187">
        <f>P87*[1]CPI!$B$12/[1]CPI!$B$2</f>
        <v>10170.281151003168</v>
      </c>
      <c r="Q33" s="187">
        <f>Q87*[1]CPI!$B$12/[1]CPI!$B$3</f>
        <v>10466.417604912998</v>
      </c>
      <c r="R33" s="187">
        <f>R87*[1]CPI!$B$12/[1]CPI!$B$4</f>
        <v>10685.541769041769</v>
      </c>
      <c r="S33" s="187">
        <f>S87*[1]CPI!$B$12/[1]CPI!$B$5</f>
        <v>11092.407585213634</v>
      </c>
      <c r="T33" s="187">
        <f>T87*[1]CPI!$B$12/[1]CPI!$B$6</f>
        <v>11148.675465076103</v>
      </c>
      <c r="U33" s="187">
        <f>U87*[1]CPI!$B$12/[1]CPI!$B$7</f>
        <v>12252.642198085916</v>
      </c>
      <c r="V33" s="187">
        <f>V87*[1]CPI!$B$12/[1]CPI!$B$8</f>
        <v>13055.004105297439</v>
      </c>
      <c r="W33" s="187">
        <f>W87*[1]CPI!$B$12/[1]CPI!$B$9</f>
        <v>14238.770460601447</v>
      </c>
      <c r="X33" s="187">
        <f>X87*[1]CPI!$B$12/[1]CPI!$B$10</f>
        <v>15198.441537467699</v>
      </c>
      <c r="Y33" s="187">
        <f>Y87*[1]CPI!$B$12/[1]CPI!$B$11</f>
        <v>14943.511444268785</v>
      </c>
      <c r="Z33" s="193">
        <f>Z87*[1]CPI!$B$12/[1]CPI!$B$12</f>
        <v>14712.283435695297</v>
      </c>
      <c r="AA33" s="189">
        <f t="shared" si="2"/>
        <v>-1.5473472177931047E-2</v>
      </c>
      <c r="AB33" s="190">
        <f t="shared" si="3"/>
        <v>0.20074374145958673</v>
      </c>
      <c r="AC33" s="192"/>
      <c r="AD33" s="187">
        <f>AD87*[1]CPI!$B$12/[1]CPI!$B$2</f>
        <v>30865.576821541708</v>
      </c>
      <c r="AE33" s="187">
        <f>AE87*[1]CPI!$B$12/[1]CPI!$B$3</f>
        <v>31468.752558853634</v>
      </c>
      <c r="AF33" s="187">
        <f>AF87*[1]CPI!$B$12/[1]CPI!$B$4</f>
        <v>31801.399262899264</v>
      </c>
      <c r="AG33" s="187">
        <f>AG87*[1]CPI!$B$12/[1]CPI!$B$5</f>
        <v>32719.056649063848</v>
      </c>
      <c r="AH33" s="187">
        <f>AH87*[1]CPI!$B$12/[1]CPI!$B$6</f>
        <v>32665.088378098233</v>
      </c>
      <c r="AI33" s="187">
        <f>AI87*[1]CPI!$B$12/[1]CPI!$B$7</f>
        <v>34843.969844579318</v>
      </c>
      <c r="AJ33" s="187">
        <f>AJ87*[1]CPI!$B$12/[1]CPI!$B$8</f>
        <v>35545.543573489413</v>
      </c>
      <c r="AK33" s="187">
        <f>AK87*[1]CPI!$B$12/[1]CPI!$B$9</f>
        <v>34847.128655022527</v>
      </c>
      <c r="AL33" s="187">
        <f>AL87*[1]CPI!$B$12/[1]CPI!$B$10</f>
        <v>35131.642179970666</v>
      </c>
      <c r="AM33" s="187">
        <f>AM87*[1]CPI!$B$12/[1]CPI!$B$11</f>
        <v>34865.288578849526</v>
      </c>
      <c r="AN33" s="193">
        <f>AN87*[1]CPI!$B$12/[1]CPI!$B$12</f>
        <v>34951.513878029713</v>
      </c>
      <c r="AO33" s="189">
        <f t="shared" si="4"/>
        <v>2.4730986805168165E-3</v>
      </c>
      <c r="AP33" s="190">
        <f t="shared" si="5"/>
        <v>3.0864460602535448E-3</v>
      </c>
    </row>
    <row r="34" spans="1:42">
      <c r="A34" s="186" t="s">
        <v>86</v>
      </c>
      <c r="B34" s="187">
        <f>B88*[1]CPI!$B$12/[1]CPI!$B$2</f>
        <v>3524.6911298838436</v>
      </c>
      <c r="C34" s="187">
        <f>C88*[1]CPI!$B$12/[1]CPI!$B$3</f>
        <v>3593.2587001023539</v>
      </c>
      <c r="D34" s="187">
        <f>D88*[1]CPI!$B$12/[1]CPI!$B$4</f>
        <v>3732.3882063882065</v>
      </c>
      <c r="E34" s="187">
        <f>E88*[1]CPI!$B$12/[1]CPI!$B$5</f>
        <v>3873.9930388862217</v>
      </c>
      <c r="F34" s="187">
        <f>F88*[1]CPI!$B$12/[1]CPI!$B$6</f>
        <v>3845.1178374643123</v>
      </c>
      <c r="G34" s="187">
        <f>G88*[1]CPI!$B$12/[1]CPI!$B$7</f>
        <v>4197.428848716746</v>
      </c>
      <c r="H34" s="187">
        <f>H88*[1]CPI!$B$12/[1]CPI!$B$8</f>
        <v>4286.0979491860508</v>
      </c>
      <c r="I34" s="187">
        <f>I88*[1]CPI!$B$12/[1]CPI!$B$9</f>
        <v>4335.3270155186301</v>
      </c>
      <c r="J34" s="187">
        <f>J88*[1]CPI!$B$12/[1]CPI!$B$10</f>
        <v>4326.0702563028144</v>
      </c>
      <c r="K34" s="187">
        <f>K88*[1]CPI!$B$12/[1]CPI!$B$11</f>
        <v>4350.9595884206528</v>
      </c>
      <c r="L34" s="193">
        <f>L88*[1]CPI!$B$12/[1]CPI!$B$12</f>
        <v>4434.0509459396635</v>
      </c>
      <c r="M34" s="189">
        <f t="shared" si="0"/>
        <v>1.9097248740288064E-2</v>
      </c>
      <c r="N34" s="190">
        <f t="shared" si="1"/>
        <v>5.6373105000995682E-2</v>
      </c>
      <c r="O34" s="191"/>
      <c r="P34" s="187">
        <f>P88*[1]CPI!$B$12/[1]CPI!$B$2</f>
        <v>10036.941657866948</v>
      </c>
      <c r="Q34" s="187">
        <f>Q88*[1]CPI!$B$12/[1]CPI!$B$3</f>
        <v>10487.145598771749</v>
      </c>
      <c r="R34" s="187">
        <f>R88*[1]CPI!$B$12/[1]CPI!$B$4</f>
        <v>10924.377149877149</v>
      </c>
      <c r="S34" s="187">
        <f>S88*[1]CPI!$B$12/[1]CPI!$B$5</f>
        <v>11408.091694671146</v>
      </c>
      <c r="T34" s="187">
        <f>T88*[1]CPI!$B$12/[1]CPI!$B$6</f>
        <v>11641.500427342657</v>
      </c>
      <c r="U34" s="187">
        <f>U88*[1]CPI!$B$12/[1]CPI!$B$7</f>
        <v>12316.809534202303</v>
      </c>
      <c r="V34" s="187">
        <f>V88*[1]CPI!$B$12/[1]CPI!$B$8</f>
        <v>12730.432180027614</v>
      </c>
      <c r="W34" s="187">
        <f>W88*[1]CPI!$B$12/[1]CPI!$B$9</f>
        <v>12686.447092359311</v>
      </c>
      <c r="X34" s="187">
        <f>X88*[1]CPI!$B$12/[1]CPI!$B$10</f>
        <v>12912.695762623087</v>
      </c>
      <c r="Y34" s="187">
        <f>Y88*[1]CPI!$B$12/[1]CPI!$B$11</f>
        <v>12976.207913822162</v>
      </c>
      <c r="Z34" s="193">
        <f>Z88*[1]CPI!$B$12/[1]CPI!$B$12</f>
        <v>13002.493080261682</v>
      </c>
      <c r="AA34" s="189">
        <f t="shared" si="2"/>
        <v>2.0256431319600754E-3</v>
      </c>
      <c r="AB34" s="190">
        <f t="shared" si="3"/>
        <v>5.5670548785813345E-2</v>
      </c>
      <c r="AC34" s="192"/>
      <c r="AD34" s="187">
        <f>AD88*[1]CPI!$B$12/[1]CPI!$B$2</f>
        <v>28454.144667370645</v>
      </c>
      <c r="AE34" s="187">
        <f>AE88*[1]CPI!$B$12/[1]CPI!$B$3</f>
        <v>29102.103377686795</v>
      </c>
      <c r="AF34" s="187">
        <f>AF88*[1]CPI!$B$12/[1]CPI!$B$4</f>
        <v>29478.608108108107</v>
      </c>
      <c r="AG34" s="187">
        <f>AG88*[1]CPI!$B$12/[1]CPI!$B$5</f>
        <v>30662.534805568888</v>
      </c>
      <c r="AH34" s="187">
        <f>AH88*[1]CPI!$B$12/[1]CPI!$B$6</f>
        <v>30672.125893328001</v>
      </c>
      <c r="AI34" s="187">
        <f>AI88*[1]CPI!$B$12/[1]CPI!$B$7</f>
        <v>32610.282747700265</v>
      </c>
      <c r="AJ34" s="187">
        <f>AJ88*[1]CPI!$B$12/[1]CPI!$B$8</f>
        <v>33916.126938548972</v>
      </c>
      <c r="AK34" s="187">
        <f>AK88*[1]CPI!$B$12/[1]CPI!$B$9</f>
        <v>34146.89583130461</v>
      </c>
      <c r="AL34" s="187">
        <f>AL88*[1]CPI!$B$12/[1]CPI!$B$10</f>
        <v>33740.22823695789</v>
      </c>
      <c r="AM34" s="187">
        <f>AM88*[1]CPI!$B$12/[1]CPI!$B$11</f>
        <v>34239.264352002712</v>
      </c>
      <c r="AN34" s="193">
        <f>AN88*[1]CPI!$B$12/[1]CPI!$B$12</f>
        <v>34741.070839031061</v>
      </c>
      <c r="AO34" s="189">
        <f t="shared" si="4"/>
        <v>1.4655878171605519E-2</v>
      </c>
      <c r="AP34" s="190">
        <f t="shared" si="5"/>
        <v>6.5340987927529293E-2</v>
      </c>
    </row>
    <row r="35" spans="1:42">
      <c r="A35" s="186" t="s">
        <v>91</v>
      </c>
      <c r="B35" s="187">
        <f>B89*[1]CPI!$B$12/[1]CPI!$B$2</f>
        <v>1308.2365364308341</v>
      </c>
      <c r="C35" s="187">
        <f>C89*[1]CPI!$B$12/[1]CPI!$B$3</f>
        <v>1363.1704196519959</v>
      </c>
      <c r="D35" s="187">
        <f>D89*[1]CPI!$B$12/[1]CPI!$B$4</f>
        <v>1290.1793611793612</v>
      </c>
      <c r="E35" s="187">
        <f>E89*[1]CPI!$B$12/[1]CPI!$B$5</f>
        <v>1307.3439750360058</v>
      </c>
      <c r="F35" s="187">
        <f>F89*[1]CPI!$B$12/[1]CPI!$B$6</f>
        <v>1241.2690258405921</v>
      </c>
      <c r="G35" s="187">
        <f>G89*[1]CPI!$B$12/[1]CPI!$B$7</f>
        <v>1336.4507246309513</v>
      </c>
      <c r="H35" s="187">
        <f>H89*[1]CPI!$B$12/[1]CPI!$B$8</f>
        <v>1448.0060639142062</v>
      </c>
      <c r="I35" s="187">
        <f>I89*[1]CPI!$B$12/[1]CPI!$B$9</f>
        <v>1580.7966908933172</v>
      </c>
      <c r="J35" s="187">
        <f>J89*[1]CPI!$B$12/[1]CPI!$B$10</f>
        <v>1656.5937303582652</v>
      </c>
      <c r="K35" s="187">
        <f>K89*[1]CPI!$B$12/[1]CPI!$B$11</f>
        <v>1647.0219060193228</v>
      </c>
      <c r="L35" s="193">
        <f>L89*[1]CPI!$B$12/[1]CPI!$B$12</f>
        <v>1645.2020901794237</v>
      </c>
      <c r="M35" s="189">
        <f t="shared" si="0"/>
        <v>-1.1049129542529679E-3</v>
      </c>
      <c r="N35" s="190">
        <f t="shared" si="1"/>
        <v>0.23102338145219026</v>
      </c>
      <c r="O35" s="191"/>
      <c r="P35" s="187">
        <f>P89*[1]CPI!$B$12/[1]CPI!$B$2</f>
        <v>4917.2082893347415</v>
      </c>
      <c r="Q35" s="187">
        <f>Q89*[1]CPI!$B$12/[1]CPI!$B$3</f>
        <v>5178.3405834186287</v>
      </c>
      <c r="R35" s="187">
        <f>R89*[1]CPI!$B$12/[1]CPI!$B$4</f>
        <v>4748.6093366093364</v>
      </c>
      <c r="S35" s="187">
        <f>S89*[1]CPI!$B$12/[1]CPI!$B$5</f>
        <v>4858.7902064330292</v>
      </c>
      <c r="T35" s="187">
        <f>T89*[1]CPI!$B$12/[1]CPI!$B$6</f>
        <v>4895.7556691094906</v>
      </c>
      <c r="U35" s="187">
        <f>U89*[1]CPI!$B$12/[1]CPI!$B$7</f>
        <v>5294.9115629832231</v>
      </c>
      <c r="V35" s="187">
        <f>V89*[1]CPI!$B$12/[1]CPI!$B$8</f>
        <v>5604.0566760392821</v>
      </c>
      <c r="W35" s="187">
        <f>W89*[1]CPI!$B$12/[1]CPI!$B$9</f>
        <v>5731.5743929320743</v>
      </c>
      <c r="X35" s="187">
        <f>X89*[1]CPI!$B$12/[1]CPI!$B$10</f>
        <v>5904.669931559466</v>
      </c>
      <c r="Y35" s="187">
        <f>Y89*[1]CPI!$B$12/[1]CPI!$B$11</f>
        <v>6079.1139406453503</v>
      </c>
      <c r="Z35" s="193">
        <f>Z89*[1]CPI!$B$12/[1]CPI!$B$12</f>
        <v>6190.4140126302209</v>
      </c>
      <c r="AA35" s="189">
        <f t="shared" si="2"/>
        <v>1.8308601067782426E-2</v>
      </c>
      <c r="AB35" s="190">
        <f t="shared" si="3"/>
        <v>0.16912510039024342</v>
      </c>
      <c r="AC35" s="192"/>
      <c r="AD35" s="187">
        <f>AD89*[1]CPI!$B$12/[1]CPI!$B$2</f>
        <v>23999.850844772966</v>
      </c>
      <c r="AE35" s="187">
        <f>AE89*[1]CPI!$B$12/[1]CPI!$B$3</f>
        <v>26218.473643807574</v>
      </c>
      <c r="AF35" s="187">
        <f>AF89*[1]CPI!$B$12/[1]CPI!$B$4</f>
        <v>28210.673218673219</v>
      </c>
      <c r="AG35" s="187">
        <f>AG89*[1]CPI!$B$12/[1]CPI!$B$5</f>
        <v>29601.104176668265</v>
      </c>
      <c r="AH35" s="187">
        <f>AH89*[1]CPI!$B$12/[1]CPI!$B$6</f>
        <v>29297.631657907659</v>
      </c>
      <c r="AI35" s="187">
        <f>AI89*[1]CPI!$B$12/[1]CPI!$B$7</f>
        <v>32799.465755905476</v>
      </c>
      <c r="AJ35" s="187">
        <f>AJ89*[1]CPI!$B$12/[1]CPI!$B$8</f>
        <v>33634.175569122657</v>
      </c>
      <c r="AK35" s="187">
        <f>AK89*[1]CPI!$B$12/[1]CPI!$B$9</f>
        <v>31934.413204557324</v>
      </c>
      <c r="AL35" s="187">
        <f>AL89*[1]CPI!$B$12/[1]CPI!$B$10</f>
        <v>33480.248053285839</v>
      </c>
      <c r="AM35" s="187">
        <f>AM89*[1]CPI!$B$12/[1]CPI!$B$11</f>
        <v>34959.860920115614</v>
      </c>
      <c r="AN35" s="193">
        <f>AN89*[1]CPI!$B$12/[1]CPI!$B$12</f>
        <v>35224.11214953271</v>
      </c>
      <c r="AO35" s="189">
        <f t="shared" si="4"/>
        <v>7.5587036807989172E-3</v>
      </c>
      <c r="AP35" s="190">
        <f t="shared" si="5"/>
        <v>7.392335020550389E-2</v>
      </c>
    </row>
    <row r="36" spans="1:42">
      <c r="A36" s="186" t="s">
        <v>93</v>
      </c>
      <c r="B36" s="187">
        <f>B90*[1]CPI!$B$12/[1]CPI!$B$2</f>
        <v>4115.9134107708551</v>
      </c>
      <c r="C36" s="187">
        <f>C90*[1]CPI!$B$12/[1]CPI!$B$3</f>
        <v>4124.8707778915041</v>
      </c>
      <c r="D36" s="187">
        <f>D90*[1]CPI!$B$12/[1]CPI!$B$4</f>
        <v>4050.8353808353809</v>
      </c>
      <c r="E36" s="187">
        <f>E90*[1]CPI!$B$12/[1]CPI!$B$5</f>
        <v>4056.9983197311567</v>
      </c>
      <c r="F36" s="187">
        <f>F90*[1]CPI!$B$12/[1]CPI!$B$6</f>
        <v>3956.6804113400376</v>
      </c>
      <c r="G36" s="187">
        <f>G90*[1]CPI!$B$12/[1]CPI!$B$7</f>
        <v>4282.6165190781558</v>
      </c>
      <c r="H36" s="187">
        <f>H90*[1]CPI!$B$12/[1]CPI!$B$8</f>
        <v>4328.7185050295629</v>
      </c>
      <c r="I36" s="187">
        <f>I90*[1]CPI!$B$12/[1]CPI!$B$9</f>
        <v>4485.0756013137279</v>
      </c>
      <c r="J36" s="187">
        <f>J90*[1]CPI!$B$12/[1]CPI!$B$10</f>
        <v>4630.76703156645</v>
      </c>
      <c r="K36" s="187">
        <f>K90*[1]CPI!$B$12/[1]CPI!$B$11</f>
        <v>4710.7451411624261</v>
      </c>
      <c r="L36" s="193">
        <f>L90*[1]CPI!$B$12/[1]CPI!$B$12</f>
        <v>4850.7613630516853</v>
      </c>
      <c r="M36" s="189">
        <f t="shared" si="0"/>
        <v>2.9722733387930411E-2</v>
      </c>
      <c r="N36" s="190">
        <f t="shared" si="1"/>
        <v>0.1326630207123527</v>
      </c>
      <c r="O36" s="191"/>
      <c r="P36" s="187">
        <f>P90*[1]CPI!$B$12/[1]CPI!$B$2</f>
        <v>6224.1869060190074</v>
      </c>
      <c r="Q36" s="187">
        <f>Q90*[1]CPI!$B$12/[1]CPI!$B$3</f>
        <v>6103.7845445240528</v>
      </c>
      <c r="R36" s="187">
        <f>R90*[1]CPI!$B$12/[1]CPI!$B$4</f>
        <v>5901.8095823095819</v>
      </c>
      <c r="S36" s="187">
        <f>S90*[1]CPI!$B$12/[1]CPI!$B$5</f>
        <v>5805.8425348055689</v>
      </c>
      <c r="T36" s="187">
        <f>T90*[1]CPI!$B$12/[1]CPI!$B$6</f>
        <v>5546.7178720154207</v>
      </c>
      <c r="U36" s="187">
        <f>U90*[1]CPI!$B$12/[1]CPI!$B$7</f>
        <v>6350.3536087596531</v>
      </c>
      <c r="V36" s="187">
        <f>V90*[1]CPI!$B$12/[1]CPI!$B$8</f>
        <v>6330.7917949094317</v>
      </c>
      <c r="W36" s="187">
        <f>W90*[1]CPI!$B$12/[1]CPI!$B$9</f>
        <v>6542.5368047379188</v>
      </c>
      <c r="X36" s="187">
        <f>X90*[1]CPI!$B$12/[1]CPI!$B$10</f>
        <v>6823.9598610238145</v>
      </c>
      <c r="Y36" s="187">
        <f>Y90*[1]CPI!$B$12/[1]CPI!$B$11</f>
        <v>7064.3141656756443</v>
      </c>
      <c r="Z36" s="193">
        <f>Z90*[1]CPI!$B$12/[1]CPI!$B$12</f>
        <v>7292.3102251261371</v>
      </c>
      <c r="AA36" s="189">
        <f t="shared" si="2"/>
        <v>3.2274337480386883E-2</v>
      </c>
      <c r="AB36" s="190">
        <f t="shared" si="3"/>
        <v>0.14833136458214757</v>
      </c>
      <c r="AC36" s="192"/>
      <c r="AD36" s="187">
        <f>AD90*[1]CPI!$B$12/[1]CPI!$B$2</f>
        <v>28143.438489968321</v>
      </c>
      <c r="AE36" s="187">
        <f>AE90*[1]CPI!$B$12/[1]CPI!$B$3</f>
        <v>28449.78121801433</v>
      </c>
      <c r="AF36" s="187">
        <f>AF90*[1]CPI!$B$12/[1]CPI!$B$4</f>
        <v>29342.799754299755</v>
      </c>
      <c r="AG36" s="187">
        <f>AG90*[1]CPI!$B$12/[1]CPI!$B$5</f>
        <v>31034.264282285163</v>
      </c>
      <c r="AH36" s="187">
        <f>AH90*[1]CPI!$B$12/[1]CPI!$B$6</f>
        <v>31115.126793475298</v>
      </c>
      <c r="AI36" s="187">
        <f>AI90*[1]CPI!$B$12/[1]CPI!$B$7</f>
        <v>33184.469772603799</v>
      </c>
      <c r="AJ36" s="187">
        <f>AJ90*[1]CPI!$B$12/[1]CPI!$B$8</f>
        <v>34088.794831453459</v>
      </c>
      <c r="AK36" s="187">
        <f>AK90*[1]CPI!$B$12/[1]CPI!$B$9</f>
        <v>34436.90189534441</v>
      </c>
      <c r="AL36" s="187">
        <f>AL90*[1]CPI!$B$12/[1]CPI!$B$10</f>
        <v>35465.456735805572</v>
      </c>
      <c r="AM36" s="187">
        <f>AM90*[1]CPI!$B$12/[1]CPI!$B$11</f>
        <v>36266.161719838099</v>
      </c>
      <c r="AN36" s="193">
        <f>AN90*[1]CPI!$B$12/[1]CPI!$B$12</f>
        <v>36846.326440996345</v>
      </c>
      <c r="AO36" s="189">
        <f t="shared" si="4"/>
        <v>1.5997411737147971E-2</v>
      </c>
      <c r="AP36" s="190">
        <f t="shared" si="5"/>
        <v>0.11034850619839265</v>
      </c>
    </row>
    <row r="37" spans="1:42">
      <c r="A37" s="186" t="s">
        <v>95</v>
      </c>
      <c r="B37" s="187">
        <f>B91*[1]CPI!$B$12/[1]CPI!$B$2</f>
        <v>1503.2140971488911</v>
      </c>
      <c r="C37" s="187">
        <f>C91*[1]CPI!$B$12/[1]CPI!$B$3</f>
        <v>1518.0207267144319</v>
      </c>
      <c r="D37" s="187">
        <f>D91*[1]CPI!$B$12/[1]CPI!$B$4</f>
        <v>1471.6474201474202</v>
      </c>
      <c r="E37" s="187">
        <f>E91*[1]CPI!$B$12/[1]CPI!$B$5</f>
        <v>1533.8130100816129</v>
      </c>
      <c r="F37" s="187">
        <f>F91*[1]CPI!$B$12/[1]CPI!$B$6</f>
        <v>1462.2279100216399</v>
      </c>
      <c r="G37" s="187">
        <f>G91*[1]CPI!$B$12/[1]CPI!$B$7</f>
        <v>1770.1334101072202</v>
      </c>
      <c r="H37" s="187">
        <f>H91*[1]CPI!$B$12/[1]CPI!$B$8</f>
        <v>1940.8745430276454</v>
      </c>
      <c r="I37" s="187">
        <f>I91*[1]CPI!$B$12/[1]CPI!$B$9</f>
        <v>2182.9547365905046</v>
      </c>
      <c r="J37" s="187">
        <f>J91*[1]CPI!$B$12/[1]CPI!$B$10</f>
        <v>2248.3086283958378</v>
      </c>
      <c r="K37" s="187">
        <f>K91*[1]CPI!$B$12/[1]CPI!$B$11</f>
        <v>2298.2317769699198</v>
      </c>
      <c r="L37" s="193">
        <f>L91*[1]CPI!$B$12/[1]CPI!$B$12</f>
        <v>2304.6865307142784</v>
      </c>
      <c r="M37" s="189">
        <f t="shared" si="0"/>
        <v>2.808573882338683E-3</v>
      </c>
      <c r="N37" s="190">
        <f t="shared" si="1"/>
        <v>0.30198465130076224</v>
      </c>
      <c r="O37" s="191"/>
      <c r="P37" s="187">
        <f>P91*[1]CPI!$B$12/[1]CPI!$B$2</f>
        <v>4485.7418162618796</v>
      </c>
      <c r="Q37" s="187">
        <f>Q91*[1]CPI!$B$12/[1]CPI!$B$3</f>
        <v>4456.5186796315247</v>
      </c>
      <c r="R37" s="187">
        <f>R91*[1]CPI!$B$12/[1]CPI!$B$4</f>
        <v>4761.4877149877148</v>
      </c>
      <c r="S37" s="187">
        <f>S91*[1]CPI!$B$12/[1]CPI!$B$5</f>
        <v>4925.1296207393179</v>
      </c>
      <c r="T37" s="187">
        <f>T91*[1]CPI!$B$12/[1]CPI!$B$6</f>
        <v>4756.0316688185339</v>
      </c>
      <c r="U37" s="187">
        <f>U91*[1]CPI!$B$12/[1]CPI!$B$7</f>
        <v>5021.6472177979203</v>
      </c>
      <c r="V37" s="187">
        <f>V91*[1]CPI!$B$12/[1]CPI!$B$8</f>
        <v>5817.1594552568449</v>
      </c>
      <c r="W37" s="187">
        <f>W91*[1]CPI!$B$12/[1]CPI!$B$9</f>
        <v>5999.4345393542908</v>
      </c>
      <c r="X37" s="187">
        <f>X91*[1]CPI!$B$12/[1]CPI!$B$10</f>
        <v>6448.5484758013827</v>
      </c>
      <c r="Y37" s="187">
        <f>Y91*[1]CPI!$B$12/[1]CPI!$B$11</f>
        <v>6645.9562749457391</v>
      </c>
      <c r="Z37" s="193">
        <f>Z91*[1]CPI!$B$12/[1]CPI!$B$12</f>
        <v>6677.310246679318</v>
      </c>
      <c r="AA37" s="189">
        <f t="shared" si="2"/>
        <v>4.7177517330017071E-3</v>
      </c>
      <c r="AB37" s="190">
        <f t="shared" si="3"/>
        <v>0.32970516586934484</v>
      </c>
      <c r="AC37" s="192"/>
      <c r="AD37" s="187">
        <f>AD91*[1]CPI!$B$12/[1]CPI!$B$2</f>
        <v>23101.696145723337</v>
      </c>
      <c r="AE37" s="187">
        <f>AE91*[1]CPI!$B$12/[1]CPI!$B$3</f>
        <v>23814.026356192426</v>
      </c>
      <c r="AF37" s="187">
        <f>AF91*[1]CPI!$B$12/[1]CPI!$B$4</f>
        <v>24187.936117936119</v>
      </c>
      <c r="AG37" s="187">
        <f>AG91*[1]CPI!$B$12/[1]CPI!$B$5</f>
        <v>25120.906144983197</v>
      </c>
      <c r="AH37" s="187">
        <f>AH91*[1]CPI!$B$12/[1]CPI!$B$6</f>
        <v>25397.274099398084</v>
      </c>
      <c r="AI37" s="187">
        <f>AI91*[1]CPI!$B$12/[1]CPI!$B$7</f>
        <v>27208.056846729294</v>
      </c>
      <c r="AJ37" s="187">
        <f>AJ91*[1]CPI!$B$12/[1]CPI!$B$8</f>
        <v>28012.633536839883</v>
      </c>
      <c r="AK37" s="187">
        <f>AK91*[1]CPI!$B$12/[1]CPI!$B$9</f>
        <v>28540.81497153885</v>
      </c>
      <c r="AL37" s="187">
        <f>AL91*[1]CPI!$B$12/[1]CPI!$B$10</f>
        <v>29460.954413716041</v>
      </c>
      <c r="AM37" s="187">
        <f>AM91*[1]CPI!$B$12/[1]CPI!$B$11</f>
        <v>29865.404696625148</v>
      </c>
      <c r="AN37" s="193">
        <f>AN91*[1]CPI!$B$12/[1]CPI!$B$12</f>
        <v>30290.729810032557</v>
      </c>
      <c r="AO37" s="189">
        <f t="shared" si="4"/>
        <v>1.4241397956193502E-2</v>
      </c>
      <c r="AP37" s="190">
        <f t="shared" si="5"/>
        <v>0.11330000450487265</v>
      </c>
    </row>
    <row r="38" spans="1:42">
      <c r="A38" s="186" t="s">
        <v>94</v>
      </c>
      <c r="B38" s="187">
        <f>B92*[1]CPI!$B$12/[1]CPI!$B$2</f>
        <v>3773.7592397043295</v>
      </c>
      <c r="C38" s="187">
        <f>C92*[1]CPI!$B$12/[1]CPI!$B$3</f>
        <v>3950.5117707267145</v>
      </c>
      <c r="D38" s="187">
        <f>D92*[1]CPI!$B$12/[1]CPI!$B$4</f>
        <v>3868.1965601965603</v>
      </c>
      <c r="E38" s="187">
        <f>E92*[1]CPI!$B$12/[1]CPI!$B$5</f>
        <v>3951.7702832453192</v>
      </c>
      <c r="F38" s="187">
        <f>F92*[1]CPI!$B$12/[1]CPI!$B$6</f>
        <v>4155.9766598170609</v>
      </c>
      <c r="G38" s="187">
        <f>G92*[1]CPI!$B$12/[1]CPI!$B$7</f>
        <v>4290.3608527473752</v>
      </c>
      <c r="H38" s="187">
        <f>H92*[1]CPI!$B$12/[1]CPI!$B$8</f>
        <v>4240.1988890468829</v>
      </c>
      <c r="I38" s="187">
        <f>I92*[1]CPI!$B$12/[1]CPI!$B$9</f>
        <v>4140.2320269827642</v>
      </c>
      <c r="J38" s="187">
        <f>J92*[1]CPI!$B$12/[1]CPI!$B$10</f>
        <v>4127.4453959773728</v>
      </c>
      <c r="K38" s="187">
        <f>K92*[1]CPI!$B$12/[1]CPI!$B$11</f>
        <v>4187.074113145678</v>
      </c>
      <c r="L38" s="193">
        <f>L92*[1]CPI!$B$12/[1]CPI!$B$12</f>
        <v>4192.0517585475</v>
      </c>
      <c r="M38" s="189">
        <f t="shared" si="0"/>
        <v>1.1888123465964018E-3</v>
      </c>
      <c r="N38" s="190">
        <f t="shared" si="1"/>
        <v>-2.2913945370567679E-2</v>
      </c>
      <c r="O38" s="191"/>
      <c r="P38" s="187">
        <f>P92*[1]CPI!$B$12/[1]CPI!$B$2</f>
        <v>5793.978352692714</v>
      </c>
      <c r="Q38" s="187">
        <f>Q92*[1]CPI!$B$12/[1]CPI!$B$3</f>
        <v>6186.6965199590586</v>
      </c>
      <c r="R38" s="187">
        <f>R92*[1]CPI!$B$12/[1]CPI!$B$4</f>
        <v>6453.2383292383292</v>
      </c>
      <c r="S38" s="187">
        <f>S92*[1]CPI!$B$12/[1]CPI!$B$5</f>
        <v>6637.3727796447429</v>
      </c>
      <c r="T38" s="187">
        <f>T92*[1]CPI!$B$12/[1]CPI!$B$6</f>
        <v>6614.6858122238182</v>
      </c>
      <c r="U38" s="187">
        <f>U92*[1]CPI!$B$12/[1]CPI!$B$7</f>
        <v>7008.6219706432757</v>
      </c>
      <c r="V38" s="187">
        <f>V92*[1]CPI!$B$12/[1]CPI!$B$8</f>
        <v>7178.8315727188083</v>
      </c>
      <c r="W38" s="187">
        <f>W92*[1]CPI!$B$12/[1]CPI!$B$9</f>
        <v>7235.3876559166438</v>
      </c>
      <c r="X38" s="187">
        <f>X92*[1]CPI!$B$12/[1]CPI!$B$10</f>
        <v>7285.6846672253641</v>
      </c>
      <c r="Y38" s="187">
        <f>Y92*[1]CPI!$B$12/[1]CPI!$B$11</f>
        <v>7418.5681893086548</v>
      </c>
      <c r="Z38" s="193">
        <f>Z92*[1]CPI!$B$12/[1]CPI!$B$12</f>
        <v>7513.2929111338099</v>
      </c>
      <c r="AA38" s="189">
        <f t="shared" si="2"/>
        <v>1.2768598927441088E-2</v>
      </c>
      <c r="AB38" s="190">
        <f t="shared" si="3"/>
        <v>7.2007156699908759E-2</v>
      </c>
      <c r="AC38" s="192"/>
      <c r="AD38" s="187">
        <f>AD92*[1]CPI!$B$12/[1]CPI!$B$2</f>
        <v>12638.319693769799</v>
      </c>
      <c r="AE38" s="187">
        <f>AE92*[1]CPI!$B$12/[1]CPI!$B$3</f>
        <v>12923.294524053224</v>
      </c>
      <c r="AF38" s="187">
        <f>AF92*[1]CPI!$B$12/[1]CPI!$B$4</f>
        <v>13078.578624078624</v>
      </c>
      <c r="AG38" s="187">
        <f>AG92*[1]CPI!$B$12/[1]CPI!$B$5</f>
        <v>13361.67306769083</v>
      </c>
      <c r="AH38" s="187">
        <f>AH92*[1]CPI!$B$12/[1]CPI!$B$6</f>
        <v>14283.25885144842</v>
      </c>
      <c r="AI38" s="187">
        <f>AI92*[1]CPI!$B$12/[1]CPI!$B$7</f>
        <v>15243.061327785801</v>
      </c>
      <c r="AJ38" s="187">
        <f>AJ92*[1]CPI!$B$12/[1]CPI!$B$8</f>
        <v>15568.524065299458</v>
      </c>
      <c r="AK38" s="187">
        <f>AK92*[1]CPI!$B$12/[1]CPI!$B$9</f>
        <v>15520.069979904569</v>
      </c>
      <c r="AL38" s="187">
        <f>AL92*[1]CPI!$B$12/[1]CPI!$B$10</f>
        <v>15792.236276974649</v>
      </c>
      <c r="AM38" s="187">
        <f>AM92*[1]CPI!$B$12/[1]CPI!$B$11</f>
        <v>16178.758814214303</v>
      </c>
      <c r="AN38" s="193">
        <f>AN92*[1]CPI!$B$12/[1]CPI!$B$12</f>
        <v>16952.580645161292</v>
      </c>
      <c r="AO38" s="189">
        <f t="shared" si="4"/>
        <v>4.7829492968714415E-2</v>
      </c>
      <c r="AP38" s="190">
        <f t="shared" si="5"/>
        <v>0.11215065534501889</v>
      </c>
    </row>
    <row r="39" spans="1:42">
      <c r="A39" s="186" t="s">
        <v>59</v>
      </c>
      <c r="B39" s="187">
        <f>B93*[1]CPI!$B$12/[1]CPI!$B$2</f>
        <v>4026.0820930580617</v>
      </c>
      <c r="C39" s="187">
        <f>C93*[1]CPI!$B$12/[1]CPI!$B$3</f>
        <v>4122.4840343652031</v>
      </c>
      <c r="D39" s="187">
        <f>D93*[1]CPI!$B$12/[1]CPI!$B$4</f>
        <v>4021.9055833929847</v>
      </c>
      <c r="E39" s="187">
        <f>E93*[1]CPI!$B$12/[1]CPI!$B$5</f>
        <v>4020.3972635621699</v>
      </c>
      <c r="F39" s="187">
        <f>F93*[1]CPI!$B$12/[1]CPI!$B$6</f>
        <v>3808.2913567674709</v>
      </c>
      <c r="G39" s="187">
        <f>G93*[1]CPI!$B$12/[1]CPI!$B$7</f>
        <v>3866.6351677029593</v>
      </c>
      <c r="H39" s="187">
        <f>H93*[1]CPI!$B$12/[1]CPI!$B$8</f>
        <v>4078.4593437945791</v>
      </c>
      <c r="I39" s="187">
        <f>I93*[1]CPI!$B$12/[1]CPI!$B$9</f>
        <v>4168.7053496339449</v>
      </c>
      <c r="J39" s="187">
        <f>J93*[1]CPI!$B$12/[1]CPI!$B$10</f>
        <v>4375.9864515678464</v>
      </c>
      <c r="K39" s="187">
        <f>K93*[1]CPI!$B$12/[1]CPI!$B$11</f>
        <v>4460.7280814025671</v>
      </c>
      <c r="L39" s="193">
        <f>L93*[1]CPI!$B$12/[1]CPI!$B$12</f>
        <v>4483.9728059936388</v>
      </c>
      <c r="M39" s="189">
        <f t="shared" si="0"/>
        <v>5.2109709820651329E-3</v>
      </c>
      <c r="N39" s="190">
        <f t="shared" si="1"/>
        <v>0.15965758638082717</v>
      </c>
      <c r="O39" s="191"/>
      <c r="P39" s="187">
        <f>P93*[1]CPI!$B$12/[1]CPI!$B$2</f>
        <v>10360.366302973842</v>
      </c>
      <c r="Q39" s="187">
        <f>Q93*[1]CPI!$B$12/[1]CPI!$B$3</f>
        <v>10169.162516700701</v>
      </c>
      <c r="R39" s="187">
        <f>R93*[1]CPI!$B$12/[1]CPI!$B$4</f>
        <v>9886.2669962820055</v>
      </c>
      <c r="S39" s="187">
        <f>S93*[1]CPI!$B$12/[1]CPI!$B$5</f>
        <v>9678.6917906865092</v>
      </c>
      <c r="T39" s="187">
        <f>T93*[1]CPI!$B$12/[1]CPI!$B$6</f>
        <v>9178.4587477950936</v>
      </c>
      <c r="U39" s="187">
        <f>U93*[1]CPI!$B$12/[1]CPI!$B$7</f>
        <v>9409.3654081011937</v>
      </c>
      <c r="V39" s="187">
        <f>V93*[1]CPI!$B$12/[1]CPI!$B$8</f>
        <v>9896.7116338166434</v>
      </c>
      <c r="W39" s="187">
        <f>W93*[1]CPI!$B$12/[1]CPI!$B$9</f>
        <v>9963.5537929019756</v>
      </c>
      <c r="X39" s="187">
        <f>X93*[1]CPI!$B$12/[1]CPI!$B$10</f>
        <v>10157.945736434109</v>
      </c>
      <c r="Y39" s="187">
        <f>Y93*[1]CPI!$B$12/[1]CPI!$B$11</f>
        <v>10139.627178936105</v>
      </c>
      <c r="Z39" s="193">
        <f>Z93*[1]CPI!$B$12/[1]CPI!$B$12</f>
        <v>10099.820898568025</v>
      </c>
      <c r="AA39" s="189">
        <f t="shared" si="2"/>
        <v>-3.9258130171465622E-3</v>
      </c>
      <c r="AB39" s="190">
        <f t="shared" si="3"/>
        <v>7.3379602185750903E-2</v>
      </c>
      <c r="AC39" s="192"/>
      <c r="AD39" s="187">
        <f>AD93*[1]CPI!$B$12/[1]CPI!$B$2</f>
        <v>25060.277191129884</v>
      </c>
      <c r="AE39" s="187">
        <f>AE93*[1]CPI!$B$12/[1]CPI!$B$3</f>
        <v>25475.923746161719</v>
      </c>
      <c r="AF39" s="187">
        <f>AF93*[1]CPI!$B$12/[1]CPI!$B$4</f>
        <v>26134.912776412777</v>
      </c>
      <c r="AG39" s="187">
        <f>AG93*[1]CPI!$B$12/[1]CPI!$B$5</f>
        <v>26998.997839654345</v>
      </c>
      <c r="AH39" s="187">
        <f>AH93*[1]CPI!$B$12/[1]CPI!$B$6</f>
        <v>27046.883808259532</v>
      </c>
      <c r="AI39" s="187">
        <f>AI93*[1]CPI!$B$12/[1]CPI!$B$7</f>
        <v>28650.715575966678</v>
      </c>
      <c r="AJ39" s="187">
        <f>AJ93*[1]CPI!$B$12/[1]CPI!$B$8</f>
        <v>29376.491323832284</v>
      </c>
      <c r="AK39" s="187">
        <f>AK93*[1]CPI!$B$12/[1]CPI!$B$9</f>
        <v>29620.692097272509</v>
      </c>
      <c r="AL39" s="187">
        <f>AL93*[1]CPI!$B$12/[1]CPI!$B$10</f>
        <v>30518.553800893915</v>
      </c>
      <c r="AM39" s="187">
        <f>AM93*[1]CPI!$B$12/[1]CPI!$B$11</f>
        <v>31236.360582995949</v>
      </c>
      <c r="AN39" s="193">
        <f>AN93*[1]CPI!$B$12/[1]CPI!$B$12</f>
        <v>30976.761193247519</v>
      </c>
      <c r="AO39" s="189">
        <f t="shared" si="4"/>
        <v>-8.3108078183009582E-3</v>
      </c>
      <c r="AP39" s="190">
        <f t="shared" si="5"/>
        <v>8.1186300953405066E-2</v>
      </c>
    </row>
    <row r="40" spans="1:42">
      <c r="A40" s="186" t="s">
        <v>81</v>
      </c>
      <c r="B40" s="187">
        <f>B94*[1]CPI!$B$12/[1]CPI!$B$2</f>
        <v>2649.178986272439</v>
      </c>
      <c r="C40" s="187">
        <f>C94*[1]CPI!$B$12/[1]CPI!$B$3</f>
        <v>2727.560133060389</v>
      </c>
      <c r="D40" s="187">
        <f>D94*[1]CPI!$B$12/[1]CPI!$B$4</f>
        <v>2699.7764127764126</v>
      </c>
      <c r="E40" s="187">
        <f>E94*[1]CPI!$B$12/[1]CPI!$B$5</f>
        <v>2843.4445511281801</v>
      </c>
      <c r="F40" s="187">
        <f>F94*[1]CPI!$B$12/[1]CPI!$B$6</f>
        <v>2916.8738975468714</v>
      </c>
      <c r="G40" s="187">
        <f>G94*[1]CPI!$B$12/[1]CPI!$B$7</f>
        <v>2991.5254630812024</v>
      </c>
      <c r="H40" s="187">
        <f>H94*[1]CPI!$B$12/[1]CPI!$B$8</f>
        <v>3094.9080550981375</v>
      </c>
      <c r="I40" s="187">
        <f>I94*[1]CPI!$B$12/[1]CPI!$B$9</f>
        <v>3189.0121369322155</v>
      </c>
      <c r="J40" s="187">
        <f>J94*[1]CPI!$B$12/[1]CPI!$B$10</f>
        <v>3289.2692838187022</v>
      </c>
      <c r="K40" s="187">
        <f>K94*[1]CPI!$B$12/[1]CPI!$B$11</f>
        <v>3353.6593748302753</v>
      </c>
      <c r="L40" s="193">
        <f>L94*[1]CPI!$B$12/[1]CPI!$B$12</f>
        <v>3493.0396213657868</v>
      </c>
      <c r="M40" s="189">
        <f t="shared" si="0"/>
        <v>4.1560644942530978E-2</v>
      </c>
      <c r="N40" s="190">
        <f t="shared" si="1"/>
        <v>0.16764495722126882</v>
      </c>
      <c r="O40" s="191"/>
      <c r="P40" s="187">
        <f>P94*[1]CPI!$B$12/[1]CPI!$B$2</f>
        <v>4446.7463041182682</v>
      </c>
      <c r="Q40" s="187">
        <f>Q94*[1]CPI!$B$12/[1]CPI!$B$3</f>
        <v>4630.8776867963152</v>
      </c>
      <c r="R40" s="187">
        <f>R94*[1]CPI!$B$12/[1]CPI!$B$4</f>
        <v>5188.8157248157249</v>
      </c>
      <c r="S40" s="187">
        <f>S94*[1]CPI!$B$12/[1]CPI!$B$5</f>
        <v>5710.9085453672587</v>
      </c>
      <c r="T40" s="187">
        <f>T94*[1]CPI!$B$12/[1]CPI!$B$6</f>
        <v>6109.9464003200528</v>
      </c>
      <c r="U40" s="187">
        <f>U94*[1]CPI!$B$12/[1]CPI!$B$7</f>
        <v>5997.4332601195256</v>
      </c>
      <c r="V40" s="187">
        <f>V94*[1]CPI!$B$12/[1]CPI!$B$8</f>
        <v>6283.7999000050459</v>
      </c>
      <c r="W40" s="187">
        <f>W94*[1]CPI!$B$12/[1]CPI!$B$9</f>
        <v>6402.2793264932143</v>
      </c>
      <c r="X40" s="187">
        <f>X94*[1]CPI!$B$12/[1]CPI!$B$10</f>
        <v>6658.6124642083942</v>
      </c>
      <c r="Y40" s="187">
        <f>Y94*[1]CPI!$B$12/[1]CPI!$B$11</f>
        <v>6714.1549940923642</v>
      </c>
      <c r="Z40" s="193">
        <f>Z94*[1]CPI!$B$12/[1]CPI!$B$12</f>
        <v>6894.6488927993814</v>
      </c>
      <c r="AA40" s="189">
        <f t="shared" si="2"/>
        <v>2.688259339646315E-2</v>
      </c>
      <c r="AB40" s="190">
        <f t="shared" si="3"/>
        <v>0.14959993613367439</v>
      </c>
      <c r="AC40" s="192"/>
      <c r="AD40" s="187">
        <f>AD94*[1]CPI!$B$12/[1]CPI!$B$2</f>
        <v>17677.546198521646</v>
      </c>
      <c r="AE40" s="187">
        <f>AE94*[1]CPI!$B$12/[1]CPI!$B$3</f>
        <v>18272.336233367452</v>
      </c>
      <c r="AF40" s="187">
        <f>AF94*[1]CPI!$B$12/[1]CPI!$B$4</f>
        <v>18887.898034398033</v>
      </c>
      <c r="AG40" s="187">
        <f>AG94*[1]CPI!$B$12/[1]CPI!$B$5</f>
        <v>19564.408305328852</v>
      </c>
      <c r="AH40" s="187">
        <f>AH94*[1]CPI!$B$12/[1]CPI!$B$6</f>
        <v>19964.285064828789</v>
      </c>
      <c r="AI40" s="187">
        <f>AI94*[1]CPI!$B$12/[1]CPI!$B$7</f>
        <v>21598.946603452037</v>
      </c>
      <c r="AJ40" s="187">
        <f>AJ94*[1]CPI!$B$12/[1]CPI!$B$8</f>
        <v>22687.249725931262</v>
      </c>
      <c r="AK40" s="187">
        <f>AK94*[1]CPI!$B$12/[1]CPI!$B$9</f>
        <v>23316.487548800029</v>
      </c>
      <c r="AL40" s="187">
        <f>AL94*[1]CPI!$B$12/[1]CPI!$B$10</f>
        <v>23516.767494238422</v>
      </c>
      <c r="AM40" s="187">
        <f>AM94*[1]CPI!$B$12/[1]CPI!$B$11</f>
        <v>23625.760318860564</v>
      </c>
      <c r="AN40" s="193">
        <f>AN94*[1]CPI!$B$12/[1]CPI!$B$12</f>
        <v>23896.793245979945</v>
      </c>
      <c r="AO40" s="189">
        <f t="shared" si="4"/>
        <v>1.1471924012663948E-2</v>
      </c>
      <c r="AP40" s="190">
        <f t="shared" si="5"/>
        <v>0.106386977324193</v>
      </c>
    </row>
    <row r="41" spans="1:42">
      <c r="A41" s="186" t="s">
        <v>53</v>
      </c>
      <c r="B41" s="187">
        <f>B95*[1]CPI!$B$12/[1]CPI!$B$2</f>
        <v>3601.4242344244981</v>
      </c>
      <c r="C41" s="187">
        <f>C95*[1]CPI!$B$12/[1]CPI!$B$3</f>
        <v>3616.4252814738998</v>
      </c>
      <c r="D41" s="187">
        <f>D95*[1]CPI!$B$12/[1]CPI!$B$4</f>
        <v>3700.7776412776411</v>
      </c>
      <c r="E41" s="187">
        <f>E95*[1]CPI!$B$12/[1]CPI!$B$5</f>
        <v>3685.2688430148823</v>
      </c>
      <c r="F41" s="187">
        <f>F95*[1]CPI!$B$12/[1]CPI!$B$6</f>
        <v>3613.3276354312525</v>
      </c>
      <c r="G41" s="187">
        <f>G95*[1]CPI!$B$12/[1]CPI!$B$7</f>
        <v>3994.969839935733</v>
      </c>
      <c r="H41" s="187">
        <f>H95*[1]CPI!$B$12/[1]CPI!$B$8</f>
        <v>4092.6661957424167</v>
      </c>
      <c r="I41" s="187">
        <f>I95*[1]CPI!$B$12/[1]CPI!$B$9</f>
        <v>4240.4159400146955</v>
      </c>
      <c r="J41" s="187">
        <f>J95*[1]CPI!$B$12/[1]CPI!$B$10</f>
        <v>4390.5453418534807</v>
      </c>
      <c r="K41" s="187">
        <f>K95*[1]CPI!$B$12/[1]CPI!$B$11</f>
        <v>4517.3364361169943</v>
      </c>
      <c r="L41" s="193">
        <f>L95*[1]CPI!$B$12/[1]CPI!$B$12</f>
        <v>4555.0428491736966</v>
      </c>
      <c r="M41" s="189">
        <f t="shared" si="0"/>
        <v>8.3470455632288498E-3</v>
      </c>
      <c r="N41" s="190">
        <f t="shared" si="1"/>
        <v>0.14019455256938151</v>
      </c>
      <c r="O41" s="191"/>
      <c r="P41" s="187">
        <f>P95*[1]CPI!$B$12/[1]CPI!$B$2</f>
        <v>6567.598996832101</v>
      </c>
      <c r="Q41" s="187">
        <f>Q95*[1]CPI!$B$12/[1]CPI!$B$3</f>
        <v>6620.7650972364381</v>
      </c>
      <c r="R41" s="187">
        <f>R95*[1]CPI!$B$12/[1]CPI!$B$4</f>
        <v>6528.1670761670757</v>
      </c>
      <c r="S41" s="187">
        <f>S95*[1]CPI!$B$12/[1]CPI!$B$5</f>
        <v>6800.9337493999037</v>
      </c>
      <c r="T41" s="187">
        <f>T95*[1]CPI!$B$12/[1]CPI!$B$6</f>
        <v>6757.6592078703789</v>
      </c>
      <c r="U41" s="187">
        <f>U95*[1]CPI!$B$12/[1]CPI!$B$7</f>
        <v>7640.3383313752893</v>
      </c>
      <c r="V41" s="187">
        <f>V95*[1]CPI!$B$12/[1]CPI!$B$8</f>
        <v>8124.1336446326104</v>
      </c>
      <c r="W41" s="187">
        <f>W95*[1]CPI!$B$12/[1]CPI!$B$9</f>
        <v>8430.2126397606262</v>
      </c>
      <c r="X41" s="187">
        <f>X95*[1]CPI!$B$12/[1]CPI!$B$10</f>
        <v>8643.8211467281235</v>
      </c>
      <c r="Y41" s="187">
        <f>Y95*[1]CPI!$B$12/[1]CPI!$B$11</f>
        <v>8771.6123396510429</v>
      </c>
      <c r="Z41" s="193">
        <f>Z95*[1]CPI!$B$12/[1]CPI!$B$12</f>
        <v>8931.6526942336131</v>
      </c>
      <c r="AA41" s="189">
        <f t="shared" si="2"/>
        <v>1.8245260778241068E-2</v>
      </c>
      <c r="AB41" s="190">
        <f t="shared" si="3"/>
        <v>0.16901271996758327</v>
      </c>
      <c r="AC41" s="192"/>
      <c r="AD41" s="187">
        <f>AD95*[1]CPI!$B$12/[1]CPI!$B$2</f>
        <v>28220.171594508975</v>
      </c>
      <c r="AE41" s="187">
        <f>AE95*[1]CPI!$B$12/[1]CPI!$B$3</f>
        <v>28725.341606960083</v>
      </c>
      <c r="AF41" s="187">
        <f>AF95*[1]CPI!$B$12/[1]CPI!$B$4</f>
        <v>29246.797297297297</v>
      </c>
      <c r="AG41" s="187">
        <f>AG95*[1]CPI!$B$12/[1]CPI!$B$5</f>
        <v>30380.02040326452</v>
      </c>
      <c r="AH41" s="187">
        <f>AH95*[1]CPI!$B$12/[1]CPI!$B$6</f>
        <v>30138.1419232238</v>
      </c>
      <c r="AI41" s="187">
        <f>AI95*[1]CPI!$B$12/[1]CPI!$B$7</f>
        <v>31981.885387112205</v>
      </c>
      <c r="AJ41" s="187">
        <f>AJ95*[1]CPI!$B$12/[1]CPI!$B$8</f>
        <v>32934.761319382967</v>
      </c>
      <c r="AK41" s="187">
        <f>AK95*[1]CPI!$B$12/[1]CPI!$B$9</f>
        <v>33428.7353599915</v>
      </c>
      <c r="AL41" s="187">
        <f>AL95*[1]CPI!$B$12/[1]CPI!$B$10</f>
        <v>35045.328758991549</v>
      </c>
      <c r="AM41" s="187">
        <f>AM95*[1]CPI!$B$12/[1]CPI!$B$11</f>
        <v>36050.464345720131</v>
      </c>
      <c r="AN41" s="193">
        <f>AN95*[1]CPI!$B$12/[1]CPI!$B$12</f>
        <v>36613.538385230087</v>
      </c>
      <c r="AO41" s="189">
        <f t="shared" si="4"/>
        <v>1.5619050953411762E-2</v>
      </c>
      <c r="AP41" s="190">
        <f t="shared" si="5"/>
        <v>0.14482113677964437</v>
      </c>
    </row>
    <row r="42" spans="1:42">
      <c r="A42" s="186" t="s">
        <v>58</v>
      </c>
      <c r="B42" s="187">
        <f>B96*[1]CPI!$B$12/[1]CPI!$B$2</f>
        <v>3607.8111709656378</v>
      </c>
      <c r="C42" s="187">
        <f>C96*[1]CPI!$B$12/[1]CPI!$B$3</f>
        <v>3720.8386881825427</v>
      </c>
      <c r="D42" s="187">
        <f>D96*[1]CPI!$B$12/[1]CPI!$B$4</f>
        <v>3640.6185031185023</v>
      </c>
      <c r="E42" s="187">
        <f>E96*[1]CPI!$B$12/[1]CPI!$B$5</f>
        <v>3698.9942390782521</v>
      </c>
      <c r="F42" s="187">
        <f>F96*[1]CPI!$B$12/[1]CPI!$B$6</f>
        <v>3623.0758214980633</v>
      </c>
      <c r="G42" s="187">
        <f>G96*[1]CPI!$B$12/[1]CPI!$B$7</f>
        <v>3814.6374987810595</v>
      </c>
      <c r="H42" s="187">
        <f>H96*[1]CPI!$B$12/[1]CPI!$B$8</f>
        <v>3792.1366353073927</v>
      </c>
      <c r="I42" s="187">
        <f>I96*[1]CPI!$B$12/[1]CPI!$B$9</f>
        <v>4141.2865944883633</v>
      </c>
      <c r="J42" s="187">
        <f>J96*[1]CPI!$B$12/[1]CPI!$B$10</f>
        <v>4367.6670856903411</v>
      </c>
      <c r="K42" s="187">
        <f>K96*[1]CPI!$B$12/[1]CPI!$B$11</f>
        <v>4538.5778809081821</v>
      </c>
      <c r="L42" s="193">
        <f>L96*[1]CPI!$B$12/[1]CPI!$B$12</f>
        <v>4694.5608560344463</v>
      </c>
      <c r="M42" s="189">
        <f t="shared" si="0"/>
        <v>3.4368249090186653E-2</v>
      </c>
      <c r="N42" s="190">
        <f t="shared" si="1"/>
        <v>0.23067024259436453</v>
      </c>
      <c r="O42" s="191"/>
      <c r="P42" s="187">
        <f>P96*[1]CPI!$B$12/[1]CPI!$B$2</f>
        <v>10376.579989440337</v>
      </c>
      <c r="Q42" s="187">
        <f>Q96*[1]CPI!$B$12/[1]CPI!$B$3</f>
        <v>10538.355936540429</v>
      </c>
      <c r="R42" s="187">
        <f>R96*[1]CPI!$B$12/[1]CPI!$B$4</f>
        <v>10596.563882063881</v>
      </c>
      <c r="S42" s="187">
        <f>S96*[1]CPI!$B$12/[1]CPI!$B$5</f>
        <v>11199.923187710034</v>
      </c>
      <c r="T42" s="187">
        <f>T96*[1]CPI!$B$12/[1]CPI!$B$6</f>
        <v>11213.663372188177</v>
      </c>
      <c r="U42" s="187">
        <f>U96*[1]CPI!$B$12/[1]CPI!$B$7</f>
        <v>11908.572516496324</v>
      </c>
      <c r="V42" s="187">
        <f>V96*[1]CPI!$B$12/[1]CPI!$B$8</f>
        <v>12382.910724688205</v>
      </c>
      <c r="W42" s="187">
        <f>W96*[1]CPI!$B$12/[1]CPI!$B$9</f>
        <v>12744.448305167271</v>
      </c>
      <c r="X42" s="187">
        <f>X96*[1]CPI!$B$12/[1]CPI!$B$10</f>
        <v>12871.09893323556</v>
      </c>
      <c r="Y42" s="187">
        <f>Y96*[1]CPI!$B$12/[1]CPI!$B$11</f>
        <v>13057.057911950547</v>
      </c>
      <c r="Z42" s="193">
        <f>Z96*[1]CPI!$B$12/[1]CPI!$B$12</f>
        <v>13245.863551083592</v>
      </c>
      <c r="AA42" s="189">
        <f t="shared" si="2"/>
        <v>1.4460044552627727E-2</v>
      </c>
      <c r="AB42" s="190">
        <f t="shared" si="3"/>
        <v>0.11229650176247308</v>
      </c>
      <c r="AC42" s="192"/>
      <c r="AD42" s="187">
        <f>AD96*[1]CPI!$B$12/[1]CPI!$B$2</f>
        <v>28566.099524815207</v>
      </c>
      <c r="AE42" s="187">
        <f>AE96*[1]CPI!$B$12/[1]CPI!$B$3</f>
        <v>29236.225690890482</v>
      </c>
      <c r="AF42" s="187">
        <f>AF96*[1]CPI!$B$12/[1]CPI!$B$4</f>
        <v>30039.402948402949</v>
      </c>
      <c r="AG42" s="187">
        <f>AG96*[1]CPI!$B$12/[1]CPI!$B$5</f>
        <v>31152.073931829091</v>
      </c>
      <c r="AH42" s="187">
        <f>AH96*[1]CPI!$B$12/[1]CPI!$B$6</f>
        <v>31319.838700878325</v>
      </c>
      <c r="AI42" s="187">
        <f>AI96*[1]CPI!$B$12/[1]CPI!$B$7</f>
        <v>33297.31577749813</v>
      </c>
      <c r="AJ42" s="187">
        <f>AJ96*[1]CPI!$B$12/[1]CPI!$B$8</f>
        <v>34147.807908775249</v>
      </c>
      <c r="AK42" s="187">
        <f>AK96*[1]CPI!$B$12/[1]CPI!$B$9</f>
        <v>34339.881684829277</v>
      </c>
      <c r="AL42" s="187">
        <f>AL96*[1]CPI!$B$12/[1]CPI!$B$10</f>
        <v>35250.193143725119</v>
      </c>
      <c r="AM42" s="187">
        <f>AM96*[1]CPI!$B$12/[1]CPI!$B$11</f>
        <v>35953.650405371096</v>
      </c>
      <c r="AN42" s="193">
        <f>AN96*[1]CPI!$B$12/[1]CPI!$B$12</f>
        <v>37198.498367828848</v>
      </c>
      <c r="AO42" s="189">
        <f t="shared" si="4"/>
        <v>3.4623687676280657E-2</v>
      </c>
      <c r="AP42" s="190">
        <f t="shared" si="5"/>
        <v>0.11716207445667681</v>
      </c>
    </row>
    <row r="43" spans="1:42">
      <c r="A43" s="186" t="s">
        <v>924</v>
      </c>
      <c r="B43" s="187" t="s">
        <v>923</v>
      </c>
      <c r="C43" s="187" t="s">
        <v>923</v>
      </c>
      <c r="D43" s="187" t="s">
        <v>923</v>
      </c>
      <c r="E43" s="187" t="s">
        <v>923</v>
      </c>
      <c r="F43" s="187" t="s">
        <v>923</v>
      </c>
      <c r="G43" s="187" t="s">
        <v>923</v>
      </c>
      <c r="H43" s="187" t="s">
        <v>923</v>
      </c>
      <c r="I43" s="187" t="s">
        <v>923</v>
      </c>
      <c r="J43" s="187" t="s">
        <v>923</v>
      </c>
      <c r="K43" s="187" t="s">
        <v>923</v>
      </c>
      <c r="L43" s="193" t="s">
        <v>923</v>
      </c>
      <c r="M43" s="189" t="s">
        <v>923</v>
      </c>
      <c r="N43" s="189" t="s">
        <v>923</v>
      </c>
      <c r="O43" s="191"/>
      <c r="P43" s="187">
        <f>P97*[1]CPI!$B$12/[1]CPI!$B$2</f>
        <v>1476.7977824709608</v>
      </c>
      <c r="Q43" s="187">
        <f>Q97*[1]CPI!$B$12/[1]CPI!$B$3</f>
        <v>1720.4234902763562</v>
      </c>
      <c r="R43" s="187">
        <f>R97*[1]CPI!$B$12/[1]CPI!$B$4</f>
        <v>1663.6523341523341</v>
      </c>
      <c r="S43" s="187">
        <f>S97*[1]CPI!$B$12/[1]CPI!$B$5</f>
        <v>2042.7964474315888</v>
      </c>
      <c r="T43" s="187">
        <f>T97*[1]CPI!$B$12/[1]CPI!$B$6</f>
        <v>2023.2901747558692</v>
      </c>
      <c r="U43" s="187">
        <f>U97*[1]CPI!$B$12/[1]CPI!$B$7</f>
        <v>2093.1827574517879</v>
      </c>
      <c r="V43" s="187">
        <f>V97*[1]CPI!$B$12/[1]CPI!$B$8</f>
        <v>2785.6358165413671</v>
      </c>
      <c r="W43" s="187">
        <f>W97*[1]CPI!$B$12/[1]CPI!$B$9</f>
        <v>2755.5848921309125</v>
      </c>
      <c r="X43" s="187">
        <f>X97*[1]CPI!$B$12/[1]CPI!$B$10</f>
        <v>2850.4227337802918</v>
      </c>
      <c r="Y43" s="187">
        <f>Y97*[1]CPI!$B$12/[1]CPI!$B$11</f>
        <v>1950.3602956779941</v>
      </c>
      <c r="Z43" s="193">
        <f>Z97*[1]CPI!$B$12/[1]CPI!$B$12</f>
        <v>2118.3903682620066</v>
      </c>
      <c r="AA43" s="189">
        <f t="shared" si="2"/>
        <v>8.6153349694601422E-2</v>
      </c>
      <c r="AB43" s="190">
        <f t="shared" si="3"/>
        <v>1.2042718544512665E-2</v>
      </c>
      <c r="AC43" s="192"/>
      <c r="AD43" s="187">
        <f>AD97*[1]CPI!$B$12/[1]CPI!$B$2</f>
        <v>5610.3220696937697</v>
      </c>
      <c r="AE43" s="187">
        <f>AE97*[1]CPI!$B$12/[1]CPI!$B$3</f>
        <v>5562.4181166837252</v>
      </c>
      <c r="AF43" s="187">
        <f>AF97*[1]CPI!$B$12/[1]CPI!$B$4</f>
        <v>5493.2137592137597</v>
      </c>
      <c r="AG43" s="187">
        <f>AG97*[1]CPI!$B$12/[1]CPI!$B$5</f>
        <v>5397.5120019203068</v>
      </c>
      <c r="AH43" s="187">
        <f>AH97*[1]CPI!$B$12/[1]CPI!$B$6</f>
        <v>5450.3191431325122</v>
      </c>
      <c r="AI43" s="187">
        <f>AI97*[1]CPI!$B$12/[1]CPI!$B$7</f>
        <v>5769.5285835682216</v>
      </c>
      <c r="AJ43" s="187">
        <f>AJ97*[1]CPI!$B$12/[1]CPI!$B$8</f>
        <v>5834.6448115003368</v>
      </c>
      <c r="AK43" s="187">
        <f>AK97*[1]CPI!$B$12/[1]CPI!$B$9</f>
        <v>5734.7380954488717</v>
      </c>
      <c r="AL43" s="187">
        <f>AL97*[1]CPI!$B$12/[1]CPI!$B$10</f>
        <v>5851.6339740903695</v>
      </c>
      <c r="AM43" s="187">
        <f>AM97*[1]CPI!$B$12/[1]CPI!$B$11</f>
        <v>5687.1016781542639</v>
      </c>
      <c r="AN43" s="193">
        <f>AN97*[1]CPI!$B$12/[1]CPI!$B$12</f>
        <v>5826.0231717313764</v>
      </c>
      <c r="AO43" s="189">
        <f t="shared" si="4"/>
        <v>2.4427467880651532E-2</v>
      </c>
      <c r="AP43" s="190">
        <f t="shared" si="5"/>
        <v>9.7918898129827348E-3</v>
      </c>
    </row>
    <row r="44" spans="1:42">
      <c r="A44" s="186" t="s">
        <v>60</v>
      </c>
      <c r="B44" s="187">
        <f>B98*[1]CPI!$B$12/[1]CPI!$B$2</f>
        <v>2905.7946145723336</v>
      </c>
      <c r="C44" s="187">
        <f>C98*[1]CPI!$B$12/[1]CPI!$B$3</f>
        <v>3011.6555783009212</v>
      </c>
      <c r="D44" s="187">
        <f>D98*[1]CPI!$B$12/[1]CPI!$B$4</f>
        <v>3144.6658476658477</v>
      </c>
      <c r="E44" s="187">
        <f>E98*[1]CPI!$B$12/[1]CPI!$B$5</f>
        <v>3255.2064330292847</v>
      </c>
      <c r="F44" s="187">
        <f>F98*[1]CPI!$B$12/[1]CPI!$B$6</f>
        <v>3346.8772162717537</v>
      </c>
      <c r="G44" s="187">
        <f>G98*[1]CPI!$B$12/[1]CPI!$B$7</f>
        <v>3734.9814953262348</v>
      </c>
      <c r="H44" s="187">
        <f>H98*[1]CPI!$B$12/[1]CPI!$B$8</f>
        <v>3991.0325625771179</v>
      </c>
      <c r="I44" s="187">
        <f>I98*[1]CPI!$B$12/[1]CPI!$B$9</f>
        <v>3876.5901505829447</v>
      </c>
      <c r="J44" s="187">
        <f>J98*[1]CPI!$B$12/[1]CPI!$B$10</f>
        <v>4107.6869020182967</v>
      </c>
      <c r="K44" s="187">
        <f>K98*[1]CPI!$B$12/[1]CPI!$B$11</f>
        <v>4028.6969811126901</v>
      </c>
      <c r="L44" s="193">
        <f>L98*[1]CPI!$B$12/[1]CPI!$B$12</f>
        <v>3950</v>
      </c>
      <c r="M44" s="189">
        <f t="shared" si="0"/>
        <v>-1.9534102833158373E-2</v>
      </c>
      <c r="N44" s="190">
        <f t="shared" si="1"/>
        <v>5.7568827300169545E-2</v>
      </c>
      <c r="O44" s="191"/>
      <c r="P44" s="187">
        <f>P98*[1]CPI!$B$12/[1]CPI!$B$2</f>
        <v>7463.237856388595</v>
      </c>
      <c r="Q44" s="187">
        <f>Q98*[1]CPI!$B$12/[1]CPI!$B$3</f>
        <v>7851.032497441146</v>
      </c>
      <c r="R44" s="187">
        <f>R98*[1]CPI!$B$12/[1]CPI!$B$4</f>
        <v>7945.9594594594591</v>
      </c>
      <c r="S44" s="187">
        <f>S98*[1]CPI!$B$12/[1]CPI!$B$5</f>
        <v>8259.2570811329806</v>
      </c>
      <c r="T44" s="187">
        <f>T98*[1]CPI!$B$12/[1]CPI!$B$6</f>
        <v>8369.3593042497869</v>
      </c>
      <c r="U44" s="187">
        <f>U98*[1]CPI!$B$12/[1]CPI!$B$7</f>
        <v>9407.1527413385593</v>
      </c>
      <c r="V44" s="187">
        <f>V98*[1]CPI!$B$12/[1]CPI!$B$8</f>
        <v>10184.127177069047</v>
      </c>
      <c r="W44" s="187">
        <f>W98*[1]CPI!$B$12/[1]CPI!$B$9</f>
        <v>10560.439001071167</v>
      </c>
      <c r="X44" s="187">
        <f>X98*[1]CPI!$B$12/[1]CPI!$B$10</f>
        <v>11356.974343529575</v>
      </c>
      <c r="Y44" s="187">
        <f>Y98*[1]CPI!$B$12/[1]CPI!$B$11</f>
        <v>11112.671857707868</v>
      </c>
      <c r="Z44" s="193">
        <f>Z98*[1]CPI!$B$12/[1]CPI!$B$12</f>
        <v>10933.640618664194</v>
      </c>
      <c r="AA44" s="189">
        <f t="shared" si="2"/>
        <v>-1.6110548510392286E-2</v>
      </c>
      <c r="AB44" s="190">
        <f t="shared" si="3"/>
        <v>0.16226885214882025</v>
      </c>
      <c r="AC44" s="192"/>
      <c r="AD44" s="187">
        <f>AD98*[1]CPI!$B$12/[1]CPI!$B$2</f>
        <v>28432.760031678987</v>
      </c>
      <c r="AE44" s="187">
        <f>AE98*[1]CPI!$B$12/[1]CPI!$B$3</f>
        <v>29699.557318321393</v>
      </c>
      <c r="AF44" s="187">
        <f>AF98*[1]CPI!$B$12/[1]CPI!$B$4</f>
        <v>30224.383292383292</v>
      </c>
      <c r="AG44" s="187">
        <f>AG98*[1]CPI!$B$12/[1]CPI!$B$5</f>
        <v>31054.852376380219</v>
      </c>
      <c r="AH44" s="187">
        <f>AH98*[1]CPI!$B$12/[1]CPI!$B$6</f>
        <v>30911.498017857466</v>
      </c>
      <c r="AI44" s="187">
        <f>AI98*[1]CPI!$B$12/[1]CPI!$B$7</f>
        <v>32703.214751730895</v>
      </c>
      <c r="AJ44" s="187">
        <f>AJ98*[1]CPI!$B$12/[1]CPI!$B$8</f>
        <v>34481.122512166818</v>
      </c>
      <c r="AK44" s="187">
        <f>AK98*[1]CPI!$B$12/[1]CPI!$B$9</f>
        <v>34538.140375881943</v>
      </c>
      <c r="AL44" s="187">
        <f>AL98*[1]CPI!$B$12/[1]CPI!$B$10</f>
        <v>35390.582442908024</v>
      </c>
      <c r="AM44" s="187">
        <f>AM98*[1]CPI!$B$12/[1]CPI!$B$11</f>
        <v>35877.542457345342</v>
      </c>
      <c r="AN44" s="193">
        <f>AN98*[1]CPI!$B$12/[1]CPI!$B$12</f>
        <v>36308.082928348907</v>
      </c>
      <c r="AO44" s="189">
        <f t="shared" si="4"/>
        <v>1.2000277653226421E-2</v>
      </c>
      <c r="AP44" s="190">
        <f t="shared" si="5"/>
        <v>0.11022978028260111</v>
      </c>
    </row>
    <row r="45" spans="1:42">
      <c r="A45" s="186" t="s">
        <v>61</v>
      </c>
      <c r="B45" s="187">
        <f>B99*[1]CPI!$B$12/[1]CPI!$B$2</f>
        <v>3557.3970432946144</v>
      </c>
      <c r="C45" s="187">
        <f>C99*[1]CPI!$B$12/[1]CPI!$B$3</f>
        <v>3585.9429375639711</v>
      </c>
      <c r="D45" s="187">
        <f>D99*[1]CPI!$B$12/[1]CPI!$B$4</f>
        <v>3658.6302211302213</v>
      </c>
      <c r="E45" s="187">
        <f>E99*[1]CPI!$B$12/[1]CPI!$B$5</f>
        <v>3700.1380220835331</v>
      </c>
      <c r="F45" s="187">
        <f>F99*[1]CPI!$B$12/[1]CPI!$B$6</f>
        <v>3624.1589532832645</v>
      </c>
      <c r="G45" s="187">
        <f>G99*[1]CPI!$B$12/[1]CPI!$B$7</f>
        <v>3851.1465003645212</v>
      </c>
      <c r="H45" s="187">
        <f>H99*[1]CPI!$B$12/[1]CPI!$B$8</f>
        <v>3984.4755539858083</v>
      </c>
      <c r="I45" s="187">
        <f>I99*[1]CPI!$B$12/[1]CPI!$B$9</f>
        <v>3919.827418312515</v>
      </c>
      <c r="J45" s="187">
        <f>J99*[1]CPI!$B$12/[1]CPI!$B$10</f>
        <v>4417.583280955374</v>
      </c>
      <c r="K45" s="187">
        <f>K99*[1]CPI!$B$12/[1]CPI!$B$11</f>
        <v>4580.7260632358248</v>
      </c>
      <c r="L45" s="193">
        <f>L99*[1]CPI!$B$12/[1]CPI!$B$12</f>
        <v>4632.0222533176857</v>
      </c>
      <c r="M45" s="189">
        <f t="shared" si="0"/>
        <v>1.1198266251622346E-2</v>
      </c>
      <c r="N45" s="190">
        <f t="shared" si="1"/>
        <v>0.2027644891928293</v>
      </c>
      <c r="O45" s="191"/>
      <c r="P45" s="187">
        <f>P99*[1]CPI!$B$12/[1]CPI!$B$2</f>
        <v>8316.1074445617742</v>
      </c>
      <c r="Q45" s="187">
        <f>Q99*[1]CPI!$B$12/[1]CPI!$B$3</f>
        <v>9004.484390992835</v>
      </c>
      <c r="R45" s="187">
        <f>R99*[1]CPI!$B$12/[1]CPI!$B$4</f>
        <v>9264.2371007371003</v>
      </c>
      <c r="S45" s="187">
        <f>S99*[1]CPI!$B$12/[1]CPI!$B$5</f>
        <v>9574.6075372059531</v>
      </c>
      <c r="T45" s="187">
        <f>T99*[1]CPI!$B$12/[1]CPI!$B$6</f>
        <v>9891.1594624574936</v>
      </c>
      <c r="U45" s="187">
        <f>U99*[1]CPI!$B$12/[1]CPI!$B$7</f>
        <v>10532.293790137961</v>
      </c>
      <c r="V45" s="187">
        <f>V99*[1]CPI!$B$12/[1]CPI!$B$8</f>
        <v>10997.196242391439</v>
      </c>
      <c r="W45" s="187">
        <f>W99*[1]CPI!$B$12/[1]CPI!$B$9</f>
        <v>10921.101087986119</v>
      </c>
      <c r="X45" s="187">
        <f>X99*[1]CPI!$B$12/[1]CPI!$B$10</f>
        <v>11172.908373489769</v>
      </c>
      <c r="Y45" s="187">
        <f>Y99*[1]CPI!$B$12/[1]CPI!$B$11</f>
        <v>11388.063001904458</v>
      </c>
      <c r="Z45" s="193">
        <f>Z99*[1]CPI!$B$12/[1]CPI!$B$12</f>
        <v>11449.309152362815</v>
      </c>
      <c r="AA45" s="189">
        <f t="shared" si="2"/>
        <v>5.3781007751814158E-3</v>
      </c>
      <c r="AB45" s="190">
        <f t="shared" si="3"/>
        <v>8.7067013178412589E-2</v>
      </c>
      <c r="AC45" s="192"/>
      <c r="AD45" s="187">
        <f>AD99*[1]CPI!$B$12/[1]CPI!$B$2</f>
        <v>18187.003695881733</v>
      </c>
      <c r="AE45" s="187">
        <f>AE99*[1]CPI!$B$12/[1]CPI!$B$3</f>
        <v>18842.96571136131</v>
      </c>
      <c r="AF45" s="187">
        <f>AF99*[1]CPI!$B$12/[1]CPI!$B$4</f>
        <v>19371.422604422605</v>
      </c>
      <c r="AG45" s="187">
        <f>AG99*[1]CPI!$B$12/[1]CPI!$B$5</f>
        <v>20099.698751800286</v>
      </c>
      <c r="AH45" s="187">
        <f>AH99*[1]CPI!$B$12/[1]CPI!$B$6</f>
        <v>20239.4005382699</v>
      </c>
      <c r="AI45" s="187">
        <f>AI99*[1]CPI!$B$12/[1]CPI!$B$7</f>
        <v>21351.127926037028</v>
      </c>
      <c r="AJ45" s="187">
        <f>AJ99*[1]CPI!$B$12/[1]CPI!$B$8</f>
        <v>21892.758851617578</v>
      </c>
      <c r="AK45" s="187">
        <f>AK99*[1]CPI!$B$12/[1]CPI!$B$9</f>
        <v>22324.139526031107</v>
      </c>
      <c r="AL45" s="187">
        <f>AL99*[1]CPI!$B$12/[1]CPI!$B$10</f>
        <v>22974.968791465883</v>
      </c>
      <c r="AM45" s="187">
        <f>AM99*[1]CPI!$B$12/[1]CPI!$B$11</f>
        <v>23479.96955721375</v>
      </c>
      <c r="AN45" s="193">
        <f>AN99*[1]CPI!$B$12/[1]CPI!$B$12</f>
        <v>23416.709060634363</v>
      </c>
      <c r="AO45" s="189">
        <f t="shared" si="4"/>
        <v>-2.694232478676728E-3</v>
      </c>
      <c r="AP45" s="190">
        <f t="shared" si="5"/>
        <v>9.6743419914524731E-2</v>
      </c>
    </row>
    <row r="46" spans="1:42">
      <c r="A46" s="186" t="s">
        <v>64</v>
      </c>
      <c r="B46" s="187">
        <f>B100*[1]CPI!$B$12/[1]CPI!$B$2</f>
        <v>3817.7864308342132</v>
      </c>
      <c r="C46" s="187">
        <f>C100*[1]CPI!$B$12/[1]CPI!$B$3</f>
        <v>3896.8628454452405</v>
      </c>
      <c r="D46" s="187">
        <f>D100*[1]CPI!$B$12/[1]CPI!$B$4</f>
        <v>4037.9570024570025</v>
      </c>
      <c r="E46" s="187">
        <f>E100*[1]CPI!$B$12/[1]CPI!$B$5</f>
        <v>4113.0436869899186</v>
      </c>
      <c r="F46" s="187">
        <f>F100*[1]CPI!$B$12/[1]CPI!$B$6</f>
        <v>4266.4561019075845</v>
      </c>
      <c r="G46" s="187">
        <f>G100*[1]CPI!$B$12/[1]CPI!$B$7</f>
        <v>4772.7222070015923</v>
      </c>
      <c r="H46" s="187">
        <f>H100*[1]CPI!$B$12/[1]CPI!$B$8</f>
        <v>5010.6473985257626</v>
      </c>
      <c r="I46" s="187">
        <f>I100*[1]CPI!$B$12/[1]CPI!$B$9</f>
        <v>5212.7271801772295</v>
      </c>
      <c r="J46" s="187">
        <f>J100*[1]CPI!$B$12/[1]CPI!$B$10</f>
        <v>5686.2865772749492</v>
      </c>
      <c r="K46" s="187">
        <f>K100*[1]CPI!$B$12/[1]CPI!$B$11</f>
        <v>5651.3386074133759</v>
      </c>
      <c r="L46" s="193">
        <f>L100*[1]CPI!$B$12/[1]CPI!$B$12</f>
        <v>5683.0364145658259</v>
      </c>
      <c r="M46" s="189">
        <f t="shared" si="0"/>
        <v>5.6089024838945623E-3</v>
      </c>
      <c r="N46" s="190">
        <f t="shared" si="1"/>
        <v>0.19073270307431689</v>
      </c>
      <c r="O46" s="191"/>
      <c r="P46" s="187">
        <f>P100*[1]CPI!$B$12/[1]CPI!$B$2</f>
        <v>5469.4350580781411</v>
      </c>
      <c r="Q46" s="187">
        <f>Q100*[1]CPI!$B$12/[1]CPI!$B$3</f>
        <v>5600.2162231320362</v>
      </c>
      <c r="R46" s="187">
        <f>R100*[1]CPI!$B$12/[1]CPI!$B$4</f>
        <v>5817.5147420147423</v>
      </c>
      <c r="S46" s="187">
        <f>S100*[1]CPI!$B$12/[1]CPI!$B$5</f>
        <v>6111.2325972155541</v>
      </c>
      <c r="T46" s="187">
        <f>T100*[1]CPI!$B$12/[1]CPI!$B$6</f>
        <v>6171.6849120765219</v>
      </c>
      <c r="U46" s="187">
        <f>U100*[1]CPI!$B$12/[1]CPI!$B$7</f>
        <v>6672.2966227229035</v>
      </c>
      <c r="V46" s="187">
        <f>V100*[1]CPI!$B$12/[1]CPI!$B$8</f>
        <v>6904.5300466490226</v>
      </c>
      <c r="W46" s="187">
        <f>W100*[1]CPI!$B$12/[1]CPI!$B$9</f>
        <v>7163.6770655358932</v>
      </c>
      <c r="X46" s="187">
        <f>X100*[1]CPI!$B$12/[1]CPI!$B$10</f>
        <v>7682.9343878762475</v>
      </c>
      <c r="Y46" s="187">
        <f>Y100*[1]CPI!$B$12/[1]CPI!$B$11</f>
        <v>7796.0913282941001</v>
      </c>
      <c r="Z46" s="193">
        <f>Z100*[1]CPI!$B$12/[1]CPI!$B$12</f>
        <v>7652.9660085677033</v>
      </c>
      <c r="AA46" s="189">
        <f t="shared" si="2"/>
        <v>-1.8358599675064924E-2</v>
      </c>
      <c r="AB46" s="190">
        <f t="shared" si="3"/>
        <v>0.1469762873708389</v>
      </c>
      <c r="AC46" s="192"/>
      <c r="AD46" s="187">
        <f>AD100*[1]CPI!$B$12/[1]CPI!$B$2</f>
        <v>19405.927930306229</v>
      </c>
      <c r="AE46" s="187">
        <f>AE100*[1]CPI!$B$12/[1]CPI!$B$3</f>
        <v>20029.338536335719</v>
      </c>
      <c r="AF46" s="187">
        <f>AF100*[1]CPI!$B$12/[1]CPI!$B$4</f>
        <v>20363.057739557738</v>
      </c>
      <c r="AG46" s="187">
        <f>AG100*[1]CPI!$B$12/[1]CPI!$B$5</f>
        <v>21099.365098415747</v>
      </c>
      <c r="AH46" s="187">
        <f>AH100*[1]CPI!$B$12/[1]CPI!$B$6</f>
        <v>21262.960075285046</v>
      </c>
      <c r="AI46" s="187">
        <f>AI100*[1]CPI!$B$12/[1]CPI!$B$7</f>
        <v>22725.193985632759</v>
      </c>
      <c r="AJ46" s="187">
        <f>AJ100*[1]CPI!$B$12/[1]CPI!$B$8</f>
        <v>23891.553637201792</v>
      </c>
      <c r="AK46" s="187">
        <f>AK100*[1]CPI!$B$12/[1]CPI!$B$9</f>
        <v>24183.342038402636</v>
      </c>
      <c r="AL46" s="187">
        <f>AL100*[1]CPI!$B$12/[1]CPI!$B$10</f>
        <v>24875.943894475869</v>
      </c>
      <c r="AM46" s="187">
        <f>AM100*[1]CPI!$B$12/[1]CPI!$B$11</f>
        <v>25024.551442902841</v>
      </c>
      <c r="AN46" s="193">
        <f>AN100*[1]CPI!$B$12/[1]CPI!$B$12</f>
        <v>25199.703686200377</v>
      </c>
      <c r="AO46" s="189">
        <f t="shared" si="4"/>
        <v>6.9992160977259132E-3</v>
      </c>
      <c r="AP46" s="190">
        <f t="shared" si="5"/>
        <v>0.10888838626117092</v>
      </c>
    </row>
    <row r="47" spans="1:42">
      <c r="A47" s="186" t="s">
        <v>90</v>
      </c>
      <c r="B47" s="187">
        <f>B101*[1]CPI!$B$12/[1]CPI!$B$2</f>
        <v>2763.649683210137</v>
      </c>
      <c r="C47" s="187">
        <f>C101*[1]CPI!$B$12/[1]CPI!$B$3</f>
        <v>2914.1120777891506</v>
      </c>
      <c r="D47" s="187">
        <f>D101*[1]CPI!$B$12/[1]CPI!$B$4</f>
        <v>2915.1965601965603</v>
      </c>
      <c r="E47" s="187">
        <f>E101*[1]CPI!$B$12/[1]CPI!$B$5</f>
        <v>3010.4368698991839</v>
      </c>
      <c r="F47" s="187">
        <f>F101*[1]CPI!$B$12/[1]CPI!$B$6</f>
        <v>3007.8569675037734</v>
      </c>
      <c r="G47" s="187">
        <f>G101*[1]CPI!$B$12/[1]CPI!$B$7</f>
        <v>3286.9164758928446</v>
      </c>
      <c r="H47" s="187">
        <f>H101*[1]CPI!$B$12/[1]CPI!$B$8</f>
        <v>3492.6999096375871</v>
      </c>
      <c r="I47" s="187">
        <f>I101*[1]CPI!$B$12/[1]CPI!$B$9</f>
        <v>3745.8237798886344</v>
      </c>
      <c r="J47" s="187">
        <f>J101*[1]CPI!$B$12/[1]CPI!$B$10</f>
        <v>3805.0699682240379</v>
      </c>
      <c r="K47" s="187">
        <f>K101*[1]CPI!$B$12/[1]CPI!$B$11</f>
        <v>3837.9541950797534</v>
      </c>
      <c r="L47" s="193">
        <f>L101*[1]CPI!$B$12/[1]CPI!$B$12</f>
        <v>3948.2994643035945</v>
      </c>
      <c r="M47" s="189">
        <f t="shared" si="0"/>
        <v>2.8751064659735537E-2</v>
      </c>
      <c r="N47" s="190">
        <f t="shared" si="1"/>
        <v>0.20121685271333045</v>
      </c>
      <c r="O47" s="191"/>
      <c r="P47" s="187">
        <f>P101*[1]CPI!$B$12/[1]CPI!$B$2</f>
        <v>5416.6024287222808</v>
      </c>
      <c r="Q47" s="187">
        <f>Q101*[1]CPI!$B$12/[1]CPI!$B$3</f>
        <v>5807.4961617195495</v>
      </c>
      <c r="R47" s="187">
        <f>R101*[1]CPI!$B$12/[1]CPI!$B$4</f>
        <v>5822.1977886977884</v>
      </c>
      <c r="S47" s="187">
        <f>S101*[1]CPI!$B$12/[1]CPI!$B$5</f>
        <v>6136.3958233317326</v>
      </c>
      <c r="T47" s="187">
        <f>T101*[1]CPI!$B$12/[1]CPI!$B$6</f>
        <v>6158.6873306541074</v>
      </c>
      <c r="U47" s="187">
        <f>U101*[1]CPI!$B$12/[1]CPI!$B$7</f>
        <v>6746.4209592711431</v>
      </c>
      <c r="V47" s="187">
        <f>V101*[1]CPI!$B$12/[1]CPI!$B$8</f>
        <v>7127.4683387535497</v>
      </c>
      <c r="W47" s="187">
        <f>W101*[1]CPI!$B$12/[1]CPI!$B$9</f>
        <v>7561.249015146821</v>
      </c>
      <c r="X47" s="187">
        <f>X101*[1]CPI!$B$12/[1]CPI!$B$10</f>
        <v>7982.4315594664431</v>
      </c>
      <c r="Y47" s="187">
        <f>Y101*[1]CPI!$B$12/[1]CPI!$B$11</f>
        <v>8196.1035291700191</v>
      </c>
      <c r="Z47" s="193">
        <f>Z101*[1]CPI!$B$12/[1]CPI!$B$12</f>
        <v>8540.5168295314797</v>
      </c>
      <c r="AA47" s="189">
        <f t="shared" si="2"/>
        <v>4.2021589787841318E-2</v>
      </c>
      <c r="AB47" s="190">
        <f t="shared" si="3"/>
        <v>0.26593298596270265</v>
      </c>
      <c r="AC47" s="192"/>
      <c r="AD47" s="187">
        <f>AD101*[1]CPI!$B$12/[1]CPI!$B$2</f>
        <v>20719.196145723337</v>
      </c>
      <c r="AE47" s="187">
        <f>AE101*[1]CPI!$B$12/[1]CPI!$B$3</f>
        <v>21182.790429887409</v>
      </c>
      <c r="AF47" s="187">
        <f>AF101*[1]CPI!$B$12/[1]CPI!$B$4</f>
        <v>21563.088452088454</v>
      </c>
      <c r="AG47" s="187">
        <f>AG101*[1]CPI!$B$12/[1]CPI!$B$5</f>
        <v>22197.396783485357</v>
      </c>
      <c r="AH47" s="187">
        <f>AH101*[1]CPI!$B$12/[1]CPI!$B$6</f>
        <v>22195.536542343292</v>
      </c>
      <c r="AI47" s="187">
        <f>AI101*[1]CPI!$B$12/[1]CPI!$B$7</f>
        <v>23515.116019893107</v>
      </c>
      <c r="AJ47" s="187">
        <f>AJ101*[1]CPI!$B$12/[1]CPI!$B$8</f>
        <v>24269.674465967313</v>
      </c>
      <c r="AK47" s="187">
        <f>AK101*[1]CPI!$B$12/[1]CPI!$B$9</f>
        <v>24316.217544108145</v>
      </c>
      <c r="AL47" s="187">
        <f>AL101*[1]CPI!$B$12/[1]CPI!$B$10</f>
        <v>24770.911900272364</v>
      </c>
      <c r="AM47" s="187">
        <f>AM101*[1]CPI!$B$12/[1]CPI!$B$11</f>
        <v>25336.250810308513</v>
      </c>
      <c r="AN47" s="193">
        <f>AN101*[1]CPI!$B$12/[1]CPI!$B$12</f>
        <v>25686.206013346189</v>
      </c>
      <c r="AO47" s="189">
        <f t="shared" si="4"/>
        <v>1.3812430483806759E-2</v>
      </c>
      <c r="AP47" s="190">
        <f t="shared" si="5"/>
        <v>9.2327420014275186E-2</v>
      </c>
    </row>
    <row r="48" spans="1:42">
      <c r="A48" s="186" t="s">
        <v>83</v>
      </c>
      <c r="B48" s="187">
        <f>B102*[1]CPI!$B$12/[1]CPI!$B$2</f>
        <v>1738.4450897571278</v>
      </c>
      <c r="C48" s="187">
        <f>C102*[1]CPI!$B$12/[1]CPI!$B$3</f>
        <v>1791.1425281473898</v>
      </c>
      <c r="D48" s="187">
        <f>D102*[1]CPI!$B$12/[1]CPI!$B$4</f>
        <v>1884.9262899262899</v>
      </c>
      <c r="E48" s="187">
        <f>E102*[1]CPI!$B$12/[1]CPI!$B$5</f>
        <v>1886.0981757081131</v>
      </c>
      <c r="F48" s="187">
        <f>F102*[1]CPI!$B$12/[1]CPI!$B$6</f>
        <v>1800.165027004419</v>
      </c>
      <c r="G48" s="187">
        <f>G102*[1]CPI!$B$12/[1]CPI!$B$7</f>
        <v>1931.6580837795041</v>
      </c>
      <c r="H48" s="187">
        <f>H102*[1]CPI!$B$12/[1]CPI!$B$8</f>
        <v>2030.4869937755434</v>
      </c>
      <c r="I48" s="187">
        <f>I102*[1]CPI!$B$12/[1]CPI!$B$9</f>
        <v>2151.3177114225264</v>
      </c>
      <c r="J48" s="187">
        <f>J102*[1]CPI!$B$12/[1]CPI!$B$10</f>
        <v>2231.6698966408267</v>
      </c>
      <c r="K48" s="187">
        <f>K102*[1]CPI!$B$12/[1]CPI!$B$11</f>
        <v>2247.9726096163904</v>
      </c>
      <c r="L48" s="193">
        <f>L102*[1]CPI!$B$12/[1]CPI!$B$12</f>
        <v>2285.562995333351</v>
      </c>
      <c r="M48" s="189">
        <f t="shared" si="0"/>
        <v>1.6721905576676521E-2</v>
      </c>
      <c r="N48" s="190">
        <f t="shared" si="1"/>
        <v>0.18321302021597563</v>
      </c>
      <c r="O48" s="191"/>
      <c r="P48" s="187">
        <f>P102*[1]CPI!$B$12/[1]CPI!$B$2</f>
        <v>6383.9427138331575</v>
      </c>
      <c r="Q48" s="187">
        <f>Q102*[1]CPI!$B$12/[1]CPI!$B$3</f>
        <v>6565.8968781985668</v>
      </c>
      <c r="R48" s="187">
        <f>R102*[1]CPI!$B$12/[1]CPI!$B$4</f>
        <v>7007.0085995085992</v>
      </c>
      <c r="S48" s="187">
        <f>S102*[1]CPI!$B$12/[1]CPI!$B$5</f>
        <v>7377.4003840614496</v>
      </c>
      <c r="T48" s="187">
        <f>T102*[1]CPI!$B$12/[1]CPI!$B$6</f>
        <v>7494.1888218072045</v>
      </c>
      <c r="U48" s="187">
        <f>U102*[1]CPI!$B$12/[1]CPI!$B$7</f>
        <v>8107.2110182910692</v>
      </c>
      <c r="V48" s="187">
        <f>V102*[1]CPI!$B$12/[1]CPI!$B$8</f>
        <v>8462.9124218502729</v>
      </c>
      <c r="W48" s="187">
        <f>W102*[1]CPI!$B$12/[1]CPI!$B$9</f>
        <v>8492.4321225909825</v>
      </c>
      <c r="X48" s="187">
        <f>X102*[1]CPI!$B$12/[1]CPI!$B$10</f>
        <v>8677.0986102381448</v>
      </c>
      <c r="Y48" s="187">
        <f>Y102*[1]CPI!$B$12/[1]CPI!$B$11</f>
        <v>8690.2842357088193</v>
      </c>
      <c r="Z48" s="193">
        <f>Z102*[1]CPI!$B$12/[1]CPI!$B$12</f>
        <v>8829.6548967633953</v>
      </c>
      <c r="AA48" s="189">
        <f t="shared" si="2"/>
        <v>1.6037526192974827E-2</v>
      </c>
      <c r="AB48" s="190">
        <f t="shared" si="3"/>
        <v>8.9111271045293483E-2</v>
      </c>
      <c r="AC48" s="192"/>
      <c r="AD48" s="187">
        <f>AD102*[1]CPI!$B$12/[1]CPI!$B$2</f>
        <v>20847.503959873284</v>
      </c>
      <c r="AE48" s="187">
        <f>AE102*[1]CPI!$B$12/[1]CPI!$B$3</f>
        <v>21608.32395087001</v>
      </c>
      <c r="AF48" s="187">
        <f>AF102*[1]CPI!$B$12/[1]CPI!$B$4</f>
        <v>22435.305896805898</v>
      </c>
      <c r="AG48" s="187">
        <f>AG102*[1]CPI!$B$12/[1]CPI!$B$5</f>
        <v>23694.608737397983</v>
      </c>
      <c r="AH48" s="187">
        <f>AH102*[1]CPI!$B$12/[1]CPI!$B$6</f>
        <v>24176.584577476315</v>
      </c>
      <c r="AI48" s="187">
        <f>AI102*[1]CPI!$B$12/[1]CPI!$B$7</f>
        <v>26136.019800233109</v>
      </c>
      <c r="AJ48" s="187">
        <f>AJ102*[1]CPI!$B$12/[1]CPI!$B$8</f>
        <v>27439.988119865513</v>
      </c>
      <c r="AK48" s="187">
        <f>AK102*[1]CPI!$B$12/[1]CPI!$B$9</f>
        <v>28231.826692398263</v>
      </c>
      <c r="AL48" s="187">
        <f>AL102*[1]CPI!$B$12/[1]CPI!$B$10</f>
        <v>29373.601072002231</v>
      </c>
      <c r="AM48" s="187">
        <f>AM102*[1]CPI!$B$12/[1]CPI!$B$11</f>
        <v>30380.234822745657</v>
      </c>
      <c r="AN48" s="193">
        <f>AN102*[1]CPI!$B$12/[1]CPI!$B$12</f>
        <v>31172.369806056478</v>
      </c>
      <c r="AO48" s="189">
        <f t="shared" si="4"/>
        <v>2.6074024375800864E-2</v>
      </c>
      <c r="AP48" s="190">
        <f t="shared" si="5"/>
        <v>0.19269766568582303</v>
      </c>
    </row>
    <row r="49" spans="1:42">
      <c r="A49" s="186" t="s">
        <v>69</v>
      </c>
      <c r="B49" s="187">
        <f>B103*[1]CPI!$B$12/[1]CPI!$B$2</f>
        <v>2537.2241288278774</v>
      </c>
      <c r="C49" s="187">
        <f>C103*[1]CPI!$B$12/[1]CPI!$B$3</f>
        <v>2627.5780450358238</v>
      </c>
      <c r="D49" s="187">
        <f>D103*[1]CPI!$B$12/[1]CPI!$B$4</f>
        <v>2720.8501228501227</v>
      </c>
      <c r="E49" s="187">
        <f>E103*[1]CPI!$B$12/[1]CPI!$B$5</f>
        <v>2795.405664906385</v>
      </c>
      <c r="F49" s="187">
        <f>F103*[1]CPI!$B$12/[1]CPI!$B$6</f>
        <v>2767.4017111891035</v>
      </c>
      <c r="G49" s="187">
        <f>G103*[1]CPI!$B$12/[1]CPI!$B$7</f>
        <v>2998.1634633691042</v>
      </c>
      <c r="H49" s="187">
        <f>H103*[1]CPI!$B$12/[1]CPI!$B$8</f>
        <v>3133.1572718807765</v>
      </c>
      <c r="I49" s="187">
        <f>I103*[1]CPI!$B$12/[1]CPI!$B$9</f>
        <v>3181.6301643930206</v>
      </c>
      <c r="J49" s="187">
        <f>J103*[1]CPI!$B$12/[1]CPI!$B$10</f>
        <v>3274.7103935330679</v>
      </c>
      <c r="K49" s="187">
        <f>K103*[1]CPI!$B$12/[1]CPI!$B$11</f>
        <v>3378.1811742144064</v>
      </c>
      <c r="L49" s="193">
        <f>L103*[1]CPI!$B$12/[1]CPI!$B$12</f>
        <v>3449.2090680100755</v>
      </c>
      <c r="M49" s="189">
        <f t="shared" si="0"/>
        <v>2.1025483872156858E-2</v>
      </c>
      <c r="N49" s="190">
        <f t="shared" si="1"/>
        <v>0.15044063145713915</v>
      </c>
      <c r="O49" s="191"/>
      <c r="P49" s="187">
        <f>P103*[1]CPI!$B$12/[1]CPI!$B$2</f>
        <v>4118.429250263991</v>
      </c>
      <c r="Q49" s="187">
        <f>Q103*[1]CPI!$B$12/[1]CPI!$B$3</f>
        <v>4368.7295291709315</v>
      </c>
      <c r="R49" s="187">
        <f>R103*[1]CPI!$B$12/[1]CPI!$B$4</f>
        <v>4467.6265356265358</v>
      </c>
      <c r="S49" s="187">
        <f>S103*[1]CPI!$B$12/[1]CPI!$B$5</f>
        <v>4642.6152184349494</v>
      </c>
      <c r="T49" s="187">
        <f>T103*[1]CPI!$B$12/[1]CPI!$B$6</f>
        <v>4630.3883817351934</v>
      </c>
      <c r="U49" s="187">
        <f>U103*[1]CPI!$B$12/[1]CPI!$B$7</f>
        <v>5059.2625527626988</v>
      </c>
      <c r="V49" s="187">
        <f>V103*[1]CPI!$B$12/[1]CPI!$B$8</f>
        <v>5372.3757058130095</v>
      </c>
      <c r="W49" s="187">
        <f>W103*[1]CPI!$B$12/[1]CPI!$B$9</f>
        <v>5589.2077796761714</v>
      </c>
      <c r="X49" s="187">
        <f>X103*[1]CPI!$B$12/[1]CPI!$B$10</f>
        <v>5836.0351630700461</v>
      </c>
      <c r="Y49" s="187">
        <f>Y103*[1]CPI!$B$12/[1]CPI!$B$11</f>
        <v>6031.7140685473914</v>
      </c>
      <c r="Z49" s="193">
        <f>Z103*[1]CPI!$B$12/[1]CPI!$B$12</f>
        <v>6177.0464657469711</v>
      </c>
      <c r="AA49" s="189">
        <f t="shared" si="2"/>
        <v>2.4094709322748153E-2</v>
      </c>
      <c r="AB49" s="190">
        <f t="shared" si="3"/>
        <v>0.22093811130119878</v>
      </c>
      <c r="AC49" s="192"/>
      <c r="AD49" s="187">
        <f>AD103*[1]CPI!$B$12/[1]CPI!$B$2</f>
        <v>5375.0910770855335</v>
      </c>
      <c r="AE49" s="187">
        <f>AE103*[1]CPI!$B$12/[1]CPI!$B$3</f>
        <v>5442.9273285568061</v>
      </c>
      <c r="AF49" s="187">
        <f>AF103*[1]CPI!$B$12/[1]CPI!$B$4</f>
        <v>5616.1437346437342</v>
      </c>
      <c r="AG49" s="187">
        <f>AG103*[1]CPI!$B$12/[1]CPI!$B$5</f>
        <v>5834.4371099375894</v>
      </c>
      <c r="AH49" s="187">
        <f>AH103*[1]CPI!$B$12/[1]CPI!$B$6</f>
        <v>5920.3983379098399</v>
      </c>
      <c r="AI49" s="187">
        <f>AI103*[1]CPI!$B$12/[1]CPI!$B$7</f>
        <v>6344.821941853068</v>
      </c>
      <c r="AJ49" s="187">
        <f>AJ103*[1]CPI!$B$12/[1]CPI!$B$8</f>
        <v>6492.531340161735</v>
      </c>
      <c r="AK49" s="187">
        <f>AK103*[1]CPI!$B$12/[1]CPI!$B$9</f>
        <v>6409.6612990324093</v>
      </c>
      <c r="AL49" s="187">
        <f>AL103*[1]CPI!$B$12/[1]CPI!$B$10</f>
        <v>6423.5903781688658</v>
      </c>
      <c r="AM49" s="187">
        <f>AM103*[1]CPI!$B$12/[1]CPI!$B$11</f>
        <v>6500.572684077235</v>
      </c>
      <c r="AN49" s="193">
        <f>AN103*[1]CPI!$B$12/[1]CPI!$B$12</f>
        <v>6462.178075255546</v>
      </c>
      <c r="AO49" s="189">
        <f t="shared" si="4"/>
        <v>-5.9063425159039395E-3</v>
      </c>
      <c r="AP49" s="190">
        <f t="shared" si="5"/>
        <v>1.8496363566698149E-2</v>
      </c>
    </row>
    <row r="50" spans="1:42">
      <c r="A50" s="186" t="s">
        <v>55</v>
      </c>
      <c r="B50" s="187">
        <f>B104*[1]CPI!$B$12/[1]CPI!$B$2</f>
        <v>5937.3812038014785</v>
      </c>
      <c r="C50" s="187">
        <f>C104*[1]CPI!$B$12/[1]CPI!$B$3</f>
        <v>6084.2758444216988</v>
      </c>
      <c r="D50" s="187">
        <f>D104*[1]CPI!$B$12/[1]CPI!$B$4</f>
        <v>6123.0835380835379</v>
      </c>
      <c r="E50" s="187">
        <f>E104*[1]CPI!$B$12/[1]CPI!$B$5</f>
        <v>6290.8065290446466</v>
      </c>
      <c r="F50" s="187">
        <f>F104*[1]CPI!$B$12/[1]CPI!$B$6</f>
        <v>6314.6583077230816</v>
      </c>
      <c r="G50" s="187">
        <f>G104*[1]CPI!$B$12/[1]CPI!$B$7</f>
        <v>6715.443624594267</v>
      </c>
      <c r="H50" s="187">
        <f>H104*[1]CPI!$B$12/[1]CPI!$B$8</f>
        <v>6830.2172826141805</v>
      </c>
      <c r="I50" s="187">
        <f>I104*[1]CPI!$B$12/[1]CPI!$B$9</f>
        <v>6875.7801365072901</v>
      </c>
      <c r="J50" s="187">
        <f>J104*[1]CPI!$B$12/[1]CPI!$B$10</f>
        <v>7061.0617885327183</v>
      </c>
      <c r="K50" s="187">
        <f>K104*[1]CPI!$B$12/[1]CPI!$B$11</f>
        <v>7231.2561002756893</v>
      </c>
      <c r="L50" s="193">
        <f>L104*[1]CPI!$B$12/[1]CPI!$B$12</f>
        <v>7320</v>
      </c>
      <c r="M50" s="189">
        <f t="shared" si="0"/>
        <v>1.2272266186358349E-2</v>
      </c>
      <c r="N50" s="190">
        <f t="shared" si="1"/>
        <v>9.0024786030760362E-2</v>
      </c>
      <c r="O50" s="191"/>
      <c r="P50" s="187">
        <f>P104*[1]CPI!$B$12/[1]CPI!$B$2</f>
        <v>11048.309134107709</v>
      </c>
      <c r="Q50" s="187">
        <f>Q104*[1]CPI!$B$12/[1]CPI!$B$3</f>
        <v>11276.028659160696</v>
      </c>
      <c r="R50" s="187">
        <f>R104*[1]CPI!$B$12/[1]CPI!$B$4</f>
        <v>11453.561425061425</v>
      </c>
      <c r="S50" s="187">
        <f>S104*[1]CPI!$B$12/[1]CPI!$B$5</f>
        <v>11992.564810369659</v>
      </c>
      <c r="T50" s="187">
        <f>T104*[1]CPI!$B$12/[1]CPI!$B$6</f>
        <v>12283.797575966977</v>
      </c>
      <c r="U50" s="187">
        <f>U104*[1]CPI!$B$12/[1]CPI!$B$7</f>
        <v>13293.701909905225</v>
      </c>
      <c r="V50" s="187">
        <f>V104*[1]CPI!$B$12/[1]CPI!$B$8</f>
        <v>13632.020861332685</v>
      </c>
      <c r="W50" s="187">
        <f>W104*[1]CPI!$B$12/[1]CPI!$B$9</f>
        <v>13809.56148582254</v>
      </c>
      <c r="X50" s="187">
        <f>X104*[1]CPI!$B$12/[1]CPI!$B$10</f>
        <v>14064.927936657587</v>
      </c>
      <c r="Y50" s="187">
        <f>Y104*[1]CPI!$B$12/[1]CPI!$B$11</f>
        <v>14242.738536676965</v>
      </c>
      <c r="Z50" s="193">
        <f>Z104*[1]CPI!$B$12/[1]CPI!$B$12</f>
        <v>14419.18648867314</v>
      </c>
      <c r="AA50" s="189">
        <f t="shared" si="2"/>
        <v>1.2388625371574369E-2</v>
      </c>
      <c r="AB50" s="190">
        <f t="shared" si="3"/>
        <v>8.4662992024013173E-2</v>
      </c>
      <c r="AC50" s="192"/>
      <c r="AD50" s="187">
        <f>AD104*[1]CPI!$B$12/[1]CPI!$B$2</f>
        <v>29129.647571277717</v>
      </c>
      <c r="AE50" s="187">
        <f>AE104*[1]CPI!$B$12/[1]CPI!$B$3</f>
        <v>29844.65327533265</v>
      </c>
      <c r="AF50" s="187">
        <f>AF104*[1]CPI!$B$12/[1]CPI!$B$4</f>
        <v>30088.574938574937</v>
      </c>
      <c r="AG50" s="187">
        <f>AG104*[1]CPI!$B$12/[1]CPI!$B$5</f>
        <v>32295.856937109937</v>
      </c>
      <c r="AH50" s="187">
        <f>AH104*[1]CPI!$B$12/[1]CPI!$B$6</f>
        <v>32290.324780418614</v>
      </c>
      <c r="AI50" s="187">
        <f>AI104*[1]CPI!$B$12/[1]CPI!$B$7</f>
        <v>34477.773495363384</v>
      </c>
      <c r="AJ50" s="187">
        <f>AJ104*[1]CPI!$B$12/[1]CPI!$B$8</f>
        <v>35484.344826637185</v>
      </c>
      <c r="AK50" s="187">
        <f>AK104*[1]CPI!$B$12/[1]CPI!$B$9</f>
        <v>35762.493249882704</v>
      </c>
      <c r="AL50" s="187">
        <f>AL104*[1]CPI!$B$12/[1]CPI!$B$10</f>
        <v>36153.884262169144</v>
      </c>
      <c r="AM50" s="187">
        <f>AM104*[1]CPI!$B$12/[1]CPI!$B$11</f>
        <v>36787.501186663852</v>
      </c>
      <c r="AN50" s="193">
        <f>AN104*[1]CPI!$B$12/[1]CPI!$B$12</f>
        <v>37285.27868708202</v>
      </c>
      <c r="AO50" s="189">
        <f t="shared" si="4"/>
        <v>1.3531158256506526E-2</v>
      </c>
      <c r="AP50" s="190">
        <f t="shared" si="5"/>
        <v>8.1429422700285192E-2</v>
      </c>
    </row>
    <row r="51" spans="1:42">
      <c r="A51" s="186" t="s">
        <v>65</v>
      </c>
      <c r="B51" s="187">
        <f>B105*[1]CPI!$B$12/[1]CPI!$B$2</f>
        <v>2617.7309926082366</v>
      </c>
      <c r="C51" s="187">
        <f>C105*[1]CPI!$B$12/[1]CPI!$B$3</f>
        <v>2671.4726202661209</v>
      </c>
      <c r="D51" s="187">
        <f>D105*[1]CPI!$B$12/[1]CPI!$B$4</f>
        <v>2777.046683046683</v>
      </c>
      <c r="E51" s="187">
        <f>E105*[1]CPI!$B$12/[1]CPI!$B$5</f>
        <v>2929.2282765242439</v>
      </c>
      <c r="F51" s="187">
        <f>F105*[1]CPI!$B$12/[1]CPI!$B$6</f>
        <v>3097.7569056754742</v>
      </c>
      <c r="G51" s="187">
        <f>G105*[1]CPI!$B$12/[1]CPI!$B$7</f>
        <v>3415.2511481256183</v>
      </c>
      <c r="H51" s="187">
        <f>H105*[1]CPI!$B$12/[1]CPI!$B$8</f>
        <v>3917.8126333074938</v>
      </c>
      <c r="I51" s="187">
        <f>I105*[1]CPI!$B$12/[1]CPI!$B$9</f>
        <v>4200.3423748019231</v>
      </c>
      <c r="J51" s="187">
        <f>J105*[1]CPI!$B$12/[1]CPI!$B$10</f>
        <v>4359.3477198128357</v>
      </c>
      <c r="K51" s="187">
        <f>K105*[1]CPI!$B$12/[1]CPI!$B$11</f>
        <v>4415.8466659092865</v>
      </c>
      <c r="L51" s="193">
        <f>L105*[1]CPI!$B$12/[1]CPI!$B$12</f>
        <v>4548.7259182011685</v>
      </c>
      <c r="M51" s="189">
        <f t="shared" si="0"/>
        <v>3.0091455239540155E-2</v>
      </c>
      <c r="N51" s="190">
        <f t="shared" si="1"/>
        <v>0.33188621302349364</v>
      </c>
      <c r="O51" s="191"/>
      <c r="P51" s="187">
        <f>P105*[1]CPI!$B$12/[1]CPI!$B$2</f>
        <v>7017.9342661034843</v>
      </c>
      <c r="Q51" s="187">
        <f>Q105*[1]CPI!$B$12/[1]CPI!$B$3</f>
        <v>7343.8062947799381</v>
      </c>
      <c r="R51" s="187">
        <f>R105*[1]CPI!$B$12/[1]CPI!$B$4</f>
        <v>7675.5135135135133</v>
      </c>
      <c r="S51" s="187">
        <f>S105*[1]CPI!$B$12/[1]CPI!$B$5</f>
        <v>8015.6313010081612</v>
      </c>
      <c r="T51" s="187">
        <f>T105*[1]CPI!$B$12/[1]CPI!$B$6</f>
        <v>8211.2220636104084</v>
      </c>
      <c r="U51" s="187">
        <f>U105*[1]CPI!$B$12/[1]CPI!$B$7</f>
        <v>8779.8617141318136</v>
      </c>
      <c r="V51" s="187">
        <f>V105*[1]CPI!$B$12/[1]CPI!$B$8</f>
        <v>9626.7814468077304</v>
      </c>
      <c r="W51" s="187">
        <f>W105*[1]CPI!$B$12/[1]CPI!$B$9</f>
        <v>10055.301165889112</v>
      </c>
      <c r="X51" s="187">
        <f>X105*[1]CPI!$B$12/[1]CPI!$B$10</f>
        <v>10296.255194147636</v>
      </c>
      <c r="Y51" s="187">
        <f>Y105*[1]CPI!$B$12/[1]CPI!$B$11</f>
        <v>10572.524786383328</v>
      </c>
      <c r="Z51" s="193">
        <f>Z105*[1]CPI!$B$12/[1]CPI!$B$12</f>
        <v>10898.94543446995</v>
      </c>
      <c r="AA51" s="189">
        <f t="shared" si="2"/>
        <v>3.0874427318158482E-2</v>
      </c>
      <c r="AB51" s="190">
        <f t="shared" si="3"/>
        <v>0.24135730030090552</v>
      </c>
      <c r="AC51" s="192"/>
      <c r="AD51" s="187">
        <f>AD105*[1]CPI!$B$12/[1]CPI!$B$2</f>
        <v>22245.052798310455</v>
      </c>
      <c r="AE51" s="187">
        <f>AE105*[1]CPI!$B$12/[1]CPI!$B$3</f>
        <v>23439.703172978505</v>
      </c>
      <c r="AF51" s="187">
        <f>AF105*[1]CPI!$B$12/[1]CPI!$B$4</f>
        <v>23632.995085995088</v>
      </c>
      <c r="AG51" s="187">
        <f>AG105*[1]CPI!$B$12/[1]CPI!$B$5</f>
        <v>23813.562169947189</v>
      </c>
      <c r="AH51" s="187">
        <f>AH105*[1]CPI!$B$12/[1]CPI!$B$6</f>
        <v>23598.192204178868</v>
      </c>
      <c r="AI51" s="187">
        <f>AI105*[1]CPI!$B$12/[1]CPI!$B$7</f>
        <v>24770.804407687916</v>
      </c>
      <c r="AJ51" s="187">
        <f>AJ105*[1]CPI!$B$12/[1]CPI!$B$8</f>
        <v>25025.916123498355</v>
      </c>
      <c r="AK51" s="187">
        <f>AK105*[1]CPI!$B$12/[1]CPI!$B$9</f>
        <v>26746.995644514478</v>
      </c>
      <c r="AL51" s="187">
        <f>AL105*[1]CPI!$B$12/[1]CPI!$B$10</f>
        <v>27599.496298624203</v>
      </c>
      <c r="AM51" s="187">
        <f>AM105*[1]CPI!$B$12/[1]CPI!$B$11</f>
        <v>28136.762511847664</v>
      </c>
      <c r="AN51" s="193">
        <f>AN105*[1]CPI!$B$12/[1]CPI!$B$12</f>
        <v>28395.094981447968</v>
      </c>
      <c r="AO51" s="189">
        <f t="shared" si="4"/>
        <v>9.1813146409978064E-3</v>
      </c>
      <c r="AP51" s="190">
        <f t="shared" si="5"/>
        <v>0.14631299468963599</v>
      </c>
    </row>
    <row r="52" spans="1:42">
      <c r="A52" s="186" t="s">
        <v>67</v>
      </c>
      <c r="B52" s="187">
        <f>B106*[1]CPI!$B$12/[1]CPI!$B$2</f>
        <v>3122.1568109820487</v>
      </c>
      <c r="C52" s="187">
        <f>C106*[1]CPI!$B$12/[1]CPI!$B$3</f>
        <v>3210.4004605936539</v>
      </c>
      <c r="D52" s="187">
        <f>D106*[1]CPI!$B$12/[1]CPI!$B$4</f>
        <v>3205.5454545454545</v>
      </c>
      <c r="E52" s="187">
        <f>E106*[1]CPI!$B$12/[1]CPI!$B$5</f>
        <v>3292.9512722035524</v>
      </c>
      <c r="F52" s="187">
        <f>F106*[1]CPI!$B$12/[1]CPI!$B$6</f>
        <v>3208.2363477659983</v>
      </c>
      <c r="G52" s="187">
        <f>G106*[1]CPI!$B$12/[1]CPI!$B$7</f>
        <v>3488.2691512925412</v>
      </c>
      <c r="H52" s="187">
        <f>H106*[1]CPI!$B$12/[1]CPI!$B$8</f>
        <v>3671.9248111333832</v>
      </c>
      <c r="I52" s="187">
        <f>I106*[1]CPI!$B$12/[1]CPI!$B$9</f>
        <v>4022.120466355645</v>
      </c>
      <c r="J52" s="187">
        <f>J106*[1]CPI!$B$12/[1]CPI!$B$10</f>
        <v>4412.3836772819332</v>
      </c>
      <c r="K52" s="187">
        <f>K106*[1]CPI!$B$12/[1]CPI!$B$11</f>
        <v>4391.4966404579864</v>
      </c>
      <c r="L52" s="193">
        <f>L106*[1]CPI!$B$12/[1]CPI!$B$12</f>
        <v>4291.1274283691446</v>
      </c>
      <c r="M52" s="189">
        <f t="shared" si="0"/>
        <v>-2.285535440563935E-2</v>
      </c>
      <c r="N52" s="190">
        <f t="shared" si="1"/>
        <v>0.23015949809352088</v>
      </c>
      <c r="O52" s="191"/>
      <c r="P52" s="187">
        <f>P106*[1]CPI!$B$12/[1]CPI!$B$2</f>
        <v>6181.4176346356917</v>
      </c>
      <c r="Q52" s="187">
        <f>Q106*[1]CPI!$B$12/[1]CPI!$B$3</f>
        <v>6403.7308085977484</v>
      </c>
      <c r="R52" s="187">
        <f>R106*[1]CPI!$B$12/[1]CPI!$B$4</f>
        <v>6638.2186732186728</v>
      </c>
      <c r="S52" s="187">
        <f>S106*[1]CPI!$B$12/[1]CPI!$B$5</f>
        <v>6846.6850696111378</v>
      </c>
      <c r="T52" s="187">
        <f>T106*[1]CPI!$B$12/[1]CPI!$B$6</f>
        <v>6967.7867741994141</v>
      </c>
      <c r="U52" s="187">
        <f>U106*[1]CPI!$B$12/[1]CPI!$B$7</f>
        <v>8099.4666846218497</v>
      </c>
      <c r="V52" s="187">
        <f>V106*[1]CPI!$B$12/[1]CPI!$B$8</f>
        <v>8957.966570494149</v>
      </c>
      <c r="W52" s="187">
        <f>W106*[1]CPI!$B$12/[1]CPI!$B$9</f>
        <v>10012.063898159542</v>
      </c>
      <c r="X52" s="187">
        <f>X106*[1]CPI!$B$12/[1]CPI!$B$10</f>
        <v>11017.960184021229</v>
      </c>
      <c r="Y52" s="187">
        <f>Y106*[1]CPI!$B$12/[1]CPI!$B$11</f>
        <v>11026.390648812479</v>
      </c>
      <c r="Z52" s="193">
        <f>Z106*[1]CPI!$B$12/[1]CPI!$B$12</f>
        <v>10845.581808519335</v>
      </c>
      <c r="AA52" s="189">
        <f t="shared" si="2"/>
        <v>-1.6397826455805564E-2</v>
      </c>
      <c r="AB52" s="190">
        <f t="shared" si="3"/>
        <v>0.33904888196051597</v>
      </c>
      <c r="AC52" s="192"/>
      <c r="AD52" s="187">
        <f>AD106*[1]CPI!$B$12/[1]CPI!$B$2</f>
        <v>26728.278775079198</v>
      </c>
      <c r="AE52" s="187">
        <f>AE106*[1]CPI!$B$12/[1]CPI!$B$3</f>
        <v>27558.477482088023</v>
      </c>
      <c r="AF52" s="187">
        <f>AF106*[1]CPI!$B$12/[1]CPI!$B$4</f>
        <v>28227.063882063881</v>
      </c>
      <c r="AG52" s="187">
        <f>AG106*[1]CPI!$B$12/[1]CPI!$B$5</f>
        <v>29445.549687950072</v>
      </c>
      <c r="AH52" s="187">
        <f>AH106*[1]CPI!$B$12/[1]CPI!$B$6</f>
        <v>29788.290356603808</v>
      </c>
      <c r="AI52" s="187">
        <f>AI106*[1]CPI!$B$12/[1]CPI!$B$7</f>
        <v>31817.041713295966</v>
      </c>
      <c r="AJ52" s="187">
        <f>AJ106*[1]CPI!$B$12/[1]CPI!$B$8</f>
        <v>32897.604937365548</v>
      </c>
      <c r="AK52" s="187">
        <f>AK106*[1]CPI!$B$12/[1]CPI!$B$9</f>
        <v>33149.274971007697</v>
      </c>
      <c r="AL52" s="187">
        <f>AL106*[1]CPI!$B$12/[1]CPI!$B$10</f>
        <v>34342.342342342337</v>
      </c>
      <c r="AM52" s="187">
        <f>AM106*[1]CPI!$B$12/[1]CPI!$B$11</f>
        <v>34755.769935998898</v>
      </c>
      <c r="AN52" s="193">
        <f>AN106*[1]CPI!$B$12/[1]CPI!$B$12</f>
        <v>35527.133204287195</v>
      </c>
      <c r="AO52" s="189">
        <f t="shared" si="4"/>
        <v>2.2193819032313877E-2</v>
      </c>
      <c r="AP52" s="190">
        <f t="shared" si="5"/>
        <v>0.11660705367968971</v>
      </c>
    </row>
    <row r="53" spans="1:42">
      <c r="A53" s="186" t="s">
        <v>71</v>
      </c>
      <c r="B53" s="187">
        <f>B107*[1]CPI!$B$12/[1]CPI!$B$2</f>
        <v>2617.8490152530112</v>
      </c>
      <c r="C53" s="187">
        <f>C107*[1]CPI!$B$12/[1]CPI!$B$3</f>
        <v>2562.8393527318808</v>
      </c>
      <c r="D53" s="187">
        <f>D107*[1]CPI!$B$12/[1]CPI!$B$4</f>
        <v>2583.8710073710072</v>
      </c>
      <c r="E53" s="187">
        <f>E107*[1]CPI!$B$12/[1]CPI!$B$5</f>
        <v>2682.1711473835812</v>
      </c>
      <c r="F53" s="187">
        <f>F107*[1]CPI!$B$12/[1]CPI!$B$6</f>
        <v>2685.0836955138116</v>
      </c>
      <c r="G53" s="187">
        <f>G107*[1]CPI!$B$12/[1]CPI!$B$7</f>
        <v>2911.8694596263772</v>
      </c>
      <c r="H53" s="187">
        <f>H107*[1]CPI!$B$12/[1]CPI!$B$8</f>
        <v>2758.3149474109105</v>
      </c>
      <c r="I53" s="187">
        <f>I107*[1]CPI!$B$12/[1]CPI!$B$9</f>
        <v>2854.7142376572447</v>
      </c>
      <c r="J53" s="187">
        <f>J107*[1]CPI!$B$12/[1]CPI!$B$10</f>
        <v>3039.6883074935399</v>
      </c>
      <c r="K53" s="187">
        <f>K107*[1]CPI!$B$12/[1]CPI!$B$11</f>
        <v>3343.4934683138881</v>
      </c>
      <c r="L53" s="193">
        <f>L107*[1]CPI!$B$12/[1]CPI!$B$12</f>
        <v>3468.4392160496695</v>
      </c>
      <c r="M53" s="189">
        <f t="shared" si="0"/>
        <v>3.736981959734198E-2</v>
      </c>
      <c r="N53" s="190">
        <f t="shared" si="1"/>
        <v>0.19113829247507064</v>
      </c>
      <c r="O53" s="191"/>
      <c r="P53" s="187">
        <f>P107*[1]CPI!$B$12/[1]CPI!$B$2</f>
        <v>4567.5065997888069</v>
      </c>
      <c r="Q53" s="187">
        <f>Q107*[1]CPI!$B$12/[1]CPI!$B$3</f>
        <v>4719.8861310133061</v>
      </c>
      <c r="R53" s="187">
        <f>R107*[1]CPI!$B$12/[1]CPI!$B$4</f>
        <v>4877.3931203931206</v>
      </c>
      <c r="S53" s="187">
        <f>S107*[1]CPI!$B$12/[1]CPI!$B$5</f>
        <v>5039.5079212674027</v>
      </c>
      <c r="T53" s="187">
        <f>T107*[1]CPI!$B$12/[1]CPI!$B$6</f>
        <v>5098.3013129421179</v>
      </c>
      <c r="U53" s="187">
        <f>U107*[1]CPI!$B$12/[1]CPI!$B$7</f>
        <v>5509.5402389587234</v>
      </c>
      <c r="V53" s="187">
        <f>V107*[1]CPI!$B$12/[1]CPI!$B$8</f>
        <v>5711.154483030673</v>
      </c>
      <c r="W53" s="187">
        <f>W107*[1]CPI!$B$12/[1]CPI!$B$9</f>
        <v>5838.0857109976014</v>
      </c>
      <c r="X53" s="187">
        <f>X107*[1]CPI!$B$12/[1]CPI!$B$10</f>
        <v>6119.9335236399183</v>
      </c>
      <c r="Y53" s="187">
        <f>Y107*[1]CPI!$B$12/[1]CPI!$B$11</f>
        <v>6377.5102973823832</v>
      </c>
      <c r="Z53" s="193">
        <f>Z107*[1]CPI!$B$12/[1]CPI!$B$12</f>
        <v>6661.4653499956312</v>
      </c>
      <c r="AA53" s="189">
        <f t="shared" si="2"/>
        <v>4.4524436554778335E-2</v>
      </c>
      <c r="AB53" s="190">
        <f t="shared" si="3"/>
        <v>0.20907826444237321</v>
      </c>
      <c r="AC53" s="192"/>
      <c r="AD53" s="187">
        <f>AD107*[1]CPI!$B$12/[1]CPI!$B$2</f>
        <v>21956.989176346357</v>
      </c>
      <c r="AE53" s="187">
        <f>AE107*[1]CPI!$B$12/[1]CPI!$B$3</f>
        <v>22447.198055271238</v>
      </c>
      <c r="AF53" s="187">
        <f>AF107*[1]CPI!$B$12/[1]CPI!$B$4</f>
        <v>22533.649877149877</v>
      </c>
      <c r="AG53" s="187">
        <f>AG107*[1]CPI!$B$12/[1]CPI!$B$5</f>
        <v>23050.658905424865</v>
      </c>
      <c r="AH53" s="187">
        <f>AH107*[1]CPI!$B$12/[1]CPI!$B$6</f>
        <v>23036.046807659437</v>
      </c>
      <c r="AI53" s="187">
        <f>AI107*[1]CPI!$B$12/[1]CPI!$B$7</f>
        <v>24157.895714438288</v>
      </c>
      <c r="AJ53" s="187">
        <f>AJ107*[1]CPI!$B$12/[1]CPI!$B$8</f>
        <v>24817.184683341668</v>
      </c>
      <c r="AK53" s="187">
        <f>AK107*[1]CPI!$B$12/[1]CPI!$B$9</f>
        <v>24645.242605855117</v>
      </c>
      <c r="AL53" s="187">
        <f>AL107*[1]CPI!$B$12/[1]CPI!$B$10</f>
        <v>23986.811666317481</v>
      </c>
      <c r="AM53" s="187">
        <f>AM107*[1]CPI!$B$12/[1]CPI!$B$11</f>
        <v>24204.893966472016</v>
      </c>
      <c r="AN53" s="193">
        <f>AN107*[1]CPI!$B$12/[1]CPI!$B$12</f>
        <v>25019.137248980824</v>
      </c>
      <c r="AO53" s="189">
        <f t="shared" si="4"/>
        <v>3.3639613692862058E-2</v>
      </c>
      <c r="AP53" s="190">
        <f t="shared" si="5"/>
        <v>3.5650519595040953E-2</v>
      </c>
    </row>
    <row r="54" spans="1:42">
      <c r="A54" s="186" t="s">
        <v>57</v>
      </c>
      <c r="B54" s="187">
        <f>B108*[1]CPI!$B$12/[1]CPI!$B$2</f>
        <v>3655.5147835269272</v>
      </c>
      <c r="C54" s="187">
        <f>C108*[1]CPI!$B$12/[1]CPI!$B$3</f>
        <v>3818.8280450358238</v>
      </c>
      <c r="D54" s="187">
        <f>D108*[1]CPI!$B$12/[1]CPI!$B$4</f>
        <v>3682.0454545454545</v>
      </c>
      <c r="E54" s="187">
        <f>E108*[1]CPI!$B$12/[1]CPI!$B$5</f>
        <v>3740.1704272683628</v>
      </c>
      <c r="F54" s="187">
        <f>F108*[1]CPI!$B$12/[1]CPI!$B$6</f>
        <v>3706.4769689585569</v>
      </c>
      <c r="G54" s="187">
        <f>G108*[1]CPI!$B$12/[1]CPI!$B$7</f>
        <v>3879.9111682787634</v>
      </c>
      <c r="H54" s="187">
        <f>H108*[1]CPI!$B$12/[1]CPI!$B$8</f>
        <v>3959.340354385788</v>
      </c>
      <c r="I54" s="187">
        <f>I108*[1]CPI!$B$12/[1]CPI!$B$9</f>
        <v>4037.9389789396341</v>
      </c>
      <c r="J54" s="187">
        <f>J108*[1]CPI!$B$12/[1]CPI!$B$10</f>
        <v>4190.8805607933509</v>
      </c>
      <c r="K54" s="187">
        <f>K108*[1]CPI!$B$12/[1]CPI!$B$11</f>
        <v>4261.8926673805681</v>
      </c>
      <c r="L54" s="193">
        <f>L108*[1]CPI!$B$12/[1]CPI!$B$12</f>
        <v>4307.2113376191946</v>
      </c>
      <c r="M54" s="189">
        <f t="shared" si="0"/>
        <v>1.0633461181574155E-2</v>
      </c>
      <c r="N54" s="190">
        <f t="shared" si="1"/>
        <v>0.1101314310579935</v>
      </c>
      <c r="O54" s="191"/>
      <c r="P54" s="187">
        <f>P108*[1]CPI!$B$12/[1]CPI!$B$2</f>
        <v>6563.8252375923967</v>
      </c>
      <c r="Q54" s="187">
        <f>Q108*[1]CPI!$B$12/[1]CPI!$B$3</f>
        <v>6859.7466734902764</v>
      </c>
      <c r="R54" s="187">
        <f>R108*[1]CPI!$B$12/[1]CPI!$B$4</f>
        <v>7073.7420147420144</v>
      </c>
      <c r="S54" s="187">
        <f>S108*[1]CPI!$B$12/[1]CPI!$B$5</f>
        <v>7335.0804128660584</v>
      </c>
      <c r="T54" s="187">
        <f>T108*[1]CPI!$B$12/[1]CPI!$B$6</f>
        <v>7360.9636122274551</v>
      </c>
      <c r="U54" s="187">
        <f>U108*[1]CPI!$B$12/[1]CPI!$B$7</f>
        <v>7931.3040106616636</v>
      </c>
      <c r="V54" s="187">
        <f>V108*[1]CPI!$B$12/[1]CPI!$B$8</f>
        <v>8426.8488745980703</v>
      </c>
      <c r="W54" s="187">
        <f>W108*[1]CPI!$B$12/[1]CPI!$B$9</f>
        <v>8644.2898433972787</v>
      </c>
      <c r="X54" s="187">
        <f>X108*[1]CPI!$B$12/[1]CPI!$B$10</f>
        <v>9036.9111844402541</v>
      </c>
      <c r="Y54" s="187">
        <f>Y108*[1]CPI!$B$12/[1]CPI!$B$11</f>
        <v>8915.6157765893477</v>
      </c>
      <c r="Z54" s="193">
        <f>Z108*[1]CPI!$B$12/[1]CPI!$B$12</f>
        <v>8781.0517198794696</v>
      </c>
      <c r="AA54" s="189">
        <f t="shared" si="2"/>
        <v>-1.5093074901591952E-2</v>
      </c>
      <c r="AB54" s="190">
        <f t="shared" si="3"/>
        <v>0.10713846147815431</v>
      </c>
      <c r="AC54" s="192"/>
      <c r="AD54" s="187">
        <f>AD108*[1]CPI!$B$12/[1]CPI!$B$2</f>
        <v>23592.284846884901</v>
      </c>
      <c r="AE54" s="187">
        <f>AE108*[1]CPI!$B$12/[1]CPI!$B$3</f>
        <v>24406.603121801432</v>
      </c>
      <c r="AF54" s="187">
        <f>AF108*[1]CPI!$B$12/[1]CPI!$B$4</f>
        <v>24876.34398034398</v>
      </c>
      <c r="AG54" s="187">
        <f>AG108*[1]CPI!$B$12/[1]CPI!$B$5</f>
        <v>25621.883101296207</v>
      </c>
      <c r="AH54" s="187">
        <f>AH108*[1]CPI!$B$12/[1]CPI!$B$6</f>
        <v>25682.137758906003</v>
      </c>
      <c r="AI54" s="187">
        <f>AI108*[1]CPI!$B$12/[1]CPI!$B$7</f>
        <v>27380.644854214748</v>
      </c>
      <c r="AJ54" s="187">
        <f>AJ108*[1]CPI!$B$12/[1]CPI!$B$8</f>
        <v>28182.022925448717</v>
      </c>
      <c r="AK54" s="187">
        <f>AK108*[1]CPI!$B$12/[1]CPI!$B$9</f>
        <v>28633.616912031586</v>
      </c>
      <c r="AL54" s="187">
        <f>AL108*[1]CPI!$B$12/[1]CPI!$B$10</f>
        <v>29640.860700817095</v>
      </c>
      <c r="AM54" s="187">
        <f>AM108*[1]CPI!$B$12/[1]CPI!$B$11</f>
        <v>30380.439373490975</v>
      </c>
      <c r="AN54" s="193">
        <f>AN108*[1]CPI!$B$12/[1]CPI!$B$12</f>
        <v>30930.246836440012</v>
      </c>
      <c r="AO54" s="189">
        <f t="shared" si="4"/>
        <v>1.8097416439236236E-2</v>
      </c>
      <c r="AP54" s="190">
        <f t="shared" si="5"/>
        <v>0.12963909364168491</v>
      </c>
    </row>
    <row r="55" spans="1:42">
      <c r="A55" s="194" t="s">
        <v>99</v>
      </c>
      <c r="B55" s="195">
        <f>B109*[1]CPI!$B$12/[1]CPI!$B$2</f>
        <v>2120.8526927138332</v>
      </c>
      <c r="C55" s="196">
        <f>C109*[1]CPI!$B$12/[1]CPI!$B$3</f>
        <v>2158.1499488229274</v>
      </c>
      <c r="D55" s="196">
        <f>D109*[1]CPI!$B$12/[1]CPI!$B$4</f>
        <v>2142.4938574938574</v>
      </c>
      <c r="E55" s="196">
        <f>E109*[1]CPI!$B$12/[1]CPI!$B$5</f>
        <v>2198.350936149784</v>
      </c>
      <c r="F55" s="196">
        <f>F109*[1]CPI!$B$12/[1]CPI!$B$6</f>
        <v>2185.7599425360513</v>
      </c>
      <c r="G55" s="196">
        <f>G109*[1]CPI!$B$12/[1]CPI!$B$7</f>
        <v>2394.1054371700156</v>
      </c>
      <c r="H55" s="196">
        <f>H109*[1]CPI!$B$12/[1]CPI!$B$8</f>
        <v>2429.3716830802118</v>
      </c>
      <c r="I55" s="196">
        <f>I109*[1]CPI!$B$12/[1]CPI!$B$9</f>
        <v>2453.978585529519</v>
      </c>
      <c r="J55" s="196">
        <f>J109*[1]CPI!$B$12/[1]CPI!$B$10</f>
        <v>2537.4065926391504</v>
      </c>
      <c r="K55" s="196">
        <f>K109*[1]CPI!$B$12/[1]CPI!$B$11</f>
        <v>2657.1649384304883</v>
      </c>
      <c r="L55" s="197">
        <f>L109*[1]CPI!$B$12/[1]CPI!$B$12</f>
        <v>2719.1790260422745</v>
      </c>
      <c r="M55" s="198">
        <f t="shared" si="0"/>
        <v>2.3338441176487867E-2</v>
      </c>
      <c r="N55" s="198">
        <f t="shared" si="1"/>
        <v>0.13578081559203015</v>
      </c>
      <c r="O55" s="196"/>
      <c r="P55" s="195">
        <f>P109*[1]CPI!$B$12/[1]CPI!$B$2</f>
        <v>4079.43373812038</v>
      </c>
      <c r="Q55" s="196">
        <f>Q109*[1]CPI!$B$12/[1]CPI!$B$3</f>
        <v>4180.9582906857722</v>
      </c>
      <c r="R55" s="196">
        <f>R109*[1]CPI!$B$12/[1]CPI!$B$4</f>
        <v>4115.227272727273</v>
      </c>
      <c r="S55" s="196">
        <f>S109*[1]CPI!$B$12/[1]CPI!$B$5</f>
        <v>4065.0048007681225</v>
      </c>
      <c r="T55" s="196">
        <f>T109*[1]CPI!$B$12/[1]CPI!$B$6</f>
        <v>3922.0201942135986</v>
      </c>
      <c r="U55" s="196">
        <f>U109*[1]CPI!$B$12/[1]CPI!$B$7</f>
        <v>4122.1981787871891</v>
      </c>
      <c r="V55" s="196">
        <f>V109*[1]CPI!$B$12/[1]CPI!$B$8</f>
        <v>4291.5621230121415</v>
      </c>
      <c r="W55" s="196">
        <f>W109*[1]CPI!$B$12/[1]CPI!$B$9</f>
        <v>4350.0909605970201</v>
      </c>
      <c r="X55" s="196">
        <f>X109*[1]CPI!$B$12/[1]CPI!$B$10</f>
        <v>4448.780902996019</v>
      </c>
      <c r="Y55" s="196">
        <f>Y109*[1]CPI!$B$12/[1]CPI!$B$11</f>
        <v>4491.7421531190603</v>
      </c>
      <c r="Z55" s="197">
        <f>Z109*[1]CPI!$B$12/[1]CPI!$B$12</f>
        <v>4645.9999999999991</v>
      </c>
      <c r="AA55" s="198">
        <f t="shared" si="2"/>
        <v>3.4342542742312743E-2</v>
      </c>
      <c r="AB55" s="198">
        <f t="shared" si="3"/>
        <v>0.12706856839350711</v>
      </c>
      <c r="AC55" s="199"/>
      <c r="AD55" s="187" t="s">
        <v>923</v>
      </c>
      <c r="AE55" s="187" t="s">
        <v>923</v>
      </c>
      <c r="AF55" s="187" t="s">
        <v>923</v>
      </c>
      <c r="AG55" s="187" t="s">
        <v>923</v>
      </c>
      <c r="AH55" s="187" t="s">
        <v>923</v>
      </c>
      <c r="AI55" s="187" t="s">
        <v>923</v>
      </c>
      <c r="AJ55" s="187" t="s">
        <v>923</v>
      </c>
      <c r="AK55" s="187" t="s">
        <v>923</v>
      </c>
      <c r="AL55" s="196" t="s">
        <v>923</v>
      </c>
      <c r="AM55" s="196" t="s">
        <v>923</v>
      </c>
      <c r="AN55" s="193" t="s">
        <v>923</v>
      </c>
      <c r="AO55" s="189" t="s">
        <v>923</v>
      </c>
      <c r="AP55" s="189" t="s">
        <v>923</v>
      </c>
    </row>
    <row r="56" spans="1:42">
      <c r="A56" s="200"/>
      <c r="B56" s="646" t="s">
        <v>919</v>
      </c>
      <c r="C56" s="646"/>
      <c r="D56" s="646"/>
      <c r="E56" s="646"/>
      <c r="F56" s="646"/>
      <c r="G56" s="646"/>
      <c r="H56" s="646"/>
      <c r="I56" s="646"/>
      <c r="J56" s="646"/>
      <c r="K56" s="646"/>
      <c r="L56" s="646"/>
      <c r="M56" s="646"/>
      <c r="N56" s="646"/>
      <c r="O56" s="648" t="s">
        <v>920</v>
      </c>
      <c r="P56" s="648"/>
      <c r="Q56" s="648"/>
      <c r="R56" s="648"/>
      <c r="S56" s="648"/>
      <c r="T56" s="648"/>
      <c r="U56" s="648"/>
      <c r="V56" s="648"/>
      <c r="W56" s="648"/>
      <c r="X56" s="648"/>
      <c r="Y56" s="648"/>
      <c r="Z56" s="648"/>
      <c r="AA56" s="648"/>
      <c r="AB56" s="649"/>
      <c r="AC56" s="650" t="s">
        <v>921</v>
      </c>
      <c r="AD56" s="648"/>
      <c r="AE56" s="648"/>
      <c r="AF56" s="648"/>
      <c r="AG56" s="648"/>
      <c r="AH56" s="648"/>
      <c r="AI56" s="648"/>
      <c r="AJ56" s="648"/>
      <c r="AK56" s="648"/>
      <c r="AL56" s="646"/>
      <c r="AM56" s="646"/>
      <c r="AN56" s="648"/>
      <c r="AO56" s="648"/>
      <c r="AP56" s="648"/>
    </row>
    <row r="57" spans="1:42" ht="26.25">
      <c r="A57" s="201" t="s">
        <v>891</v>
      </c>
      <c r="B57" s="170" t="s">
        <v>24</v>
      </c>
      <c r="C57" s="170" t="s">
        <v>25</v>
      </c>
      <c r="D57" s="170" t="s">
        <v>26</v>
      </c>
      <c r="E57" s="170" t="s">
        <v>922</v>
      </c>
      <c r="F57" s="170" t="s">
        <v>28</v>
      </c>
      <c r="G57" s="170" t="s">
        <v>29</v>
      </c>
      <c r="H57" s="171" t="s">
        <v>30</v>
      </c>
      <c r="I57" s="172" t="s">
        <v>31</v>
      </c>
      <c r="J57" s="202" t="s">
        <v>32</v>
      </c>
      <c r="K57" s="172" t="s">
        <v>33</v>
      </c>
      <c r="L57" s="203" t="s">
        <v>309</v>
      </c>
      <c r="M57" s="175" t="s">
        <v>885</v>
      </c>
      <c r="N57" s="204" t="s">
        <v>665</v>
      </c>
      <c r="O57" s="205"/>
      <c r="P57" s="178" t="s">
        <v>24</v>
      </c>
      <c r="Q57" s="178" t="s">
        <v>25</v>
      </c>
      <c r="R57" s="178" t="s">
        <v>26</v>
      </c>
      <c r="S57" s="178" t="s">
        <v>922</v>
      </c>
      <c r="T57" s="178" t="s">
        <v>28</v>
      </c>
      <c r="U57" s="178" t="s">
        <v>29</v>
      </c>
      <c r="V57" s="179" t="s">
        <v>30</v>
      </c>
      <c r="W57" s="180" t="s">
        <v>31</v>
      </c>
      <c r="X57" s="181" t="s">
        <v>32</v>
      </c>
      <c r="Y57" s="180" t="s">
        <v>33</v>
      </c>
      <c r="Z57" s="182" t="s">
        <v>309</v>
      </c>
      <c r="AA57" s="183" t="s">
        <v>885</v>
      </c>
      <c r="AB57" s="183" t="s">
        <v>665</v>
      </c>
      <c r="AC57" s="184"/>
      <c r="AD57" s="178" t="s">
        <v>24</v>
      </c>
      <c r="AE57" s="178" t="s">
        <v>25</v>
      </c>
      <c r="AF57" s="178" t="s">
        <v>26</v>
      </c>
      <c r="AG57" s="178" t="s">
        <v>922</v>
      </c>
      <c r="AH57" s="178" t="s">
        <v>28</v>
      </c>
      <c r="AI57" s="178" t="s">
        <v>29</v>
      </c>
      <c r="AJ57" s="179" t="s">
        <v>30</v>
      </c>
      <c r="AK57" s="180" t="s">
        <v>31</v>
      </c>
      <c r="AL57" s="181" t="s">
        <v>32</v>
      </c>
      <c r="AM57" s="180" t="s">
        <v>33</v>
      </c>
      <c r="AN57" s="182" t="s">
        <v>309</v>
      </c>
      <c r="AO57" s="183" t="s">
        <v>885</v>
      </c>
      <c r="AP57" s="185" t="s">
        <v>665</v>
      </c>
    </row>
    <row r="58" spans="1:42">
      <c r="A58" s="186" t="s">
        <v>84</v>
      </c>
      <c r="B58" s="206">
        <v>2728</v>
      </c>
      <c r="C58" s="206">
        <v>2730</v>
      </c>
      <c r="D58" s="206">
        <v>2786</v>
      </c>
      <c r="E58" s="206">
        <v>2809</v>
      </c>
      <c r="F58" s="206">
        <v>2835</v>
      </c>
      <c r="G58" s="206">
        <v>2839</v>
      </c>
      <c r="H58" s="206">
        <v>3417</v>
      </c>
      <c r="I58" s="206">
        <v>4010</v>
      </c>
      <c r="J58" s="191">
        <v>4088</v>
      </c>
      <c r="K58" s="191">
        <v>4151.1547388781428</v>
      </c>
      <c r="L58" s="188">
        <v>4237.2382453375349</v>
      </c>
      <c r="M58" s="189">
        <f>L58/K58-1</f>
        <v>2.0737243459793664E-2</v>
      </c>
      <c r="N58" s="190">
        <f>L58/G58-1</f>
        <v>0.49251082963632786</v>
      </c>
      <c r="O58" s="206"/>
      <c r="P58" s="206">
        <v>4510</v>
      </c>
      <c r="Q58" s="206">
        <v>4782</v>
      </c>
      <c r="R58" s="206">
        <v>4906</v>
      </c>
      <c r="S58" s="206">
        <v>5244</v>
      </c>
      <c r="T58" s="206">
        <v>5968</v>
      </c>
      <c r="U58" s="206">
        <v>6487</v>
      </c>
      <c r="V58" s="206">
        <v>7373</v>
      </c>
      <c r="W58" s="206">
        <v>8001</v>
      </c>
      <c r="X58" s="207">
        <v>8734</v>
      </c>
      <c r="Y58" s="207">
        <v>9160.5769932928524</v>
      </c>
      <c r="Z58" s="188">
        <v>9469.8981426360278</v>
      </c>
      <c r="AA58" s="208">
        <f>Z58/Y58-1</f>
        <v>3.3766557452620471E-2</v>
      </c>
      <c r="AB58" s="208">
        <f>Z58/U58-1</f>
        <v>0.45982706068075041</v>
      </c>
      <c r="AC58" s="192"/>
      <c r="AD58" s="209">
        <v>11970</v>
      </c>
      <c r="AE58" s="209">
        <v>12582</v>
      </c>
      <c r="AF58" s="209">
        <v>13512</v>
      </c>
      <c r="AG58" s="209">
        <v>14663</v>
      </c>
      <c r="AH58" s="209">
        <v>15598</v>
      </c>
      <c r="AI58" s="209">
        <v>16490</v>
      </c>
      <c r="AJ58" s="209">
        <v>17625</v>
      </c>
      <c r="AK58" s="209">
        <v>18365</v>
      </c>
      <c r="AL58" s="209">
        <v>18970</v>
      </c>
      <c r="AM58" s="209">
        <v>19759.171765161696</v>
      </c>
      <c r="AN58" s="210">
        <v>20555.534177970731</v>
      </c>
      <c r="AO58" s="208">
        <f>AN58/AM58-1</f>
        <v>4.0303430845878729E-2</v>
      </c>
      <c r="AP58" s="208">
        <f>AN58/AI58-1</f>
        <v>0.24654543226020187</v>
      </c>
    </row>
    <row r="59" spans="1:42">
      <c r="A59" s="186" t="s">
        <v>100</v>
      </c>
      <c r="B59" s="211">
        <v>2234.6989912967192</v>
      </c>
      <c r="C59" s="211">
        <v>2435.8219005134242</v>
      </c>
      <c r="D59" s="211">
        <v>2655.0458715596328</v>
      </c>
      <c r="E59" s="211">
        <v>2894</v>
      </c>
      <c r="F59" s="211">
        <v>3175</v>
      </c>
      <c r="G59" s="211">
        <v>3294.6534653465346</v>
      </c>
      <c r="H59" s="211">
        <v>3345.6578947368421</v>
      </c>
      <c r="I59" s="211">
        <v>3523.7593984962405</v>
      </c>
      <c r="J59" s="212">
        <v>3734.2857142857142</v>
      </c>
      <c r="K59" s="191">
        <v>3728.4375</v>
      </c>
      <c r="L59" s="193">
        <v>4064.375</v>
      </c>
      <c r="M59" s="189">
        <f t="shared" ref="M59:M109" si="6">L59/K59-1</f>
        <v>9.010141647808223E-2</v>
      </c>
      <c r="N59" s="190">
        <f t="shared" ref="N59:N109" si="7">L59/G59-1</f>
        <v>0.23362746423849012</v>
      </c>
      <c r="O59" s="206"/>
      <c r="P59" s="206">
        <v>3435</v>
      </c>
      <c r="Q59" s="206">
        <v>3793</v>
      </c>
      <c r="R59" s="206">
        <v>4194</v>
      </c>
      <c r="S59" s="206">
        <v>4425</v>
      </c>
      <c r="T59" s="206">
        <v>4678</v>
      </c>
      <c r="U59" s="206">
        <v>4922</v>
      </c>
      <c r="V59" s="206">
        <v>5261</v>
      </c>
      <c r="W59" s="206">
        <v>5455</v>
      </c>
      <c r="X59" s="207">
        <v>5785</v>
      </c>
      <c r="Y59" s="207">
        <v>5885.0178090522095</v>
      </c>
      <c r="Z59" s="193">
        <v>6138.0901746155851</v>
      </c>
      <c r="AA59" s="213">
        <f t="shared" ref="AA59:AA109" si="8">Z59/Y59-1</f>
        <v>4.3002820683754717E-2</v>
      </c>
      <c r="AB59" s="213">
        <f t="shared" ref="AB59:AB109" si="9">Z59/U59-1</f>
        <v>0.24707236379837161</v>
      </c>
      <c r="AC59" s="192"/>
      <c r="AD59" s="209">
        <v>15600</v>
      </c>
      <c r="AE59" s="209">
        <v>16952</v>
      </c>
      <c r="AF59" s="209">
        <v>18432</v>
      </c>
      <c r="AG59" s="209">
        <v>20069</v>
      </c>
      <c r="AH59" s="209">
        <v>21522</v>
      </c>
      <c r="AI59" s="209">
        <v>23031</v>
      </c>
      <c r="AJ59" s="209">
        <v>24675</v>
      </c>
      <c r="AK59" s="209">
        <v>25584</v>
      </c>
      <c r="AL59" s="209">
        <v>28210</v>
      </c>
      <c r="AM59" s="209">
        <v>28225.446428571428</v>
      </c>
      <c r="AN59" s="214">
        <v>18845.089285714286</v>
      </c>
      <c r="AO59" s="213">
        <f t="shared" ref="AO59:AO108" si="10">AN59/AM59-1</f>
        <v>-0.33233689205219452</v>
      </c>
      <c r="AP59" s="213">
        <f t="shared" ref="AP59:AP108" si="11">AN59/AI59-1</f>
        <v>-0.18175114907236822</v>
      </c>
    </row>
    <row r="60" spans="1:42">
      <c r="A60" s="186" t="s">
        <v>52</v>
      </c>
      <c r="B60" s="206">
        <v>1393</v>
      </c>
      <c r="C60" s="206">
        <v>1522</v>
      </c>
      <c r="D60" s="206">
        <v>1660</v>
      </c>
      <c r="E60" s="206">
        <v>1686</v>
      </c>
      <c r="F60" s="206">
        <v>1821</v>
      </c>
      <c r="G60" s="206">
        <v>1918</v>
      </c>
      <c r="H60" s="206">
        <v>1979</v>
      </c>
      <c r="I60" s="206">
        <v>2151</v>
      </c>
      <c r="J60" s="191">
        <v>2204</v>
      </c>
      <c r="K60" s="191">
        <v>2333.702542548061</v>
      </c>
      <c r="L60" s="193">
        <v>2438.1736029766421</v>
      </c>
      <c r="M60" s="189">
        <f t="shared" si="6"/>
        <v>4.4766228139133002E-2</v>
      </c>
      <c r="N60" s="190">
        <f t="shared" si="7"/>
        <v>0.27120625806915655</v>
      </c>
      <c r="O60" s="206"/>
      <c r="P60" s="206">
        <v>4078</v>
      </c>
      <c r="Q60" s="206">
        <v>4434</v>
      </c>
      <c r="R60" s="206">
        <v>4674</v>
      </c>
      <c r="S60" s="206">
        <v>4959</v>
      </c>
      <c r="T60" s="206">
        <v>5584</v>
      </c>
      <c r="U60" s="206">
        <v>6554</v>
      </c>
      <c r="V60" s="206">
        <v>8075</v>
      </c>
      <c r="W60" s="206">
        <v>9435</v>
      </c>
      <c r="X60" s="207">
        <v>9728</v>
      </c>
      <c r="Y60" s="207">
        <v>10077.983471174748</v>
      </c>
      <c r="Z60" s="193">
        <v>10397.580342721123</v>
      </c>
      <c r="AA60" s="213">
        <f t="shared" si="8"/>
        <v>3.1712382984204313E-2</v>
      </c>
      <c r="AB60" s="213">
        <f t="shared" si="9"/>
        <v>0.58644802299681453</v>
      </c>
      <c r="AC60" s="192"/>
      <c r="AD60" s="209">
        <v>19172</v>
      </c>
      <c r="AE60" s="209">
        <v>20017</v>
      </c>
      <c r="AF60" s="209">
        <v>21436</v>
      </c>
      <c r="AG60" s="209">
        <v>22501</v>
      </c>
      <c r="AH60" s="209">
        <v>23694</v>
      </c>
      <c r="AI60" s="209">
        <v>24201</v>
      </c>
      <c r="AJ60" s="209">
        <v>25276</v>
      </c>
      <c r="AK60" s="209">
        <v>26285</v>
      </c>
      <c r="AL60" s="209">
        <v>27656</v>
      </c>
      <c r="AM60" s="209">
        <v>28540.968224299064</v>
      </c>
      <c r="AN60" s="214">
        <v>28503.682616822429</v>
      </c>
      <c r="AO60" s="213">
        <f t="shared" si="10"/>
        <v>-1.306389018887244E-3</v>
      </c>
      <c r="AP60" s="213">
        <f t="shared" si="11"/>
        <v>0.17778945567631199</v>
      </c>
    </row>
    <row r="61" spans="1:42">
      <c r="A61" s="186" t="s">
        <v>80</v>
      </c>
      <c r="B61" s="206">
        <v>1874</v>
      </c>
      <c r="C61" s="206">
        <v>1980</v>
      </c>
      <c r="D61" s="206">
        <v>2095</v>
      </c>
      <c r="E61" s="206">
        <v>2138</v>
      </c>
      <c r="F61" s="206">
        <v>2296</v>
      </c>
      <c r="G61" s="206">
        <v>2378</v>
      </c>
      <c r="H61" s="206">
        <v>2525</v>
      </c>
      <c r="I61" s="206">
        <v>2663</v>
      </c>
      <c r="J61" s="191">
        <v>2794</v>
      </c>
      <c r="K61" s="191">
        <v>3006.0742683067906</v>
      </c>
      <c r="L61" s="193">
        <v>3100.5501870203993</v>
      </c>
      <c r="M61" s="189">
        <f t="shared" si="6"/>
        <v>3.1428338185012228E-2</v>
      </c>
      <c r="N61" s="190">
        <f t="shared" si="7"/>
        <v>0.30384784988242197</v>
      </c>
      <c r="O61" s="206"/>
      <c r="P61" s="206">
        <v>4581</v>
      </c>
      <c r="Q61" s="206">
        <v>4980</v>
      </c>
      <c r="R61" s="206">
        <v>5314</v>
      </c>
      <c r="S61" s="206">
        <v>5599</v>
      </c>
      <c r="T61" s="206">
        <v>5914</v>
      </c>
      <c r="U61" s="206">
        <v>5980</v>
      </c>
      <c r="V61" s="206">
        <v>6304</v>
      </c>
      <c r="W61" s="206">
        <v>6654</v>
      </c>
      <c r="X61" s="207">
        <v>6995</v>
      </c>
      <c r="Y61" s="207">
        <v>7251.4804387923505</v>
      </c>
      <c r="Z61" s="193">
        <v>7566.8609681907901</v>
      </c>
      <c r="AA61" s="213">
        <f t="shared" si="8"/>
        <v>4.3491881700636892E-2</v>
      </c>
      <c r="AB61" s="213">
        <f t="shared" si="9"/>
        <v>0.26536136591819237</v>
      </c>
      <c r="AC61" s="192"/>
      <c r="AD61" s="209">
        <v>12075</v>
      </c>
      <c r="AE61" s="209">
        <v>12936</v>
      </c>
      <c r="AF61" s="209">
        <v>13792</v>
      </c>
      <c r="AG61" s="209">
        <v>14716</v>
      </c>
      <c r="AH61" s="209">
        <v>15731</v>
      </c>
      <c r="AI61" s="209">
        <v>16730</v>
      </c>
      <c r="AJ61" s="209">
        <v>17189</v>
      </c>
      <c r="AK61" s="209">
        <v>17999</v>
      </c>
      <c r="AL61" s="209">
        <v>18882</v>
      </c>
      <c r="AM61" s="209">
        <v>19968.246761658032</v>
      </c>
      <c r="AN61" s="214">
        <v>20743.044041450776</v>
      </c>
      <c r="AO61" s="213">
        <f t="shared" si="10"/>
        <v>3.8801467602076478E-2</v>
      </c>
      <c r="AP61" s="213">
        <f t="shared" si="11"/>
        <v>0.23987113218474443</v>
      </c>
    </row>
    <row r="62" spans="1:42">
      <c r="A62" s="186" t="s">
        <v>87</v>
      </c>
      <c r="B62" s="206">
        <v>808</v>
      </c>
      <c r="C62" s="206">
        <v>810</v>
      </c>
      <c r="D62" s="206">
        <v>724</v>
      </c>
      <c r="E62" s="206">
        <v>633</v>
      </c>
      <c r="F62" s="206">
        <v>634</v>
      </c>
      <c r="G62" s="206">
        <v>817</v>
      </c>
      <c r="H62" s="206">
        <v>819</v>
      </c>
      <c r="I62" s="206">
        <v>1119</v>
      </c>
      <c r="J62" s="191">
        <v>1419</v>
      </c>
      <c r="K62" s="191">
        <v>1424.9106914050344</v>
      </c>
      <c r="L62" s="193">
        <v>1428.6369598737504</v>
      </c>
      <c r="M62" s="189">
        <f t="shared" si="6"/>
        <v>2.6150891358964756E-3</v>
      </c>
      <c r="N62" s="190">
        <f t="shared" si="7"/>
        <v>0.74863764978427216</v>
      </c>
      <c r="O62" s="206"/>
      <c r="P62" s="206">
        <v>4195</v>
      </c>
      <c r="Q62" s="206">
        <v>4526</v>
      </c>
      <c r="R62" s="206">
        <v>4549</v>
      </c>
      <c r="S62" s="206">
        <v>4951</v>
      </c>
      <c r="T62" s="206">
        <v>5436</v>
      </c>
      <c r="U62" s="206">
        <v>6550</v>
      </c>
      <c r="V62" s="206">
        <v>7485</v>
      </c>
      <c r="W62" s="206">
        <v>8933</v>
      </c>
      <c r="X62" s="207">
        <v>8986</v>
      </c>
      <c r="Y62" s="207">
        <v>9077.6372918879933</v>
      </c>
      <c r="Z62" s="193">
        <v>9172.6583764355582</v>
      </c>
      <c r="AA62" s="213">
        <f t="shared" si="8"/>
        <v>1.0467600928765641E-2</v>
      </c>
      <c r="AB62" s="213">
        <f t="shared" si="9"/>
        <v>0.40040585899779524</v>
      </c>
      <c r="AC62" s="192"/>
      <c r="AD62" s="209">
        <v>24708</v>
      </c>
      <c r="AE62" s="209">
        <v>26387</v>
      </c>
      <c r="AF62" s="209">
        <v>28039</v>
      </c>
      <c r="AG62" s="209">
        <v>29723</v>
      </c>
      <c r="AH62" s="209">
        <v>31496</v>
      </c>
      <c r="AI62" s="209">
        <v>32553</v>
      </c>
      <c r="AJ62" s="209">
        <v>33964</v>
      </c>
      <c r="AK62" s="209">
        <v>35146</v>
      </c>
      <c r="AL62" s="209">
        <v>35547</v>
      </c>
      <c r="AM62" s="209">
        <v>37122.280537460349</v>
      </c>
      <c r="AN62" s="214">
        <v>38510.569513025606</v>
      </c>
      <c r="AO62" s="213">
        <f t="shared" si="10"/>
        <v>3.7397728681143994E-2</v>
      </c>
      <c r="AP62" s="213">
        <f t="shared" si="11"/>
        <v>0.18301138183963395</v>
      </c>
    </row>
    <row r="63" spans="1:42">
      <c r="A63" s="186" t="s">
        <v>51</v>
      </c>
      <c r="B63" s="206">
        <v>2218</v>
      </c>
      <c r="C63" s="206">
        <v>2388</v>
      </c>
      <c r="D63" s="206">
        <v>2376</v>
      </c>
      <c r="E63" s="206">
        <v>2459</v>
      </c>
      <c r="F63" s="206">
        <v>2550</v>
      </c>
      <c r="G63" s="206">
        <v>2768</v>
      </c>
      <c r="H63" s="206">
        <v>3122</v>
      </c>
      <c r="I63" s="206">
        <v>3394</v>
      </c>
      <c r="J63" s="191">
        <v>3577</v>
      </c>
      <c r="K63" s="191">
        <v>3744.8684059815459</v>
      </c>
      <c r="L63" s="193">
        <v>3901.9574292077623</v>
      </c>
      <c r="M63" s="189">
        <f t="shared" si="6"/>
        <v>4.1947808626680683E-2</v>
      </c>
      <c r="N63" s="190">
        <f t="shared" si="7"/>
        <v>0.40966670130338234</v>
      </c>
      <c r="O63" s="206"/>
      <c r="P63" s="206">
        <v>3733</v>
      </c>
      <c r="Q63" s="206">
        <v>4427</v>
      </c>
      <c r="R63" s="206">
        <v>4772</v>
      </c>
      <c r="S63" s="206">
        <v>5435</v>
      </c>
      <c r="T63" s="206">
        <v>5792</v>
      </c>
      <c r="U63" s="206">
        <v>6270</v>
      </c>
      <c r="V63" s="206">
        <v>7078</v>
      </c>
      <c r="W63" s="206">
        <v>7872</v>
      </c>
      <c r="X63" s="207">
        <v>8441</v>
      </c>
      <c r="Y63" s="207">
        <v>9096</v>
      </c>
      <c r="Z63" s="193">
        <v>9487.0845828483089</v>
      </c>
      <c r="AA63" s="213">
        <f t="shared" si="8"/>
        <v>4.2995226786313623E-2</v>
      </c>
      <c r="AB63" s="213">
        <f t="shared" si="9"/>
        <v>0.5130916400077048</v>
      </c>
      <c r="AC63" s="192"/>
      <c r="AD63" s="209">
        <v>23425</v>
      </c>
      <c r="AE63" s="209">
        <v>24623</v>
      </c>
      <c r="AF63" s="209">
        <v>26731</v>
      </c>
      <c r="AG63" s="209">
        <v>28699</v>
      </c>
      <c r="AH63" s="209">
        <v>29822</v>
      </c>
      <c r="AI63" s="209">
        <v>31098</v>
      </c>
      <c r="AJ63" s="209">
        <v>32038</v>
      </c>
      <c r="AK63" s="209">
        <v>33168</v>
      </c>
      <c r="AL63" s="209">
        <v>34259</v>
      </c>
      <c r="AM63" s="209">
        <v>35736.452703743642</v>
      </c>
      <c r="AN63" s="214">
        <v>37064.237636727776</v>
      </c>
      <c r="AO63" s="213">
        <f t="shared" si="10"/>
        <v>3.7154916969278196E-2</v>
      </c>
      <c r="AP63" s="213">
        <f t="shared" si="11"/>
        <v>0.19185277627911046</v>
      </c>
    </row>
    <row r="64" spans="1:42">
      <c r="A64" s="186" t="s">
        <v>97</v>
      </c>
      <c r="B64" s="206">
        <v>2406</v>
      </c>
      <c r="C64" s="206">
        <v>2536</v>
      </c>
      <c r="D64" s="206">
        <v>2672</v>
      </c>
      <c r="E64" s="206">
        <v>2828</v>
      </c>
      <c r="F64" s="206">
        <v>2984</v>
      </c>
      <c r="G64" s="206">
        <v>3200</v>
      </c>
      <c r="H64" s="206">
        <v>3408</v>
      </c>
      <c r="I64" s="206">
        <v>3490</v>
      </c>
      <c r="J64" s="191">
        <v>3598</v>
      </c>
      <c r="K64" s="191">
        <v>3785.9999999999991</v>
      </c>
      <c r="L64" s="193">
        <v>3865.9999999999991</v>
      </c>
      <c r="M64" s="189">
        <f t="shared" si="6"/>
        <v>2.1130480718436262E-2</v>
      </c>
      <c r="N64" s="190">
        <f t="shared" si="7"/>
        <v>0.20812499999999967</v>
      </c>
      <c r="O64" s="206"/>
      <c r="P64" s="206">
        <v>6336</v>
      </c>
      <c r="Q64" s="206">
        <v>6754</v>
      </c>
      <c r="R64" s="206">
        <v>7135</v>
      </c>
      <c r="S64" s="206">
        <v>7574</v>
      </c>
      <c r="T64" s="206">
        <v>8038</v>
      </c>
      <c r="U64" s="206">
        <v>8456</v>
      </c>
      <c r="V64" s="206">
        <v>8977</v>
      </c>
      <c r="W64" s="206">
        <v>9217</v>
      </c>
      <c r="X64" s="207">
        <v>9635</v>
      </c>
      <c r="Y64" s="207">
        <v>10231.568671685343</v>
      </c>
      <c r="Z64" s="193">
        <v>10619.638998553248</v>
      </c>
      <c r="AA64" s="213">
        <f t="shared" si="8"/>
        <v>3.7928722302557949E-2</v>
      </c>
      <c r="AB64" s="213">
        <f t="shared" si="9"/>
        <v>0.25587026945993951</v>
      </c>
      <c r="AC64" s="192"/>
      <c r="AD64" s="209">
        <v>25877</v>
      </c>
      <c r="AE64" s="209">
        <v>26971</v>
      </c>
      <c r="AF64" s="209">
        <v>28547</v>
      </c>
      <c r="AG64" s="209">
        <v>30342</v>
      </c>
      <c r="AH64" s="209">
        <v>32299</v>
      </c>
      <c r="AI64" s="209">
        <v>33135</v>
      </c>
      <c r="AJ64" s="209">
        <v>34542</v>
      </c>
      <c r="AK64" s="209">
        <v>36043</v>
      </c>
      <c r="AL64" s="209">
        <v>37529</v>
      </c>
      <c r="AM64" s="209">
        <v>38736.019905999448</v>
      </c>
      <c r="AN64" s="214">
        <v>40017.417397642435</v>
      </c>
      <c r="AO64" s="213">
        <f t="shared" si="10"/>
        <v>3.3080256948250009E-2</v>
      </c>
      <c r="AP64" s="213">
        <f t="shared" si="11"/>
        <v>0.20770838683091708</v>
      </c>
    </row>
    <row r="65" spans="1:42">
      <c r="A65" s="186" t="s">
        <v>74</v>
      </c>
      <c r="B65" s="206">
        <v>2028</v>
      </c>
      <c r="C65" s="206">
        <v>2166</v>
      </c>
      <c r="D65" s="206">
        <v>2310</v>
      </c>
      <c r="E65" s="206">
        <v>2422</v>
      </c>
      <c r="F65" s="206">
        <v>2631</v>
      </c>
      <c r="G65" s="206">
        <v>2763</v>
      </c>
      <c r="H65" s="206">
        <v>2889</v>
      </c>
      <c r="I65" s="206">
        <v>3086</v>
      </c>
      <c r="J65" s="191">
        <v>3113</v>
      </c>
      <c r="K65" s="191">
        <v>3274</v>
      </c>
      <c r="L65" s="193">
        <v>3471</v>
      </c>
      <c r="M65" s="189">
        <f t="shared" si="6"/>
        <v>6.0171044593769096E-2</v>
      </c>
      <c r="N65" s="190">
        <f t="shared" si="7"/>
        <v>0.25624321389793692</v>
      </c>
      <c r="O65" s="206"/>
      <c r="P65" s="206">
        <v>6629</v>
      </c>
      <c r="Q65" s="206">
        <v>7050</v>
      </c>
      <c r="R65" s="206">
        <v>7403</v>
      </c>
      <c r="S65" s="206">
        <v>7808</v>
      </c>
      <c r="T65" s="206">
        <v>8291</v>
      </c>
      <c r="U65" s="206">
        <v>9012</v>
      </c>
      <c r="V65" s="206">
        <v>9623</v>
      </c>
      <c r="W65" s="206">
        <v>10438</v>
      </c>
      <c r="X65" s="207">
        <v>10908</v>
      </c>
      <c r="Y65" s="207">
        <v>11258.740854595757</v>
      </c>
      <c r="Z65" s="193">
        <v>11447.650066605185</v>
      </c>
      <c r="AA65" s="213">
        <f t="shared" si="8"/>
        <v>1.6778893345992252E-2</v>
      </c>
      <c r="AB65" s="213">
        <f t="shared" si="9"/>
        <v>0.27026742860687802</v>
      </c>
      <c r="AC65" s="192"/>
      <c r="AD65" s="209">
        <v>10673</v>
      </c>
      <c r="AE65" s="209">
        <v>11261</v>
      </c>
      <c r="AF65" s="209">
        <v>11573</v>
      </c>
      <c r="AG65" s="209">
        <v>12402</v>
      </c>
      <c r="AH65" s="209">
        <v>12741</v>
      </c>
      <c r="AI65" s="209">
        <v>13432</v>
      </c>
      <c r="AJ65" s="209">
        <v>13453</v>
      </c>
      <c r="AK65" s="209">
        <v>13475</v>
      </c>
      <c r="AL65" s="209">
        <v>13848</v>
      </c>
      <c r="AM65" s="209">
        <v>14480.071651662685</v>
      </c>
      <c r="AN65" s="214">
        <v>14786.237369097924</v>
      </c>
      <c r="AO65" s="213">
        <f t="shared" si="10"/>
        <v>2.1143936632391114E-2</v>
      </c>
      <c r="AP65" s="213">
        <f t="shared" si="11"/>
        <v>0.10082172193998828</v>
      </c>
    </row>
    <row r="66" spans="1:42">
      <c r="A66" s="186" t="s">
        <v>125</v>
      </c>
      <c r="B66" s="187" t="s">
        <v>923</v>
      </c>
      <c r="C66" s="187" t="s">
        <v>923</v>
      </c>
      <c r="D66" s="187" t="s">
        <v>923</v>
      </c>
      <c r="E66" s="187" t="s">
        <v>923</v>
      </c>
      <c r="F66" s="187" t="s">
        <v>923</v>
      </c>
      <c r="G66" s="187" t="s">
        <v>923</v>
      </c>
      <c r="H66" s="187" t="s">
        <v>923</v>
      </c>
      <c r="I66" s="187" t="s">
        <v>923</v>
      </c>
      <c r="J66" s="187" t="s">
        <v>923</v>
      </c>
      <c r="K66" s="187" t="s">
        <v>923</v>
      </c>
      <c r="L66" s="193" t="s">
        <v>923</v>
      </c>
      <c r="M66" s="193" t="s">
        <v>923</v>
      </c>
      <c r="N66" s="215" t="s">
        <v>923</v>
      </c>
      <c r="O66" s="206"/>
      <c r="P66" s="206">
        <v>2520</v>
      </c>
      <c r="Q66" s="206">
        <v>2520</v>
      </c>
      <c r="R66" s="206">
        <v>3210</v>
      </c>
      <c r="S66" s="206">
        <v>3770</v>
      </c>
      <c r="T66" s="206">
        <v>3770</v>
      </c>
      <c r="U66" s="206">
        <v>5370</v>
      </c>
      <c r="V66" s="206">
        <v>7000</v>
      </c>
      <c r="W66" s="206">
        <v>7000</v>
      </c>
      <c r="X66" s="207">
        <v>7244</v>
      </c>
      <c r="Y66" s="207">
        <v>7255</v>
      </c>
      <c r="Z66" s="193">
        <v>7516.0180182833237</v>
      </c>
      <c r="AA66" s="213">
        <f t="shared" si="8"/>
        <v>3.5977673092119078E-2</v>
      </c>
      <c r="AB66" s="213">
        <f t="shared" si="9"/>
        <v>0.3996309158814384</v>
      </c>
      <c r="AC66" s="192"/>
      <c r="AD66" s="209">
        <v>25431</v>
      </c>
      <c r="AE66" s="209">
        <v>26138</v>
      </c>
      <c r="AF66" s="209">
        <v>27767</v>
      </c>
      <c r="AG66" s="209">
        <v>29993</v>
      </c>
      <c r="AH66" s="209">
        <v>31422</v>
      </c>
      <c r="AI66" s="209">
        <v>32624</v>
      </c>
      <c r="AJ66" s="209">
        <v>34223</v>
      </c>
      <c r="AK66" s="209">
        <v>35367</v>
      </c>
      <c r="AL66" s="209">
        <v>37146</v>
      </c>
      <c r="AM66" s="209">
        <v>38173.711716742997</v>
      </c>
      <c r="AN66" s="214">
        <v>39608.701552552222</v>
      </c>
      <c r="AO66" s="213">
        <f t="shared" si="10"/>
        <v>3.7591048165741769E-2</v>
      </c>
      <c r="AP66" s="213">
        <f t="shared" si="11"/>
        <v>0.21409703140486203</v>
      </c>
    </row>
    <row r="67" spans="1:42">
      <c r="A67" s="186" t="s">
        <v>75</v>
      </c>
      <c r="B67" s="206">
        <v>1780</v>
      </c>
      <c r="C67" s="206">
        <v>1919</v>
      </c>
      <c r="D67" s="206">
        <v>2031</v>
      </c>
      <c r="E67" s="206">
        <v>2031</v>
      </c>
      <c r="F67" s="206">
        <v>2292</v>
      </c>
      <c r="G67" s="206">
        <v>2553</v>
      </c>
      <c r="H67" s="206">
        <v>2773</v>
      </c>
      <c r="I67" s="206">
        <v>2985</v>
      </c>
      <c r="J67" s="191">
        <v>3091</v>
      </c>
      <c r="K67" s="191">
        <v>3141.3231719045712</v>
      </c>
      <c r="L67" s="193">
        <v>3173.95635528806</v>
      </c>
      <c r="M67" s="189">
        <f t="shared" si="6"/>
        <v>1.0388355988124376E-2</v>
      </c>
      <c r="N67" s="190">
        <f t="shared" si="7"/>
        <v>0.24322614778224039</v>
      </c>
      <c r="O67" s="206"/>
      <c r="P67" s="206">
        <v>3054</v>
      </c>
      <c r="Q67" s="206">
        <v>3213</v>
      </c>
      <c r="R67" s="206">
        <v>3315</v>
      </c>
      <c r="S67" s="206">
        <v>3386</v>
      </c>
      <c r="T67" s="206">
        <v>3825</v>
      </c>
      <c r="U67" s="206">
        <v>4316</v>
      </c>
      <c r="V67" s="206">
        <v>5034</v>
      </c>
      <c r="W67" s="206">
        <v>5624</v>
      </c>
      <c r="X67" s="207">
        <v>6235</v>
      </c>
      <c r="Y67" s="207">
        <v>6314.9287417447485</v>
      </c>
      <c r="Z67" s="193">
        <v>6350.9698870829161</v>
      </c>
      <c r="AA67" s="213">
        <f t="shared" si="8"/>
        <v>5.7072924829568716E-3</v>
      </c>
      <c r="AB67" s="213">
        <f t="shared" si="9"/>
        <v>0.47149441313320573</v>
      </c>
      <c r="AC67" s="192"/>
      <c r="AD67" s="209">
        <v>18628</v>
      </c>
      <c r="AE67" s="209">
        <v>19801</v>
      </c>
      <c r="AF67" s="209">
        <v>21022</v>
      </c>
      <c r="AG67" s="209">
        <v>22102</v>
      </c>
      <c r="AH67" s="209">
        <v>23060</v>
      </c>
      <c r="AI67" s="209">
        <v>23976</v>
      </c>
      <c r="AJ67" s="209">
        <v>24996</v>
      </c>
      <c r="AK67" s="209">
        <v>26304</v>
      </c>
      <c r="AL67" s="209">
        <v>27160</v>
      </c>
      <c r="AM67" s="209">
        <v>27293.093286745527</v>
      </c>
      <c r="AN67" s="214">
        <v>28198.591855191582</v>
      </c>
      <c r="AO67" s="213">
        <f t="shared" si="10"/>
        <v>3.3176839244007494E-2</v>
      </c>
      <c r="AP67" s="213">
        <f t="shared" si="11"/>
        <v>0.17611744474439361</v>
      </c>
    </row>
    <row r="68" spans="1:42">
      <c r="A68" s="186" t="s">
        <v>89</v>
      </c>
      <c r="B68" s="206">
        <v>2075</v>
      </c>
      <c r="C68" s="206">
        <v>2208</v>
      </c>
      <c r="D68" s="206">
        <v>2236</v>
      </c>
      <c r="E68" s="206">
        <v>2120</v>
      </c>
      <c r="F68" s="206">
        <v>2104</v>
      </c>
      <c r="G68" s="206">
        <v>2596</v>
      </c>
      <c r="H68" s="206">
        <v>2800</v>
      </c>
      <c r="I68" s="206">
        <v>3125</v>
      </c>
      <c r="J68" s="191">
        <v>3315</v>
      </c>
      <c r="K68" s="191">
        <v>3426.8584514260601</v>
      </c>
      <c r="L68" s="193">
        <v>3575.8979385972034</v>
      </c>
      <c r="M68" s="189">
        <f t="shared" si="6"/>
        <v>4.3491579615470233E-2</v>
      </c>
      <c r="N68" s="190">
        <f t="shared" si="7"/>
        <v>0.37746453721001672</v>
      </c>
      <c r="O68" s="206"/>
      <c r="P68" s="206">
        <v>3411</v>
      </c>
      <c r="Q68" s="206">
        <v>3678</v>
      </c>
      <c r="R68" s="206">
        <v>3909</v>
      </c>
      <c r="S68" s="206">
        <v>4181</v>
      </c>
      <c r="T68" s="206">
        <v>4453</v>
      </c>
      <c r="U68" s="206">
        <v>5008</v>
      </c>
      <c r="V68" s="206">
        <v>5872</v>
      </c>
      <c r="W68" s="206">
        <v>7298</v>
      </c>
      <c r="X68" s="207">
        <v>7539</v>
      </c>
      <c r="Y68" s="207">
        <v>7823</v>
      </c>
      <c r="Z68" s="193">
        <v>8094.0994181968917</v>
      </c>
      <c r="AA68" s="213">
        <f t="shared" si="8"/>
        <v>3.4654150351130175E-2</v>
      </c>
      <c r="AB68" s="213">
        <f t="shared" si="9"/>
        <v>0.6162339093843634</v>
      </c>
      <c r="AC68" s="192"/>
      <c r="AD68" s="209">
        <v>18506</v>
      </c>
      <c r="AE68" s="209">
        <v>18964</v>
      </c>
      <c r="AF68" s="209">
        <v>20074</v>
      </c>
      <c r="AG68" s="209">
        <v>21499</v>
      </c>
      <c r="AH68" s="209">
        <v>22878</v>
      </c>
      <c r="AI68" s="209">
        <v>23835</v>
      </c>
      <c r="AJ68" s="209">
        <v>24811</v>
      </c>
      <c r="AK68" s="209">
        <v>25878</v>
      </c>
      <c r="AL68" s="209">
        <v>27771</v>
      </c>
      <c r="AM68" s="209">
        <v>28757.786305058664</v>
      </c>
      <c r="AN68" s="214">
        <v>29578.068330448168</v>
      </c>
      <c r="AO68" s="213">
        <f t="shared" si="10"/>
        <v>2.8523823659027947E-2</v>
      </c>
      <c r="AP68" s="213">
        <f t="shared" si="11"/>
        <v>0.24095105225291236</v>
      </c>
    </row>
    <row r="69" spans="1:42">
      <c r="A69" s="186" t="s">
        <v>98</v>
      </c>
      <c r="B69" s="206">
        <v>1458</v>
      </c>
      <c r="C69" s="206">
        <v>1525</v>
      </c>
      <c r="D69" s="206">
        <v>1732</v>
      </c>
      <c r="E69" s="206">
        <v>1946</v>
      </c>
      <c r="F69" s="206">
        <v>2192</v>
      </c>
      <c r="G69" s="206">
        <v>2443</v>
      </c>
      <c r="H69" s="206">
        <v>2710</v>
      </c>
      <c r="I69" s="206">
        <v>2965</v>
      </c>
      <c r="J69" s="191">
        <v>3097</v>
      </c>
      <c r="K69" s="191">
        <v>3252.1779598525195</v>
      </c>
      <c r="L69" s="193">
        <v>3492.1779598525191</v>
      </c>
      <c r="M69" s="189">
        <f t="shared" si="6"/>
        <v>7.3796699615688688E-2</v>
      </c>
      <c r="N69" s="190">
        <f t="shared" si="7"/>
        <v>0.42946293894904586</v>
      </c>
      <c r="O69" s="206"/>
      <c r="P69" s="206">
        <v>3386</v>
      </c>
      <c r="Q69" s="206">
        <v>3491</v>
      </c>
      <c r="R69" s="206">
        <v>4227</v>
      </c>
      <c r="S69" s="206">
        <v>5017</v>
      </c>
      <c r="T69" s="206">
        <v>5823</v>
      </c>
      <c r="U69" s="206">
        <v>6638</v>
      </c>
      <c r="V69" s="206">
        <v>7458</v>
      </c>
      <c r="W69" s="206">
        <v>8368</v>
      </c>
      <c r="X69" s="207">
        <v>8613</v>
      </c>
      <c r="Y69" s="207">
        <v>9073.1314373558798</v>
      </c>
      <c r="Z69" s="193">
        <v>9740.1388675377912</v>
      </c>
      <c r="AA69" s="213">
        <f t="shared" si="8"/>
        <v>7.3514578157185095E-2</v>
      </c>
      <c r="AB69" s="213">
        <f t="shared" si="9"/>
        <v>0.46733035063841388</v>
      </c>
      <c r="AC69" s="192"/>
      <c r="AD69" s="209">
        <v>8856</v>
      </c>
      <c r="AE69" s="209">
        <v>9306</v>
      </c>
      <c r="AF69" s="209">
        <v>9835</v>
      </c>
      <c r="AG69" s="209">
        <v>10426</v>
      </c>
      <c r="AH69" s="209">
        <v>10922</v>
      </c>
      <c r="AI69" s="209">
        <v>11451</v>
      </c>
      <c r="AJ69" s="209">
        <v>12068</v>
      </c>
      <c r="AK69" s="209">
        <v>13404</v>
      </c>
      <c r="AL69" s="209">
        <v>13804</v>
      </c>
      <c r="AM69" s="209">
        <v>14687.411845730028</v>
      </c>
      <c r="AN69" s="214">
        <v>15417.485674931129</v>
      </c>
      <c r="AO69" s="213">
        <f t="shared" si="10"/>
        <v>4.9707452672361097E-2</v>
      </c>
      <c r="AP69" s="213">
        <f t="shared" si="11"/>
        <v>0.34638771067427565</v>
      </c>
    </row>
    <row r="70" spans="1:42">
      <c r="A70" s="186" t="s">
        <v>68</v>
      </c>
      <c r="B70" s="206">
        <v>1798</v>
      </c>
      <c r="C70" s="206">
        <v>1876</v>
      </c>
      <c r="D70" s="206">
        <v>1979</v>
      </c>
      <c r="E70" s="206">
        <v>2092</v>
      </c>
      <c r="F70" s="206">
        <v>2232</v>
      </c>
      <c r="G70" s="206">
        <v>2418</v>
      </c>
      <c r="H70" s="206">
        <v>2554</v>
      </c>
      <c r="I70" s="206">
        <v>2791</v>
      </c>
      <c r="J70" s="191">
        <v>3114</v>
      </c>
      <c r="K70" s="191">
        <v>3697.1747582112421</v>
      </c>
      <c r="L70" s="193">
        <v>3760.8959111366466</v>
      </c>
      <c r="M70" s="189">
        <f t="shared" si="6"/>
        <v>1.7235093576218663E-2</v>
      </c>
      <c r="N70" s="190">
        <f t="shared" si="7"/>
        <v>0.55537465307553635</v>
      </c>
      <c r="O70" s="206"/>
      <c r="P70" s="206">
        <v>3591</v>
      </c>
      <c r="Q70" s="206">
        <v>3922</v>
      </c>
      <c r="R70" s="206">
        <v>4156</v>
      </c>
      <c r="S70" s="206">
        <v>4382</v>
      </c>
      <c r="T70" s="206">
        <v>4612</v>
      </c>
      <c r="U70" s="206">
        <v>4886</v>
      </c>
      <c r="V70" s="206">
        <v>5330</v>
      </c>
      <c r="W70" s="206">
        <v>5682</v>
      </c>
      <c r="X70" s="207">
        <v>5989</v>
      </c>
      <c r="Y70" s="207">
        <v>6325.2977448670481</v>
      </c>
      <c r="Z70" s="193">
        <v>6602.0394143386065</v>
      </c>
      <c r="AA70" s="213">
        <f t="shared" si="8"/>
        <v>4.3751564058171599E-2</v>
      </c>
      <c r="AB70" s="213">
        <f t="shared" si="9"/>
        <v>0.35121559851383677</v>
      </c>
      <c r="AC70" s="192"/>
      <c r="AD70" s="209">
        <v>4897</v>
      </c>
      <c r="AE70" s="209">
        <v>5120</v>
      </c>
      <c r="AF70" s="209">
        <v>5347</v>
      </c>
      <c r="AG70" s="209">
        <v>5630</v>
      </c>
      <c r="AH70" s="209">
        <v>6056</v>
      </c>
      <c r="AI70" s="209">
        <v>6250</v>
      </c>
      <c r="AJ70" s="209">
        <v>6391</v>
      </c>
      <c r="AK70" s="209">
        <v>6529</v>
      </c>
      <c r="AL70" s="209">
        <v>6613</v>
      </c>
      <c r="AM70" s="209">
        <v>6761.8932557587268</v>
      </c>
      <c r="AN70" s="214">
        <v>6963.1331578199161</v>
      </c>
      <c r="AO70" s="213">
        <f t="shared" si="10"/>
        <v>2.9760881228020564E-2</v>
      </c>
      <c r="AP70" s="213">
        <f t="shared" si="11"/>
        <v>0.11410130525118656</v>
      </c>
    </row>
    <row r="71" spans="1:42">
      <c r="A71" s="186" t="s">
        <v>126</v>
      </c>
      <c r="B71" s="206">
        <v>1990</v>
      </c>
      <c r="C71" s="206">
        <v>2147</v>
      </c>
      <c r="D71" s="206">
        <v>2301</v>
      </c>
      <c r="E71" s="206">
        <v>2440</v>
      </c>
      <c r="F71" s="206">
        <v>2597</v>
      </c>
      <c r="G71" s="206">
        <v>2729</v>
      </c>
      <c r="H71" s="206">
        <v>3010</v>
      </c>
      <c r="I71" s="206">
        <v>3152</v>
      </c>
      <c r="J71" s="191">
        <v>3249</v>
      </c>
      <c r="K71" s="191">
        <v>3393.4140102222673</v>
      </c>
      <c r="L71" s="193">
        <v>3526.0895877467319</v>
      </c>
      <c r="M71" s="189">
        <f t="shared" si="6"/>
        <v>3.9097963621531173E-2</v>
      </c>
      <c r="N71" s="190">
        <f t="shared" si="7"/>
        <v>0.2920811974154387</v>
      </c>
      <c r="O71" s="206"/>
      <c r="P71" s="206">
        <v>6494</v>
      </c>
      <c r="Q71" s="206">
        <v>6914</v>
      </c>
      <c r="R71" s="206">
        <v>8058</v>
      </c>
      <c r="S71" s="206">
        <v>9099</v>
      </c>
      <c r="T71" s="206">
        <v>10021</v>
      </c>
      <c r="U71" s="206">
        <v>10410</v>
      </c>
      <c r="V71" s="206">
        <v>10969</v>
      </c>
      <c r="W71" s="206">
        <v>11630</v>
      </c>
      <c r="X71" s="207">
        <v>12168</v>
      </c>
      <c r="Y71" s="207">
        <v>12580.43192843904</v>
      </c>
      <c r="Z71" s="193">
        <v>12769.518051414296</v>
      </c>
      <c r="AA71" s="213">
        <f t="shared" si="8"/>
        <v>1.5030177346122109E-2</v>
      </c>
      <c r="AB71" s="213">
        <f t="shared" si="9"/>
        <v>0.2266587945642935</v>
      </c>
      <c r="AC71" s="192"/>
      <c r="AD71" s="209">
        <v>19608</v>
      </c>
      <c r="AE71" s="209">
        <v>20666</v>
      </c>
      <c r="AF71" s="209">
        <v>21849</v>
      </c>
      <c r="AG71" s="209">
        <v>23163</v>
      </c>
      <c r="AH71" s="209">
        <v>24587</v>
      </c>
      <c r="AI71" s="209">
        <v>25819</v>
      </c>
      <c r="AJ71" s="209">
        <v>27095</v>
      </c>
      <c r="AK71" s="209">
        <v>28514</v>
      </c>
      <c r="AL71" s="209">
        <v>29937</v>
      </c>
      <c r="AM71" s="209">
        <v>31372.088729262861</v>
      </c>
      <c r="AN71" s="214">
        <v>32546.779481226309</v>
      </c>
      <c r="AO71" s="213">
        <f t="shared" si="10"/>
        <v>3.7443817085335951E-2</v>
      </c>
      <c r="AP71" s="213">
        <f t="shared" si="11"/>
        <v>0.26057475042512523</v>
      </c>
    </row>
    <row r="72" spans="1:42">
      <c r="A72" s="186" t="s">
        <v>73</v>
      </c>
      <c r="B72" s="206">
        <v>2584</v>
      </c>
      <c r="C72" s="206">
        <v>2728</v>
      </c>
      <c r="D72" s="206">
        <v>2882</v>
      </c>
      <c r="E72" s="206">
        <v>3003</v>
      </c>
      <c r="F72" s="206">
        <v>3137</v>
      </c>
      <c r="G72" s="206">
        <v>3279</v>
      </c>
      <c r="H72" s="206">
        <v>3441</v>
      </c>
      <c r="I72" s="206">
        <v>3538</v>
      </c>
      <c r="J72" s="191">
        <v>3660</v>
      </c>
      <c r="K72" s="191">
        <v>3808.9867644428546</v>
      </c>
      <c r="L72" s="193">
        <v>4152.1273475228045</v>
      </c>
      <c r="M72" s="189">
        <f t="shared" si="6"/>
        <v>9.008710302781564E-2</v>
      </c>
      <c r="N72" s="190">
        <f t="shared" si="7"/>
        <v>0.2662785445327247</v>
      </c>
      <c r="O72" s="206"/>
      <c r="P72" s="206">
        <v>5847</v>
      </c>
      <c r="Q72" s="206">
        <v>6155</v>
      </c>
      <c r="R72" s="206">
        <v>6555</v>
      </c>
      <c r="S72" s="206">
        <v>6875</v>
      </c>
      <c r="T72" s="206">
        <v>7222</v>
      </c>
      <c r="U72" s="206">
        <v>7643</v>
      </c>
      <c r="V72" s="206">
        <v>7988</v>
      </c>
      <c r="W72" s="206">
        <v>8343</v>
      </c>
      <c r="X72" s="207">
        <v>8715</v>
      </c>
      <c r="Y72" s="207">
        <v>8925.5162842474529</v>
      </c>
      <c r="Z72" s="193">
        <v>9022.7910914510448</v>
      </c>
      <c r="AA72" s="213">
        <f t="shared" si="8"/>
        <v>1.0898507616334818E-2</v>
      </c>
      <c r="AB72" s="213">
        <f t="shared" si="9"/>
        <v>0.18053003944145551</v>
      </c>
      <c r="AC72" s="192"/>
      <c r="AD72" s="209">
        <v>20641</v>
      </c>
      <c r="AE72" s="209">
        <v>21689</v>
      </c>
      <c r="AF72" s="209">
        <v>23577</v>
      </c>
      <c r="AG72" s="209">
        <v>24838</v>
      </c>
      <c r="AH72" s="209">
        <v>26078</v>
      </c>
      <c r="AI72" s="209">
        <v>27076</v>
      </c>
      <c r="AJ72" s="209">
        <v>28260</v>
      </c>
      <c r="AK72" s="209">
        <v>29732</v>
      </c>
      <c r="AL72" s="209">
        <v>30938</v>
      </c>
      <c r="AM72" s="209">
        <v>31987.057247192039</v>
      </c>
      <c r="AN72" s="214">
        <v>33044.423415281897</v>
      </c>
      <c r="AO72" s="213">
        <f t="shared" si="10"/>
        <v>3.3056062641794837E-2</v>
      </c>
      <c r="AP72" s="213">
        <f t="shared" si="11"/>
        <v>0.22043224314085896</v>
      </c>
    </row>
    <row r="73" spans="1:42">
      <c r="A73" s="186" t="s">
        <v>66</v>
      </c>
      <c r="B73" s="206">
        <v>2920</v>
      </c>
      <c r="C73" s="206">
        <v>3090</v>
      </c>
      <c r="D73" s="206">
        <v>3202</v>
      </c>
      <c r="E73" s="206">
        <v>3331</v>
      </c>
      <c r="F73" s="206">
        <v>3512</v>
      </c>
      <c r="G73" s="206">
        <v>3701</v>
      </c>
      <c r="H73" s="206">
        <v>3912</v>
      </c>
      <c r="I73" s="206">
        <v>4111</v>
      </c>
      <c r="J73" s="191">
        <v>4251</v>
      </c>
      <c r="K73" s="191">
        <v>4387.4454586716429</v>
      </c>
      <c r="L73" s="193">
        <v>4540.7766402743446</v>
      </c>
      <c r="M73" s="189">
        <f t="shared" si="6"/>
        <v>3.4947712295693156E-2</v>
      </c>
      <c r="N73" s="190">
        <f t="shared" si="7"/>
        <v>0.22690533376772337</v>
      </c>
      <c r="O73" s="206"/>
      <c r="P73" s="206">
        <v>5407</v>
      </c>
      <c r="Q73" s="206">
        <v>5619</v>
      </c>
      <c r="R73" s="206">
        <v>5900</v>
      </c>
      <c r="S73" s="206">
        <v>6218</v>
      </c>
      <c r="T73" s="206">
        <v>6433</v>
      </c>
      <c r="U73" s="206">
        <v>6712</v>
      </c>
      <c r="V73" s="206">
        <v>7155</v>
      </c>
      <c r="W73" s="206">
        <v>7562</v>
      </c>
      <c r="X73" s="207">
        <v>7831</v>
      </c>
      <c r="Y73" s="207">
        <v>7837.4909207512601</v>
      </c>
      <c r="Z73" s="193">
        <v>7857.1403939532756</v>
      </c>
      <c r="AA73" s="213">
        <f t="shared" si="8"/>
        <v>2.5071127227707102E-3</v>
      </c>
      <c r="AB73" s="213">
        <f t="shared" si="9"/>
        <v>0.17061090493940334</v>
      </c>
      <c r="AC73" s="192"/>
      <c r="AD73" s="209">
        <v>18661</v>
      </c>
      <c r="AE73" s="209">
        <v>19658</v>
      </c>
      <c r="AF73" s="209">
        <v>20770</v>
      </c>
      <c r="AG73" s="209">
        <v>22245</v>
      </c>
      <c r="AH73" s="209">
        <v>23526</v>
      </c>
      <c r="AI73" s="209">
        <v>24198</v>
      </c>
      <c r="AJ73" s="209">
        <v>25290</v>
      </c>
      <c r="AK73" s="209">
        <v>26455</v>
      </c>
      <c r="AL73" s="209">
        <v>27723</v>
      </c>
      <c r="AM73" s="209">
        <v>28482.955573227304</v>
      </c>
      <c r="AN73" s="214">
        <v>29649.776143141145</v>
      </c>
      <c r="AO73" s="213">
        <f t="shared" si="10"/>
        <v>4.0965572091493208E-2</v>
      </c>
      <c r="AP73" s="213">
        <f t="shared" si="11"/>
        <v>0.2252986256360503</v>
      </c>
    </row>
    <row r="74" spans="1:42">
      <c r="A74" s="186" t="s">
        <v>62</v>
      </c>
      <c r="B74" s="206">
        <v>1767</v>
      </c>
      <c r="C74" s="206">
        <v>1848</v>
      </c>
      <c r="D74" s="206">
        <v>1887</v>
      </c>
      <c r="E74" s="206">
        <v>1928</v>
      </c>
      <c r="F74" s="206">
        <v>1984</v>
      </c>
      <c r="G74" s="206">
        <v>2121</v>
      </c>
      <c r="H74" s="206">
        <v>2281</v>
      </c>
      <c r="I74" s="206">
        <v>2362</v>
      </c>
      <c r="J74" s="191">
        <v>2517</v>
      </c>
      <c r="K74" s="191">
        <v>2543.5973798320883</v>
      </c>
      <c r="L74" s="193">
        <v>2628.1509671863946</v>
      </c>
      <c r="M74" s="189">
        <f t="shared" si="6"/>
        <v>3.3241733941355101E-2</v>
      </c>
      <c r="N74" s="190">
        <f t="shared" si="7"/>
        <v>0.23910936689598983</v>
      </c>
      <c r="O74" s="206"/>
      <c r="P74" s="206">
        <v>4242</v>
      </c>
      <c r="Q74" s="206">
        <v>4699</v>
      </c>
      <c r="R74" s="206">
        <v>5213</v>
      </c>
      <c r="S74" s="206">
        <v>5746</v>
      </c>
      <c r="T74" s="206">
        <v>6010</v>
      </c>
      <c r="U74" s="206">
        <v>6312</v>
      </c>
      <c r="V74" s="206">
        <v>6627</v>
      </c>
      <c r="W74" s="206">
        <v>6920</v>
      </c>
      <c r="X74" s="207">
        <v>7280</v>
      </c>
      <c r="Y74" s="207">
        <v>7729</v>
      </c>
      <c r="Z74" s="193">
        <v>8085.5250527974849</v>
      </c>
      <c r="AA74" s="213">
        <f t="shared" si="8"/>
        <v>4.6128225229329134E-2</v>
      </c>
      <c r="AB74" s="213">
        <f t="shared" si="9"/>
        <v>0.28097671939123647</v>
      </c>
      <c r="AC74" s="192"/>
      <c r="AD74" s="209">
        <v>14446</v>
      </c>
      <c r="AE74" s="209">
        <v>15305</v>
      </c>
      <c r="AF74" s="209">
        <v>16150</v>
      </c>
      <c r="AG74" s="209">
        <v>17125</v>
      </c>
      <c r="AH74" s="209">
        <v>18101</v>
      </c>
      <c r="AI74" s="209">
        <v>19095</v>
      </c>
      <c r="AJ74" s="209">
        <v>20024</v>
      </c>
      <c r="AK74" s="209">
        <v>21019</v>
      </c>
      <c r="AL74" s="209">
        <v>21924</v>
      </c>
      <c r="AM74" s="209">
        <v>22838.51151535381</v>
      </c>
      <c r="AN74" s="214">
        <v>24111.785547396528</v>
      </c>
      <c r="AO74" s="213">
        <f t="shared" si="10"/>
        <v>5.5751182873136296E-2</v>
      </c>
      <c r="AP74" s="213">
        <f t="shared" si="11"/>
        <v>0.26272770606946994</v>
      </c>
    </row>
    <row r="75" spans="1:42">
      <c r="A75" s="186" t="s">
        <v>79</v>
      </c>
      <c r="B75" s="206">
        <v>2770</v>
      </c>
      <c r="C75" s="206">
        <v>3008</v>
      </c>
      <c r="D75" s="206">
        <v>3270</v>
      </c>
      <c r="E75" s="206">
        <v>3450</v>
      </c>
      <c r="F75" s="206">
        <v>3684</v>
      </c>
      <c r="G75" s="206">
        <v>3759</v>
      </c>
      <c r="H75" s="206">
        <v>3900</v>
      </c>
      <c r="I75" s="206">
        <v>4051</v>
      </c>
      <c r="J75" s="191">
        <v>4201</v>
      </c>
      <c r="K75" s="191">
        <v>4321.5772470637967</v>
      </c>
      <c r="L75" s="193">
        <v>4461.3112526795694</v>
      </c>
      <c r="M75" s="189">
        <f t="shared" si="6"/>
        <v>3.2334029366410721E-2</v>
      </c>
      <c r="N75" s="190">
        <f t="shared" si="7"/>
        <v>0.18683459768011956</v>
      </c>
      <c r="O75" s="206"/>
      <c r="P75" s="206">
        <v>4476</v>
      </c>
      <c r="Q75" s="206">
        <v>5029</v>
      </c>
      <c r="R75" s="206">
        <v>5764</v>
      </c>
      <c r="S75" s="206">
        <v>6279</v>
      </c>
      <c r="T75" s="206">
        <v>6809</v>
      </c>
      <c r="U75" s="206">
        <v>7116</v>
      </c>
      <c r="V75" s="206">
        <v>7519</v>
      </c>
      <c r="W75" s="206">
        <v>7974</v>
      </c>
      <c r="X75" s="207">
        <v>8462</v>
      </c>
      <c r="Y75" s="207">
        <v>8700.512294174112</v>
      </c>
      <c r="Z75" s="193">
        <v>9188.490782446037</v>
      </c>
      <c r="AA75" s="213">
        <f t="shared" si="8"/>
        <v>5.6086178810261123E-2</v>
      </c>
      <c r="AB75" s="213">
        <f t="shared" si="9"/>
        <v>0.29124378617847624</v>
      </c>
      <c r="AC75" s="192"/>
      <c r="AD75" s="209">
        <v>14640</v>
      </c>
      <c r="AE75" s="209">
        <v>15734</v>
      </c>
      <c r="AF75" s="209">
        <v>16926</v>
      </c>
      <c r="AG75" s="209">
        <v>17956</v>
      </c>
      <c r="AH75" s="209">
        <v>19121</v>
      </c>
      <c r="AI75" s="209">
        <v>19974</v>
      </c>
      <c r="AJ75" s="209">
        <v>21114</v>
      </c>
      <c r="AK75" s="209">
        <v>21895</v>
      </c>
      <c r="AL75" s="209">
        <v>22949</v>
      </c>
      <c r="AM75" s="209">
        <v>24435.76896748431</v>
      </c>
      <c r="AN75" s="214">
        <v>25274.82953032896</v>
      </c>
      <c r="AO75" s="213">
        <f t="shared" si="10"/>
        <v>3.4337391385601768E-2</v>
      </c>
      <c r="AP75" s="213">
        <f t="shared" si="11"/>
        <v>0.26538647893906875</v>
      </c>
    </row>
    <row r="76" spans="1:42">
      <c r="A76" s="186" t="s">
        <v>70</v>
      </c>
      <c r="B76" s="206">
        <v>1738</v>
      </c>
      <c r="C76" s="206">
        <v>1841</v>
      </c>
      <c r="D76" s="206">
        <v>1875</v>
      </c>
      <c r="E76" s="206">
        <v>1915</v>
      </c>
      <c r="F76" s="206">
        <v>1947</v>
      </c>
      <c r="G76" s="206">
        <v>2049</v>
      </c>
      <c r="H76" s="206">
        <v>2212</v>
      </c>
      <c r="I76" s="206">
        <v>2701</v>
      </c>
      <c r="J76" s="191">
        <v>3001</v>
      </c>
      <c r="K76" s="191">
        <v>3380.6563052706038</v>
      </c>
      <c r="L76" s="193">
        <v>3683.2340820657942</v>
      </c>
      <c r="M76" s="189">
        <f t="shared" si="6"/>
        <v>8.9502673289638235E-2</v>
      </c>
      <c r="N76" s="190">
        <f t="shared" si="7"/>
        <v>0.79757641877295948</v>
      </c>
      <c r="O76" s="206"/>
      <c r="P76" s="206">
        <v>3534</v>
      </c>
      <c r="Q76" s="206">
        <v>3695</v>
      </c>
      <c r="R76" s="206">
        <v>3770</v>
      </c>
      <c r="S76" s="206">
        <v>3830</v>
      </c>
      <c r="T76" s="206">
        <v>4073</v>
      </c>
      <c r="U76" s="206">
        <v>4282</v>
      </c>
      <c r="V76" s="206">
        <v>4733</v>
      </c>
      <c r="W76" s="206">
        <v>5246</v>
      </c>
      <c r="X76" s="207">
        <v>5875</v>
      </c>
      <c r="Y76" s="207">
        <v>6605.4078859804795</v>
      </c>
      <c r="Z76" s="193">
        <v>7313.746384205856</v>
      </c>
      <c r="AA76" s="213">
        <f t="shared" si="8"/>
        <v>0.10723614808538562</v>
      </c>
      <c r="AB76" s="213">
        <f t="shared" si="9"/>
        <v>0.70802110794158235</v>
      </c>
      <c r="AC76" s="192"/>
      <c r="AD76" s="209">
        <v>19600</v>
      </c>
      <c r="AE76" s="209">
        <v>20034</v>
      </c>
      <c r="AF76" s="209">
        <v>21454</v>
      </c>
      <c r="AG76" s="209">
        <v>24026</v>
      </c>
      <c r="AH76" s="209">
        <v>25759</v>
      </c>
      <c r="AI76" s="209">
        <v>25967</v>
      </c>
      <c r="AJ76" s="209">
        <v>28160</v>
      </c>
      <c r="AK76" s="209">
        <v>29705</v>
      </c>
      <c r="AL76" s="209">
        <v>31125</v>
      </c>
      <c r="AM76" s="209">
        <v>32410.348578875513</v>
      </c>
      <c r="AN76" s="214">
        <v>33339.758967357579</v>
      </c>
      <c r="AO76" s="213">
        <f t="shared" si="10"/>
        <v>2.8676346575545297E-2</v>
      </c>
      <c r="AP76" s="213">
        <f t="shared" si="11"/>
        <v>0.28392802277342688</v>
      </c>
    </row>
    <row r="77" spans="1:42">
      <c r="A77" s="186" t="s">
        <v>85</v>
      </c>
      <c r="B77" s="206">
        <v>2595</v>
      </c>
      <c r="C77" s="206">
        <v>2812</v>
      </c>
      <c r="D77" s="206">
        <v>2926</v>
      </c>
      <c r="E77" s="206">
        <v>3120</v>
      </c>
      <c r="F77" s="206">
        <v>3156</v>
      </c>
      <c r="G77" s="206">
        <v>3236</v>
      </c>
      <c r="H77" s="206">
        <v>3260</v>
      </c>
      <c r="I77" s="206">
        <v>3329</v>
      </c>
      <c r="J77" s="191">
        <v>3333</v>
      </c>
      <c r="K77" s="191">
        <v>3397.9762776025236</v>
      </c>
      <c r="L77" s="193">
        <v>3481.6297791798106</v>
      </c>
      <c r="M77" s="189">
        <f t="shared" si="6"/>
        <v>2.4618624364355357E-2</v>
      </c>
      <c r="N77" s="190">
        <f t="shared" si="7"/>
        <v>7.5905370574725239E-2</v>
      </c>
      <c r="O77" s="206"/>
      <c r="P77" s="206">
        <v>5601</v>
      </c>
      <c r="Q77" s="206">
        <v>6065</v>
      </c>
      <c r="R77" s="206">
        <v>6616</v>
      </c>
      <c r="S77" s="206">
        <v>7334</v>
      </c>
      <c r="T77" s="206">
        <v>8078</v>
      </c>
      <c r="U77" s="206">
        <v>8544</v>
      </c>
      <c r="V77" s="206">
        <v>8945</v>
      </c>
      <c r="W77" s="206">
        <v>9366</v>
      </c>
      <c r="X77" s="207">
        <v>9363</v>
      </c>
      <c r="Y77" s="207">
        <v>9391</v>
      </c>
      <c r="Z77" s="193">
        <v>9422.2347554002536</v>
      </c>
      <c r="AA77" s="213">
        <f t="shared" si="8"/>
        <v>3.3260308167664121E-3</v>
      </c>
      <c r="AB77" s="213">
        <f t="shared" si="9"/>
        <v>0.1027896483380446</v>
      </c>
      <c r="AC77" s="192"/>
      <c r="AD77" s="209">
        <v>24261</v>
      </c>
      <c r="AE77" s="209">
        <v>24714</v>
      </c>
      <c r="AF77" s="209">
        <v>26635</v>
      </c>
      <c r="AG77" s="209">
        <v>27364</v>
      </c>
      <c r="AH77" s="209">
        <v>28524</v>
      </c>
      <c r="AI77" s="209">
        <v>29377</v>
      </c>
      <c r="AJ77" s="209">
        <v>30406</v>
      </c>
      <c r="AK77" s="209">
        <v>31496</v>
      </c>
      <c r="AL77" s="209">
        <v>32898</v>
      </c>
      <c r="AM77" s="209">
        <v>33996.81869887028</v>
      </c>
      <c r="AN77" s="214">
        <v>35174.246825087648</v>
      </c>
      <c r="AO77" s="213">
        <f t="shared" si="10"/>
        <v>3.4633479580737703E-2</v>
      </c>
      <c r="AP77" s="213">
        <f t="shared" si="11"/>
        <v>0.19733964751634425</v>
      </c>
    </row>
    <row r="78" spans="1:42">
      <c r="A78" s="186" t="s">
        <v>88</v>
      </c>
      <c r="B78" s="206">
        <v>2978</v>
      </c>
      <c r="C78" s="206">
        <v>3093</v>
      </c>
      <c r="D78" s="206">
        <v>3122</v>
      </c>
      <c r="E78" s="206">
        <v>3252</v>
      </c>
      <c r="F78" s="206">
        <v>3329</v>
      </c>
      <c r="G78" s="206">
        <v>3394</v>
      </c>
      <c r="H78" s="206">
        <v>3567</v>
      </c>
      <c r="I78" s="206">
        <v>3708</v>
      </c>
      <c r="J78" s="191">
        <v>3886</v>
      </c>
      <c r="K78" s="191">
        <v>3991.8618655632345</v>
      </c>
      <c r="L78" s="193">
        <v>4121.8196064621206</v>
      </c>
      <c r="M78" s="189">
        <f t="shared" si="6"/>
        <v>3.255567083119737E-2</v>
      </c>
      <c r="N78" s="190">
        <f t="shared" si="7"/>
        <v>0.21444301899296425</v>
      </c>
      <c r="O78" s="206"/>
      <c r="P78" s="206">
        <v>6770</v>
      </c>
      <c r="Q78" s="206">
        <v>7137</v>
      </c>
      <c r="R78" s="206">
        <v>7216</v>
      </c>
      <c r="S78" s="206">
        <v>7314</v>
      </c>
      <c r="T78" s="206">
        <v>7392</v>
      </c>
      <c r="U78" s="206">
        <v>7476</v>
      </c>
      <c r="V78" s="206">
        <v>7737</v>
      </c>
      <c r="W78" s="206">
        <v>7961</v>
      </c>
      <c r="X78" s="207">
        <v>8210</v>
      </c>
      <c r="Y78" s="207">
        <v>8479.6794999883805</v>
      </c>
      <c r="Z78" s="193">
        <v>8723.776005483398</v>
      </c>
      <c r="AA78" s="213">
        <f t="shared" si="8"/>
        <v>2.8786053234128861E-2</v>
      </c>
      <c r="AB78" s="213">
        <f t="shared" si="9"/>
        <v>0.16690422759274992</v>
      </c>
      <c r="AC78" s="192"/>
      <c r="AD78" s="209">
        <v>23956</v>
      </c>
      <c r="AE78" s="209">
        <v>25434</v>
      </c>
      <c r="AF78" s="209">
        <v>26909</v>
      </c>
      <c r="AG78" s="209">
        <v>28814</v>
      </c>
      <c r="AH78" s="209">
        <v>30490</v>
      </c>
      <c r="AI78" s="209">
        <v>31825</v>
      </c>
      <c r="AJ78" s="209">
        <v>32841</v>
      </c>
      <c r="AK78" s="209">
        <v>34258</v>
      </c>
      <c r="AL78" s="209">
        <v>35512</v>
      </c>
      <c r="AM78" s="209">
        <v>36999.757430106496</v>
      </c>
      <c r="AN78" s="214">
        <v>38291.458433157641</v>
      </c>
      <c r="AO78" s="213">
        <f t="shared" si="10"/>
        <v>3.4911066795267454E-2</v>
      </c>
      <c r="AP78" s="213">
        <f t="shared" si="11"/>
        <v>0.20318801046842538</v>
      </c>
    </row>
    <row r="79" spans="1:42">
      <c r="A79" s="186" t="s">
        <v>72</v>
      </c>
      <c r="B79" s="206">
        <v>3361</v>
      </c>
      <c r="C79" s="206">
        <v>3498</v>
      </c>
      <c r="D79" s="206">
        <v>3579</v>
      </c>
      <c r="E79" s="206">
        <v>3694</v>
      </c>
      <c r="F79" s="206">
        <v>3925</v>
      </c>
      <c r="G79" s="206">
        <v>4291</v>
      </c>
      <c r="H79" s="206">
        <v>4594</v>
      </c>
      <c r="I79" s="206">
        <v>4817</v>
      </c>
      <c r="J79" s="191">
        <v>5114</v>
      </c>
      <c r="K79" s="191">
        <v>5142.2156740902765</v>
      </c>
      <c r="L79" s="193">
        <v>5325.3370948498723</v>
      </c>
      <c r="M79" s="189">
        <f t="shared" si="6"/>
        <v>3.5611384734848262E-2</v>
      </c>
      <c r="N79" s="190">
        <f t="shared" si="7"/>
        <v>0.24104802956184401</v>
      </c>
      <c r="O79" s="206"/>
      <c r="P79" s="206">
        <v>7034</v>
      </c>
      <c r="Q79" s="206">
        <v>7335</v>
      </c>
      <c r="R79" s="206">
        <v>7583</v>
      </c>
      <c r="S79" s="206">
        <v>7887</v>
      </c>
      <c r="T79" s="206">
        <v>8239</v>
      </c>
      <c r="U79" s="206">
        <v>9239</v>
      </c>
      <c r="V79" s="206">
        <v>9488</v>
      </c>
      <c r="W79" s="206">
        <v>10165</v>
      </c>
      <c r="X79" s="207">
        <v>10649</v>
      </c>
      <c r="Y79" s="207">
        <v>10747.837767039675</v>
      </c>
      <c r="Z79" s="193">
        <v>10950.974961851474</v>
      </c>
      <c r="AA79" s="213">
        <f t="shared" si="8"/>
        <v>1.8900284802842782E-2</v>
      </c>
      <c r="AB79" s="213">
        <f t="shared" si="9"/>
        <v>0.1852987295001054</v>
      </c>
      <c r="AC79" s="192"/>
      <c r="AD79" s="209">
        <v>26106</v>
      </c>
      <c r="AE79" s="209">
        <v>27792</v>
      </c>
      <c r="AF79" s="209">
        <v>29335</v>
      </c>
      <c r="AG79" s="209">
        <v>30990</v>
      </c>
      <c r="AH79" s="209">
        <v>32579</v>
      </c>
      <c r="AI79" s="209">
        <v>33828</v>
      </c>
      <c r="AJ79" s="209">
        <v>35247</v>
      </c>
      <c r="AK79" s="209">
        <v>36476</v>
      </c>
      <c r="AL79" s="209">
        <v>37858</v>
      </c>
      <c r="AM79" s="209">
        <v>39335.791250375427</v>
      </c>
      <c r="AN79" s="214">
        <v>40748.475736643646</v>
      </c>
      <c r="AO79" s="213">
        <f t="shared" si="10"/>
        <v>3.5913463066660434E-2</v>
      </c>
      <c r="AP79" s="213">
        <f t="shared" si="11"/>
        <v>0.20457832968675782</v>
      </c>
    </row>
    <row r="80" spans="1:42">
      <c r="A80" s="186" t="s">
        <v>54</v>
      </c>
      <c r="B80" s="206">
        <v>1995</v>
      </c>
      <c r="C80" s="206">
        <v>2126</v>
      </c>
      <c r="D80" s="206">
        <v>2231</v>
      </c>
      <c r="E80" s="206">
        <v>2329</v>
      </c>
      <c r="F80" s="206">
        <v>2455</v>
      </c>
      <c r="G80" s="206">
        <v>2527</v>
      </c>
      <c r="H80" s="206">
        <v>2694</v>
      </c>
      <c r="I80" s="206">
        <v>2861</v>
      </c>
      <c r="J80" s="191">
        <v>3042</v>
      </c>
      <c r="K80" s="191">
        <v>3224.8119354791793</v>
      </c>
      <c r="L80" s="193">
        <v>3364.6879990691309</v>
      </c>
      <c r="M80" s="189">
        <f t="shared" si="6"/>
        <v>4.3374952210714746E-2</v>
      </c>
      <c r="N80" s="190">
        <f t="shared" si="7"/>
        <v>0.33149505305466209</v>
      </c>
      <c r="O80" s="206"/>
      <c r="P80" s="206">
        <v>6294</v>
      </c>
      <c r="Q80" s="206">
        <v>7097</v>
      </c>
      <c r="R80" s="206">
        <v>7673</v>
      </c>
      <c r="S80" s="206">
        <v>8499</v>
      </c>
      <c r="T80" s="206">
        <v>9130</v>
      </c>
      <c r="U80" s="206">
        <v>9761</v>
      </c>
      <c r="V80" s="206">
        <v>10135</v>
      </c>
      <c r="W80" s="206">
        <v>10841</v>
      </c>
      <c r="X80" s="207">
        <v>11193</v>
      </c>
      <c r="Y80" s="207">
        <v>11600</v>
      </c>
      <c r="Z80" s="193">
        <v>11908.90940627863</v>
      </c>
      <c r="AA80" s="213">
        <f t="shared" si="8"/>
        <v>2.6630121230916348E-2</v>
      </c>
      <c r="AB80" s="213">
        <f t="shared" si="9"/>
        <v>0.22005013894873793</v>
      </c>
      <c r="AC80" s="192"/>
      <c r="AD80" s="209">
        <v>14347</v>
      </c>
      <c r="AE80" s="209">
        <v>15086</v>
      </c>
      <c r="AF80" s="209">
        <v>15788</v>
      </c>
      <c r="AG80" s="209">
        <v>16742</v>
      </c>
      <c r="AH80" s="209">
        <v>17436</v>
      </c>
      <c r="AI80" s="209">
        <v>17469</v>
      </c>
      <c r="AJ80" s="209">
        <v>18320</v>
      </c>
      <c r="AK80" s="209">
        <v>19171</v>
      </c>
      <c r="AL80" s="209">
        <v>20250</v>
      </c>
      <c r="AM80" s="209">
        <v>21424.887692765496</v>
      </c>
      <c r="AN80" s="214">
        <v>22259.895692205369</v>
      </c>
      <c r="AO80" s="213">
        <f t="shared" si="10"/>
        <v>3.8973739858707779E-2</v>
      </c>
      <c r="AP80" s="213">
        <f t="shared" si="11"/>
        <v>0.2742512846874674</v>
      </c>
    </row>
    <row r="81" spans="1:42">
      <c r="A81" s="186" t="s">
        <v>78</v>
      </c>
      <c r="B81" s="206">
        <v>3795</v>
      </c>
      <c r="C81" s="206">
        <v>4013</v>
      </c>
      <c r="D81" s="206">
        <v>4264</v>
      </c>
      <c r="E81" s="206">
        <v>4446</v>
      </c>
      <c r="F81" s="206">
        <v>4562</v>
      </c>
      <c r="G81" s="206">
        <v>4739</v>
      </c>
      <c r="H81" s="206">
        <v>4939</v>
      </c>
      <c r="I81" s="206">
        <v>5161</v>
      </c>
      <c r="J81" s="191">
        <v>5369</v>
      </c>
      <c r="K81" s="191">
        <v>5373.110729696039</v>
      </c>
      <c r="L81" s="193">
        <v>5390.596969987535</v>
      </c>
      <c r="M81" s="189">
        <f t="shared" si="6"/>
        <v>3.2543979030346115E-3</v>
      </c>
      <c r="N81" s="190">
        <f t="shared" si="7"/>
        <v>0.13749672293469817</v>
      </c>
      <c r="O81" s="206"/>
      <c r="P81" s="206">
        <v>6463</v>
      </c>
      <c r="Q81" s="206">
        <v>6944</v>
      </c>
      <c r="R81" s="206">
        <v>7518</v>
      </c>
      <c r="S81" s="206">
        <v>7798</v>
      </c>
      <c r="T81" s="206">
        <v>8317</v>
      </c>
      <c r="U81" s="206">
        <v>8788</v>
      </c>
      <c r="V81" s="206">
        <v>9387</v>
      </c>
      <c r="W81" s="206">
        <v>10018</v>
      </c>
      <c r="X81" s="207">
        <v>10361</v>
      </c>
      <c r="Y81" s="207">
        <v>10464.324453902791</v>
      </c>
      <c r="Z81" s="193">
        <v>10527.10577040679</v>
      </c>
      <c r="AA81" s="213">
        <f t="shared" si="8"/>
        <v>5.9995575233320331E-3</v>
      </c>
      <c r="AB81" s="213">
        <f t="shared" si="9"/>
        <v>0.1978955132461071</v>
      </c>
      <c r="AC81" s="192"/>
      <c r="AD81" s="209">
        <v>20775</v>
      </c>
      <c r="AE81" s="209">
        <v>22219</v>
      </c>
      <c r="AF81" s="209">
        <v>23916</v>
      </c>
      <c r="AG81" s="209">
        <v>25560</v>
      </c>
      <c r="AH81" s="209">
        <v>27294</v>
      </c>
      <c r="AI81" s="209">
        <v>28675</v>
      </c>
      <c r="AJ81" s="209">
        <v>29978</v>
      </c>
      <c r="AK81" s="209">
        <v>31529</v>
      </c>
      <c r="AL81" s="209">
        <v>33390</v>
      </c>
      <c r="AM81" s="209">
        <v>34030.361591194363</v>
      </c>
      <c r="AN81" s="214">
        <v>35241.822656174561</v>
      </c>
      <c r="AO81" s="213">
        <f t="shared" si="10"/>
        <v>3.5599417941350131E-2</v>
      </c>
      <c r="AP81" s="213">
        <f t="shared" si="11"/>
        <v>0.22900863665822357</v>
      </c>
    </row>
    <row r="82" spans="1:42">
      <c r="A82" s="186" t="s">
        <v>82</v>
      </c>
      <c r="B82" s="206">
        <v>1546</v>
      </c>
      <c r="C82" s="206">
        <v>1668</v>
      </c>
      <c r="D82" s="206">
        <v>1693</v>
      </c>
      <c r="E82" s="206">
        <v>1709</v>
      </c>
      <c r="F82" s="206">
        <v>1770</v>
      </c>
      <c r="G82" s="206">
        <v>1855</v>
      </c>
      <c r="H82" s="206">
        <v>2119</v>
      </c>
      <c r="I82" s="206">
        <v>2205</v>
      </c>
      <c r="J82" s="191">
        <v>2265</v>
      </c>
      <c r="K82" s="191">
        <v>2392.8306830122579</v>
      </c>
      <c r="L82" s="193">
        <v>2525.7990893169876</v>
      </c>
      <c r="M82" s="189">
        <f t="shared" si="6"/>
        <v>5.5569500695862084E-2</v>
      </c>
      <c r="N82" s="190">
        <f t="shared" si="7"/>
        <v>0.36161675973961604</v>
      </c>
      <c r="O82" s="206"/>
      <c r="P82" s="206">
        <v>3991</v>
      </c>
      <c r="Q82" s="206">
        <v>4184</v>
      </c>
      <c r="R82" s="206">
        <v>4450</v>
      </c>
      <c r="S82" s="206">
        <v>4757</v>
      </c>
      <c r="T82" s="206">
        <v>4947</v>
      </c>
      <c r="U82" s="206">
        <v>4952</v>
      </c>
      <c r="V82" s="206">
        <v>5294</v>
      </c>
      <c r="W82" s="206">
        <v>5673</v>
      </c>
      <c r="X82" s="207">
        <v>6159</v>
      </c>
      <c r="Y82" s="207">
        <v>6564.9618287054</v>
      </c>
      <c r="Z82" s="193">
        <v>6861.046523554839</v>
      </c>
      <c r="AA82" s="213">
        <f t="shared" si="8"/>
        <v>4.5100748880946062E-2</v>
      </c>
      <c r="AB82" s="213">
        <f t="shared" si="9"/>
        <v>0.38551020265646985</v>
      </c>
      <c r="AC82" s="192"/>
      <c r="AD82" s="209">
        <v>11367</v>
      </c>
      <c r="AE82" s="209">
        <v>11879</v>
      </c>
      <c r="AF82" s="209">
        <v>12321</v>
      </c>
      <c r="AG82" s="209">
        <v>12857</v>
      </c>
      <c r="AH82" s="209">
        <v>13366</v>
      </c>
      <c r="AI82" s="209">
        <v>13533</v>
      </c>
      <c r="AJ82" s="209">
        <v>14102</v>
      </c>
      <c r="AK82" s="209">
        <v>14572</v>
      </c>
      <c r="AL82" s="209">
        <v>14415</v>
      </c>
      <c r="AM82" s="209">
        <v>14846.090194264571</v>
      </c>
      <c r="AN82" s="214">
        <v>15322.911981211593</v>
      </c>
      <c r="AO82" s="213">
        <f t="shared" si="10"/>
        <v>3.2117667393077864E-2</v>
      </c>
      <c r="AP82" s="213">
        <f t="shared" si="11"/>
        <v>0.13226276370439627</v>
      </c>
    </row>
    <row r="83" spans="1:42">
      <c r="A83" s="186" t="s">
        <v>56</v>
      </c>
      <c r="B83" s="206">
        <v>2152</v>
      </c>
      <c r="C83" s="206">
        <v>2279</v>
      </c>
      <c r="D83" s="206">
        <v>2391</v>
      </c>
      <c r="E83" s="206">
        <v>2505</v>
      </c>
      <c r="F83" s="206">
        <v>2586</v>
      </c>
      <c r="G83" s="206">
        <v>2580</v>
      </c>
      <c r="H83" s="206">
        <v>2580</v>
      </c>
      <c r="I83" s="206">
        <v>2736</v>
      </c>
      <c r="J83" s="191">
        <v>2888</v>
      </c>
      <c r="K83" s="191">
        <v>2985.9050373407517</v>
      </c>
      <c r="L83" s="193">
        <v>3096.3057182603593</v>
      </c>
      <c r="M83" s="189">
        <f t="shared" si="6"/>
        <v>3.6973942419123329E-2</v>
      </c>
      <c r="N83" s="190">
        <f t="shared" si="7"/>
        <v>0.20011849544975169</v>
      </c>
      <c r="O83" s="206"/>
      <c r="P83" s="206">
        <v>5934</v>
      </c>
      <c r="Q83" s="206">
        <v>6271</v>
      </c>
      <c r="R83" s="206">
        <v>6526</v>
      </c>
      <c r="S83" s="206">
        <v>6845</v>
      </c>
      <c r="T83" s="206">
        <v>7228</v>
      </c>
      <c r="U83" s="206">
        <v>7215</v>
      </c>
      <c r="V83" s="206">
        <v>7271</v>
      </c>
      <c r="W83" s="206">
        <v>7685</v>
      </c>
      <c r="X83" s="207">
        <v>7945</v>
      </c>
      <c r="Y83" s="207">
        <v>8093</v>
      </c>
      <c r="Z83" s="193">
        <v>8383.4380993828327</v>
      </c>
      <c r="AA83" s="213">
        <f t="shared" si="8"/>
        <v>3.5887569428250776E-2</v>
      </c>
      <c r="AB83" s="213">
        <f t="shared" si="9"/>
        <v>0.16194568252014307</v>
      </c>
      <c r="AC83" s="192"/>
      <c r="AD83" s="209">
        <v>17152</v>
      </c>
      <c r="AE83" s="209">
        <v>18021</v>
      </c>
      <c r="AF83" s="209">
        <v>19124</v>
      </c>
      <c r="AG83" s="209">
        <v>20093</v>
      </c>
      <c r="AH83" s="209">
        <v>21242</v>
      </c>
      <c r="AI83" s="209">
        <v>21989</v>
      </c>
      <c r="AJ83" s="209">
        <v>22872</v>
      </c>
      <c r="AK83" s="209">
        <v>23838</v>
      </c>
      <c r="AL83" s="209">
        <v>24789</v>
      </c>
      <c r="AM83" s="209">
        <v>25757.934086442048</v>
      </c>
      <c r="AN83" s="214">
        <v>26623.066072385787</v>
      </c>
      <c r="AO83" s="213">
        <f t="shared" si="10"/>
        <v>3.3587009852591887E-2</v>
      </c>
      <c r="AP83" s="213">
        <f t="shared" si="11"/>
        <v>0.21074473929627491</v>
      </c>
    </row>
    <row r="84" spans="1:42">
      <c r="A84" s="186" t="s">
        <v>63</v>
      </c>
      <c r="B84" s="206">
        <v>2366</v>
      </c>
      <c r="C84" s="206">
        <v>2470</v>
      </c>
      <c r="D84" s="206">
        <v>2572</v>
      </c>
      <c r="E84" s="206">
        <v>2770</v>
      </c>
      <c r="F84" s="206">
        <v>2904</v>
      </c>
      <c r="G84" s="206">
        <v>2978</v>
      </c>
      <c r="H84" s="206">
        <v>3029</v>
      </c>
      <c r="I84" s="206">
        <v>3054</v>
      </c>
      <c r="J84" s="191">
        <v>3094</v>
      </c>
      <c r="K84" s="191">
        <v>3169.5749550263963</v>
      </c>
      <c r="L84" s="193">
        <v>3213.2640099626401</v>
      </c>
      <c r="M84" s="189">
        <f t="shared" si="6"/>
        <v>1.3783884450172312E-2</v>
      </c>
      <c r="N84" s="190">
        <f t="shared" si="7"/>
        <v>7.9000674937085291E-2</v>
      </c>
      <c r="O84" s="206"/>
      <c r="P84" s="206">
        <v>4468</v>
      </c>
      <c r="Q84" s="206">
        <v>4918</v>
      </c>
      <c r="R84" s="206">
        <v>5258</v>
      </c>
      <c r="S84" s="206">
        <v>5302</v>
      </c>
      <c r="T84" s="206">
        <v>5336</v>
      </c>
      <c r="U84" s="206">
        <v>5485</v>
      </c>
      <c r="V84" s="206">
        <v>5612</v>
      </c>
      <c r="W84" s="206">
        <v>5881</v>
      </c>
      <c r="X84" s="207">
        <v>6155</v>
      </c>
      <c r="Y84" s="207">
        <v>6225.3499280575543</v>
      </c>
      <c r="Z84" s="193">
        <v>6279.1195323741003</v>
      </c>
      <c r="AA84" s="213">
        <f t="shared" si="8"/>
        <v>8.6372019144189682E-3</v>
      </c>
      <c r="AB84" s="213">
        <f t="shared" si="9"/>
        <v>0.14478022468078411</v>
      </c>
      <c r="AC84" s="192"/>
      <c r="AD84" s="209">
        <v>12319</v>
      </c>
      <c r="AE84" s="209">
        <v>13302</v>
      </c>
      <c r="AF84" s="209">
        <v>14378</v>
      </c>
      <c r="AG84" s="209">
        <v>15415</v>
      </c>
      <c r="AH84" s="209">
        <v>16757</v>
      </c>
      <c r="AI84" s="209">
        <v>17008</v>
      </c>
      <c r="AJ84" s="209">
        <v>18025</v>
      </c>
      <c r="AK84" s="209">
        <v>18914</v>
      </c>
      <c r="AL84" s="209">
        <v>20240</v>
      </c>
      <c r="AM84" s="209">
        <v>21001.776115415443</v>
      </c>
      <c r="AN84" s="214">
        <v>21800.034731498799</v>
      </c>
      <c r="AO84" s="213">
        <f t="shared" si="10"/>
        <v>3.800910035877525E-2</v>
      </c>
      <c r="AP84" s="213">
        <f t="shared" si="11"/>
        <v>0.28175180688492474</v>
      </c>
    </row>
    <row r="85" spans="1:42">
      <c r="A85" s="186" t="s">
        <v>92</v>
      </c>
      <c r="B85" s="206">
        <v>1763</v>
      </c>
      <c r="C85" s="206">
        <v>1866</v>
      </c>
      <c r="D85" s="206">
        <v>2013</v>
      </c>
      <c r="E85" s="206">
        <v>2155</v>
      </c>
      <c r="F85" s="206">
        <v>2240</v>
      </c>
      <c r="G85" s="206">
        <v>2294</v>
      </c>
      <c r="H85" s="206">
        <v>2412</v>
      </c>
      <c r="I85" s="206">
        <v>2491</v>
      </c>
      <c r="J85" s="191">
        <v>2601</v>
      </c>
      <c r="K85" s="191">
        <v>2675.9305956845151</v>
      </c>
      <c r="L85" s="193">
        <v>2748.9415995573863</v>
      </c>
      <c r="M85" s="189">
        <f t="shared" si="6"/>
        <v>2.7284341376647259E-2</v>
      </c>
      <c r="N85" s="190">
        <f t="shared" si="7"/>
        <v>0.19831804688639343</v>
      </c>
      <c r="O85" s="206"/>
      <c r="P85" s="206">
        <v>4720</v>
      </c>
      <c r="Q85" s="206">
        <v>5302</v>
      </c>
      <c r="R85" s="206">
        <v>5229</v>
      </c>
      <c r="S85" s="206">
        <v>5581</v>
      </c>
      <c r="T85" s="206">
        <v>5956</v>
      </c>
      <c r="U85" s="206">
        <v>6234</v>
      </c>
      <c r="V85" s="206">
        <v>6600</v>
      </c>
      <c r="W85" s="206">
        <v>6906</v>
      </c>
      <c r="X85" s="207">
        <v>7184</v>
      </c>
      <c r="Y85" s="207">
        <v>7315</v>
      </c>
      <c r="Z85" s="193">
        <v>7404.230324445949</v>
      </c>
      <c r="AA85" s="213">
        <f t="shared" si="8"/>
        <v>1.2198267183314959E-2</v>
      </c>
      <c r="AB85" s="213">
        <f t="shared" si="9"/>
        <v>0.1877174084770532</v>
      </c>
      <c r="AC85" s="192"/>
      <c r="AD85" s="209">
        <v>14372</v>
      </c>
      <c r="AE85" s="209">
        <v>15393</v>
      </c>
      <c r="AF85" s="209">
        <v>16450</v>
      </c>
      <c r="AG85" s="209">
        <v>17102</v>
      </c>
      <c r="AH85" s="209">
        <v>18376</v>
      </c>
      <c r="AI85" s="209">
        <v>18983</v>
      </c>
      <c r="AJ85" s="209">
        <v>18993</v>
      </c>
      <c r="AK85" s="209">
        <v>19876</v>
      </c>
      <c r="AL85" s="209">
        <v>21086</v>
      </c>
      <c r="AM85" s="209">
        <v>22244.024848309735</v>
      </c>
      <c r="AN85" s="214">
        <v>22998.166657035537</v>
      </c>
      <c r="AO85" s="213">
        <f t="shared" si="10"/>
        <v>3.3903118427019097E-2</v>
      </c>
      <c r="AP85" s="213">
        <f t="shared" si="11"/>
        <v>0.21151381009511327</v>
      </c>
    </row>
    <row r="86" spans="1:42">
      <c r="A86" s="186" t="s">
        <v>76</v>
      </c>
      <c r="B86" s="206">
        <v>1590</v>
      </c>
      <c r="C86" s="206">
        <v>1643</v>
      </c>
      <c r="D86" s="206">
        <v>1695</v>
      </c>
      <c r="E86" s="206">
        <v>1763</v>
      </c>
      <c r="F86" s="206">
        <v>1921</v>
      </c>
      <c r="G86" s="206">
        <v>2022</v>
      </c>
      <c r="H86" s="206">
        <v>2243</v>
      </c>
      <c r="I86" s="206">
        <v>2513</v>
      </c>
      <c r="J86" s="191">
        <v>2700</v>
      </c>
      <c r="K86" s="191">
        <v>2700</v>
      </c>
      <c r="L86" s="193">
        <v>2700</v>
      </c>
      <c r="M86" s="189">
        <f t="shared" si="6"/>
        <v>0</v>
      </c>
      <c r="N86" s="190">
        <f t="shared" si="7"/>
        <v>0.33531157270029666</v>
      </c>
      <c r="O86" s="206"/>
      <c r="P86" s="206">
        <v>2874</v>
      </c>
      <c r="Q86" s="206">
        <v>3019</v>
      </c>
      <c r="R86" s="206">
        <v>3645</v>
      </c>
      <c r="S86" s="206">
        <v>3948</v>
      </c>
      <c r="T86" s="206">
        <v>4397</v>
      </c>
      <c r="U86" s="206">
        <v>4543</v>
      </c>
      <c r="V86" s="206">
        <v>5318</v>
      </c>
      <c r="W86" s="206">
        <v>6043</v>
      </c>
      <c r="X86" s="207">
        <v>6390</v>
      </c>
      <c r="Y86" s="207">
        <v>6387</v>
      </c>
      <c r="Z86" s="193">
        <v>6417.6280164131113</v>
      </c>
      <c r="AA86" s="213">
        <f t="shared" si="8"/>
        <v>4.795368156115698E-3</v>
      </c>
      <c r="AB86" s="213">
        <f t="shared" si="9"/>
        <v>0.41264098974534691</v>
      </c>
      <c r="AC86" s="192"/>
      <c r="AD86" s="209">
        <v>19650</v>
      </c>
      <c r="AE86" s="209">
        <v>19650</v>
      </c>
      <c r="AF86" s="209">
        <v>20873</v>
      </c>
      <c r="AG86" s="209">
        <v>22305</v>
      </c>
      <c r="AH86" s="209">
        <v>22978</v>
      </c>
      <c r="AI86" s="209">
        <v>22978</v>
      </c>
      <c r="AJ86" s="209">
        <v>24560</v>
      </c>
      <c r="AK86" s="209">
        <v>25370</v>
      </c>
      <c r="AL86" s="209">
        <v>27654</v>
      </c>
      <c r="AM86" s="209">
        <v>28483</v>
      </c>
      <c r="AN86" s="214">
        <v>28999</v>
      </c>
      <c r="AO86" s="213">
        <f t="shared" si="10"/>
        <v>1.8116069234280108E-2</v>
      </c>
      <c r="AP86" s="213">
        <f t="shared" si="11"/>
        <v>0.26203324919488202</v>
      </c>
    </row>
    <row r="87" spans="1:42">
      <c r="A87" s="186" t="s">
        <v>50</v>
      </c>
      <c r="B87" s="206">
        <v>4680</v>
      </c>
      <c r="C87" s="206">
        <v>5184</v>
      </c>
      <c r="D87" s="206">
        <v>5234</v>
      </c>
      <c r="E87" s="206">
        <v>5609</v>
      </c>
      <c r="F87" s="206">
        <v>5607</v>
      </c>
      <c r="G87" s="206">
        <v>5892</v>
      </c>
      <c r="H87" s="206">
        <v>6271</v>
      </c>
      <c r="I87" s="206">
        <v>6724</v>
      </c>
      <c r="J87" s="191">
        <v>6736</v>
      </c>
      <c r="K87" s="191">
        <v>6734.6810891458408</v>
      </c>
      <c r="L87" s="193">
        <v>6499.5878403580755</v>
      </c>
      <c r="M87" s="189">
        <f t="shared" si="6"/>
        <v>-3.4907851712037363E-2</v>
      </c>
      <c r="N87" s="190">
        <f t="shared" si="7"/>
        <v>0.10312081472472423</v>
      </c>
      <c r="O87" s="206"/>
      <c r="P87" s="206">
        <v>8085</v>
      </c>
      <c r="Q87" s="206">
        <v>8584</v>
      </c>
      <c r="R87" s="206">
        <v>9127</v>
      </c>
      <c r="S87" s="206">
        <v>9698</v>
      </c>
      <c r="T87" s="206">
        <v>10293</v>
      </c>
      <c r="U87" s="206">
        <v>11075</v>
      </c>
      <c r="V87" s="206">
        <v>11946</v>
      </c>
      <c r="W87" s="206">
        <v>13502</v>
      </c>
      <c r="X87" s="207">
        <v>14615</v>
      </c>
      <c r="Y87" s="207">
        <v>14651.603355027959</v>
      </c>
      <c r="Z87" s="193">
        <v>14712.283435695297</v>
      </c>
      <c r="AA87" s="213">
        <f t="shared" si="8"/>
        <v>4.1415317625639325E-3</v>
      </c>
      <c r="AB87" s="213">
        <f t="shared" si="9"/>
        <v>0.32842288358422556</v>
      </c>
      <c r="AC87" s="192"/>
      <c r="AD87" s="209">
        <v>24537</v>
      </c>
      <c r="AE87" s="209">
        <v>25809</v>
      </c>
      <c r="AF87" s="209">
        <v>27163</v>
      </c>
      <c r="AG87" s="209">
        <v>28606</v>
      </c>
      <c r="AH87" s="209">
        <v>30158</v>
      </c>
      <c r="AI87" s="209">
        <v>31495</v>
      </c>
      <c r="AJ87" s="209">
        <v>32526</v>
      </c>
      <c r="AK87" s="209">
        <v>33044</v>
      </c>
      <c r="AL87" s="209">
        <v>33783</v>
      </c>
      <c r="AM87" s="209">
        <v>34184.226446442532</v>
      </c>
      <c r="AN87" s="214">
        <v>34951.513878029713</v>
      </c>
      <c r="AO87" s="213">
        <f t="shared" si="10"/>
        <v>2.2445657291362497E-2</v>
      </c>
      <c r="AP87" s="213">
        <f t="shared" si="11"/>
        <v>0.10974801962310576</v>
      </c>
    </row>
    <row r="88" spans="1:42">
      <c r="A88" s="186" t="s">
        <v>86</v>
      </c>
      <c r="B88" s="206">
        <v>2802</v>
      </c>
      <c r="C88" s="206">
        <v>2947</v>
      </c>
      <c r="D88" s="206">
        <v>3188</v>
      </c>
      <c r="E88" s="206">
        <v>3387</v>
      </c>
      <c r="F88" s="206">
        <v>3550</v>
      </c>
      <c r="G88" s="206">
        <v>3794</v>
      </c>
      <c r="H88" s="206">
        <v>3922</v>
      </c>
      <c r="I88" s="206">
        <v>4111</v>
      </c>
      <c r="J88" s="191">
        <v>4160</v>
      </c>
      <c r="K88" s="191">
        <v>4265.9674963975267</v>
      </c>
      <c r="L88" s="193">
        <v>4434.0509459396635</v>
      </c>
      <c r="M88" s="189">
        <f t="shared" si="6"/>
        <v>3.9401015053227129E-2</v>
      </c>
      <c r="N88" s="190">
        <f t="shared" si="7"/>
        <v>0.16870082918810314</v>
      </c>
      <c r="O88" s="206"/>
      <c r="P88" s="206">
        <v>7979</v>
      </c>
      <c r="Q88" s="206">
        <v>8601</v>
      </c>
      <c r="R88" s="206">
        <v>9331</v>
      </c>
      <c r="S88" s="206">
        <v>9974</v>
      </c>
      <c r="T88" s="206">
        <v>10748</v>
      </c>
      <c r="U88" s="206">
        <v>11133</v>
      </c>
      <c r="V88" s="206">
        <v>11649</v>
      </c>
      <c r="W88" s="206">
        <v>12030</v>
      </c>
      <c r="X88" s="207">
        <v>12417</v>
      </c>
      <c r="Y88" s="207">
        <v>12722.729334049114</v>
      </c>
      <c r="Z88" s="193">
        <v>13002.493080261682</v>
      </c>
      <c r="AA88" s="213">
        <f t="shared" si="8"/>
        <v>2.1989286957779797E-2</v>
      </c>
      <c r="AB88" s="213">
        <f t="shared" si="9"/>
        <v>0.16792356779499529</v>
      </c>
      <c r="AC88" s="192"/>
      <c r="AD88" s="209">
        <v>22620</v>
      </c>
      <c r="AE88" s="209">
        <v>23868</v>
      </c>
      <c r="AF88" s="209">
        <v>25179</v>
      </c>
      <c r="AG88" s="209">
        <v>26808</v>
      </c>
      <c r="AH88" s="209">
        <v>28318</v>
      </c>
      <c r="AI88" s="209">
        <v>29476</v>
      </c>
      <c r="AJ88" s="209">
        <v>31035</v>
      </c>
      <c r="AK88" s="209">
        <v>32380</v>
      </c>
      <c r="AL88" s="209">
        <v>32445</v>
      </c>
      <c r="AM88" s="209">
        <v>33570.431041218995</v>
      </c>
      <c r="AN88" s="214">
        <v>34741.070839031061</v>
      </c>
      <c r="AO88" s="213">
        <f t="shared" si="10"/>
        <v>3.4871157786884321E-2</v>
      </c>
      <c r="AP88" s="213">
        <f t="shared" si="11"/>
        <v>0.17862229742947022</v>
      </c>
    </row>
    <row r="89" spans="1:42">
      <c r="A89" s="186" t="s">
        <v>91</v>
      </c>
      <c r="B89" s="206">
        <v>1040</v>
      </c>
      <c r="C89" s="206">
        <v>1118</v>
      </c>
      <c r="D89" s="206">
        <v>1102</v>
      </c>
      <c r="E89" s="206">
        <v>1143</v>
      </c>
      <c r="F89" s="206">
        <v>1146</v>
      </c>
      <c r="G89" s="206">
        <v>1208</v>
      </c>
      <c r="H89" s="206">
        <v>1325</v>
      </c>
      <c r="I89" s="206">
        <v>1499</v>
      </c>
      <c r="J89" s="191">
        <v>1593</v>
      </c>
      <c r="K89" s="191">
        <v>1614.8488107386768</v>
      </c>
      <c r="L89" s="193">
        <v>1645.2020901794237</v>
      </c>
      <c r="M89" s="189">
        <f t="shared" si="6"/>
        <v>1.8796359906202431E-2</v>
      </c>
      <c r="N89" s="190">
        <f t="shared" si="7"/>
        <v>0.36192226008230444</v>
      </c>
      <c r="O89" s="206"/>
      <c r="P89" s="206">
        <v>3909</v>
      </c>
      <c r="Q89" s="206">
        <v>4247</v>
      </c>
      <c r="R89" s="206">
        <v>4056</v>
      </c>
      <c r="S89" s="206">
        <v>4248</v>
      </c>
      <c r="T89" s="206">
        <v>4520</v>
      </c>
      <c r="U89" s="206">
        <v>4786</v>
      </c>
      <c r="V89" s="206">
        <v>5128</v>
      </c>
      <c r="W89" s="206">
        <v>5435</v>
      </c>
      <c r="X89" s="207">
        <v>5678</v>
      </c>
      <c r="Y89" s="207">
        <v>5960.3639037942967</v>
      </c>
      <c r="Z89" s="193">
        <v>6190.4140126302209</v>
      </c>
      <c r="AA89" s="213">
        <f t="shared" si="8"/>
        <v>3.8596654927306906E-2</v>
      </c>
      <c r="AB89" s="213">
        <f t="shared" si="9"/>
        <v>0.29344212549732984</v>
      </c>
      <c r="AC89" s="192"/>
      <c r="AD89" s="209">
        <v>19079</v>
      </c>
      <c r="AE89" s="209">
        <v>21503</v>
      </c>
      <c r="AF89" s="209">
        <v>24096</v>
      </c>
      <c r="AG89" s="209">
        <v>25880</v>
      </c>
      <c r="AH89" s="209">
        <v>27049</v>
      </c>
      <c r="AI89" s="209">
        <v>29647</v>
      </c>
      <c r="AJ89" s="209">
        <v>30777</v>
      </c>
      <c r="AK89" s="209">
        <v>30282</v>
      </c>
      <c r="AL89" s="209">
        <v>32195</v>
      </c>
      <c r="AM89" s="209">
        <v>34276.951401869163</v>
      </c>
      <c r="AN89" s="214">
        <v>35224.11214953271</v>
      </c>
      <c r="AO89" s="213">
        <f t="shared" si="10"/>
        <v>2.7632584256366943E-2</v>
      </c>
      <c r="AP89" s="213">
        <f t="shared" si="11"/>
        <v>0.18811725130814949</v>
      </c>
    </row>
    <row r="90" spans="1:42">
      <c r="A90" s="186" t="s">
        <v>93</v>
      </c>
      <c r="B90" s="206">
        <v>3272</v>
      </c>
      <c r="C90" s="206">
        <v>3383</v>
      </c>
      <c r="D90" s="206">
        <v>3460</v>
      </c>
      <c r="E90" s="206">
        <v>3547</v>
      </c>
      <c r="F90" s="206">
        <v>3653</v>
      </c>
      <c r="G90" s="206">
        <v>3871</v>
      </c>
      <c r="H90" s="206">
        <v>3961</v>
      </c>
      <c r="I90" s="206">
        <v>4253</v>
      </c>
      <c r="J90" s="191">
        <v>4453</v>
      </c>
      <c r="K90" s="191">
        <v>4618.7249611541583</v>
      </c>
      <c r="L90" s="193">
        <v>4850.7613630516853</v>
      </c>
      <c r="M90" s="189">
        <f t="shared" si="6"/>
        <v>5.023819427419296E-2</v>
      </c>
      <c r="N90" s="190">
        <f t="shared" si="7"/>
        <v>0.25310290959743864</v>
      </c>
      <c r="O90" s="206"/>
      <c r="P90" s="206">
        <v>4948</v>
      </c>
      <c r="Q90" s="206">
        <v>5006</v>
      </c>
      <c r="R90" s="206">
        <v>5041</v>
      </c>
      <c r="S90" s="206">
        <v>5076</v>
      </c>
      <c r="T90" s="206">
        <v>5121</v>
      </c>
      <c r="U90" s="206">
        <v>5740</v>
      </c>
      <c r="V90" s="206">
        <v>5793</v>
      </c>
      <c r="W90" s="206">
        <v>6204</v>
      </c>
      <c r="X90" s="207">
        <v>6562</v>
      </c>
      <c r="Y90" s="207">
        <v>6926.3191263175977</v>
      </c>
      <c r="Z90" s="193">
        <v>7292.3102251261371</v>
      </c>
      <c r="AA90" s="213">
        <f t="shared" si="8"/>
        <v>5.2840634705654921E-2</v>
      </c>
      <c r="AB90" s="213">
        <f t="shared" si="9"/>
        <v>0.27043732145054644</v>
      </c>
      <c r="AC90" s="192"/>
      <c r="AD90" s="209">
        <v>22373</v>
      </c>
      <c r="AE90" s="209">
        <v>23333</v>
      </c>
      <c r="AF90" s="209">
        <v>25063</v>
      </c>
      <c r="AG90" s="209">
        <v>27133</v>
      </c>
      <c r="AH90" s="209">
        <v>28727</v>
      </c>
      <c r="AI90" s="209">
        <v>29995</v>
      </c>
      <c r="AJ90" s="209">
        <v>31193</v>
      </c>
      <c r="AK90" s="209">
        <v>32655</v>
      </c>
      <c r="AL90" s="209">
        <v>34104</v>
      </c>
      <c r="AM90" s="209">
        <v>35557.734787438829</v>
      </c>
      <c r="AN90" s="214">
        <v>36846.326440996345</v>
      </c>
      <c r="AO90" s="213">
        <f t="shared" si="10"/>
        <v>3.6239419109811433E-2</v>
      </c>
      <c r="AP90" s="213">
        <f t="shared" si="11"/>
        <v>0.22841561730276205</v>
      </c>
    </row>
    <row r="91" spans="1:42">
      <c r="A91" s="186" t="s">
        <v>95</v>
      </c>
      <c r="B91" s="206">
        <v>1195</v>
      </c>
      <c r="C91" s="206">
        <v>1245</v>
      </c>
      <c r="D91" s="206">
        <v>1257</v>
      </c>
      <c r="E91" s="206">
        <v>1341</v>
      </c>
      <c r="F91" s="206">
        <v>1350</v>
      </c>
      <c r="G91" s="206">
        <v>1600</v>
      </c>
      <c r="H91" s="206">
        <v>1776</v>
      </c>
      <c r="I91" s="206">
        <v>2070</v>
      </c>
      <c r="J91" s="191">
        <v>2162</v>
      </c>
      <c r="K91" s="191">
        <v>2253.3378811041566</v>
      </c>
      <c r="L91" s="193">
        <v>2304.6865307142784</v>
      </c>
      <c r="M91" s="189">
        <f t="shared" si="6"/>
        <v>2.2787816261696348E-2</v>
      </c>
      <c r="N91" s="190">
        <f t="shared" si="7"/>
        <v>0.44042908169642403</v>
      </c>
      <c r="O91" s="206"/>
      <c r="P91" s="206">
        <v>3566</v>
      </c>
      <c r="Q91" s="206">
        <v>3655</v>
      </c>
      <c r="R91" s="206">
        <v>4067</v>
      </c>
      <c r="S91" s="206">
        <v>4306</v>
      </c>
      <c r="T91" s="206">
        <v>4391</v>
      </c>
      <c r="U91" s="206">
        <v>4539</v>
      </c>
      <c r="V91" s="206">
        <v>5323</v>
      </c>
      <c r="W91" s="206">
        <v>5689</v>
      </c>
      <c r="X91" s="207">
        <v>6201</v>
      </c>
      <c r="Y91" s="207">
        <v>6516.133481646274</v>
      </c>
      <c r="Z91" s="193">
        <v>6677.310246679318</v>
      </c>
      <c r="AA91" s="213">
        <f t="shared" si="8"/>
        <v>2.4735031209385694E-2</v>
      </c>
      <c r="AB91" s="213">
        <f t="shared" si="9"/>
        <v>0.47109721231093138</v>
      </c>
      <c r="AC91" s="192"/>
      <c r="AD91" s="209">
        <v>18365</v>
      </c>
      <c r="AE91" s="209">
        <v>19531</v>
      </c>
      <c r="AF91" s="209">
        <v>20660</v>
      </c>
      <c r="AG91" s="209">
        <v>21963</v>
      </c>
      <c r="AH91" s="209">
        <v>23448</v>
      </c>
      <c r="AI91" s="209">
        <v>24593</v>
      </c>
      <c r="AJ91" s="209">
        <v>25633</v>
      </c>
      <c r="AK91" s="209">
        <v>27064</v>
      </c>
      <c r="AL91" s="209">
        <v>28330</v>
      </c>
      <c r="AM91" s="209">
        <v>29282.01081012738</v>
      </c>
      <c r="AN91" s="214">
        <v>30290.729810032557</v>
      </c>
      <c r="AO91" s="213">
        <f t="shared" si="10"/>
        <v>3.4448419763450921E-2</v>
      </c>
      <c r="AP91" s="213">
        <f t="shared" si="11"/>
        <v>0.23168095840412128</v>
      </c>
    </row>
    <row r="92" spans="1:42">
      <c r="A92" s="186" t="s">
        <v>94</v>
      </c>
      <c r="B92" s="206">
        <v>3000</v>
      </c>
      <c r="C92" s="206">
        <v>3240</v>
      </c>
      <c r="D92" s="206">
        <v>3304</v>
      </c>
      <c r="E92" s="206">
        <v>3455</v>
      </c>
      <c r="F92" s="206">
        <v>3837</v>
      </c>
      <c r="G92" s="206">
        <v>3878</v>
      </c>
      <c r="H92" s="206">
        <v>3880</v>
      </c>
      <c r="I92" s="206">
        <v>3926</v>
      </c>
      <c r="J92" s="191">
        <v>3969</v>
      </c>
      <c r="K92" s="191">
        <v>4105.2833768494347</v>
      </c>
      <c r="L92" s="193">
        <v>4192.0517585475</v>
      </c>
      <c r="M92" s="189">
        <f t="shared" si="6"/>
        <v>2.1135783753046367E-2</v>
      </c>
      <c r="N92" s="190">
        <f t="shared" si="7"/>
        <v>8.0982918655879255E-2</v>
      </c>
      <c r="O92" s="206"/>
      <c r="P92" s="206">
        <v>4606</v>
      </c>
      <c r="Q92" s="206">
        <v>5074</v>
      </c>
      <c r="R92" s="206">
        <v>5512</v>
      </c>
      <c r="S92" s="206">
        <v>5803</v>
      </c>
      <c r="T92" s="206">
        <v>6107</v>
      </c>
      <c r="U92" s="206">
        <v>6335</v>
      </c>
      <c r="V92" s="206">
        <v>6569</v>
      </c>
      <c r="W92" s="206">
        <v>6861</v>
      </c>
      <c r="X92" s="207">
        <v>7006</v>
      </c>
      <c r="Y92" s="207">
        <v>7273.6531154239019</v>
      </c>
      <c r="Z92" s="193">
        <v>7513.2929111338099</v>
      </c>
      <c r="AA92" s="213">
        <f t="shared" si="8"/>
        <v>3.2946277737901486E-2</v>
      </c>
      <c r="AB92" s="213">
        <f t="shared" si="9"/>
        <v>0.18599730246784696</v>
      </c>
      <c r="AC92" s="192"/>
      <c r="AD92" s="209">
        <v>10047</v>
      </c>
      <c r="AE92" s="209">
        <v>10599</v>
      </c>
      <c r="AF92" s="209">
        <v>11171</v>
      </c>
      <c r="AG92" s="209">
        <v>11682</v>
      </c>
      <c r="AH92" s="209">
        <v>13187</v>
      </c>
      <c r="AI92" s="209">
        <v>13778</v>
      </c>
      <c r="AJ92" s="209">
        <v>14246</v>
      </c>
      <c r="AK92" s="209">
        <v>14717</v>
      </c>
      <c r="AL92" s="209">
        <v>15186</v>
      </c>
      <c r="AM92" s="209">
        <v>15862.721275824573</v>
      </c>
      <c r="AN92" s="214">
        <v>16952.580645161292</v>
      </c>
      <c r="AO92" s="213">
        <f t="shared" si="10"/>
        <v>6.8705700011113979E-2</v>
      </c>
      <c r="AP92" s="213">
        <f t="shared" si="11"/>
        <v>0.23040939506178626</v>
      </c>
    </row>
    <row r="93" spans="1:42">
      <c r="A93" s="186" t="s">
        <v>59</v>
      </c>
      <c r="B93" s="206">
        <v>3200.5874015748036</v>
      </c>
      <c r="C93" s="206">
        <v>3381.0425196850397</v>
      </c>
      <c r="D93" s="206">
        <v>3435.2897637795277</v>
      </c>
      <c r="E93" s="206">
        <v>3515</v>
      </c>
      <c r="F93" s="206">
        <v>3516</v>
      </c>
      <c r="G93" s="206">
        <v>3495</v>
      </c>
      <c r="H93" s="206">
        <v>3732</v>
      </c>
      <c r="I93" s="206">
        <v>3953</v>
      </c>
      <c r="J93" s="191">
        <v>4208</v>
      </c>
      <c r="K93" s="191">
        <v>4373.5917603496919</v>
      </c>
      <c r="L93" s="193">
        <v>4483.9728059936388</v>
      </c>
      <c r="M93" s="189">
        <f t="shared" si="6"/>
        <v>2.5238077006785264E-2</v>
      </c>
      <c r="N93" s="190">
        <f t="shared" si="7"/>
        <v>0.28296789871062633</v>
      </c>
      <c r="O93" s="206"/>
      <c r="P93" s="206">
        <v>8236.1107147250605</v>
      </c>
      <c r="Q93" s="206">
        <v>8340.2071595522229</v>
      </c>
      <c r="R93" s="206">
        <v>8444.3036043793836</v>
      </c>
      <c r="S93" s="206">
        <v>8462</v>
      </c>
      <c r="T93" s="206">
        <v>8474</v>
      </c>
      <c r="U93" s="206">
        <v>8505</v>
      </c>
      <c r="V93" s="206">
        <v>9056</v>
      </c>
      <c r="W93" s="206">
        <v>9448</v>
      </c>
      <c r="X93" s="207">
        <v>9768</v>
      </c>
      <c r="Y93" s="207">
        <v>9941.5586589328796</v>
      </c>
      <c r="Z93" s="193">
        <v>10099.820898568025</v>
      </c>
      <c r="AA93" s="213">
        <f t="shared" si="8"/>
        <v>1.5919258243569434E-2</v>
      </c>
      <c r="AB93" s="213">
        <f t="shared" si="9"/>
        <v>0.18751568472287183</v>
      </c>
      <c r="AC93" s="192"/>
      <c r="AD93" s="209">
        <v>19922</v>
      </c>
      <c r="AE93" s="209">
        <v>20894</v>
      </c>
      <c r="AF93" s="209">
        <v>22323</v>
      </c>
      <c r="AG93" s="209">
        <v>23605</v>
      </c>
      <c r="AH93" s="209">
        <v>24971</v>
      </c>
      <c r="AI93" s="209">
        <v>25897</v>
      </c>
      <c r="AJ93" s="209">
        <v>26881</v>
      </c>
      <c r="AK93" s="209">
        <v>28088</v>
      </c>
      <c r="AL93" s="209">
        <v>29347</v>
      </c>
      <c r="AM93" s="209">
        <v>30626.186303234088</v>
      </c>
      <c r="AN93" s="214">
        <v>30976.761193247519</v>
      </c>
      <c r="AO93" s="213">
        <f t="shared" si="10"/>
        <v>1.144689993531478E-2</v>
      </c>
      <c r="AP93" s="213">
        <f t="shared" si="11"/>
        <v>0.19615249616741393</v>
      </c>
    </row>
    <row r="94" spans="1:42">
      <c r="A94" s="186" t="s">
        <v>81</v>
      </c>
      <c r="B94" s="206">
        <v>2106</v>
      </c>
      <c r="C94" s="206">
        <v>2237</v>
      </c>
      <c r="D94" s="206">
        <v>2306</v>
      </c>
      <c r="E94" s="206">
        <v>2486</v>
      </c>
      <c r="F94" s="206">
        <v>2693</v>
      </c>
      <c r="G94" s="206">
        <v>2704</v>
      </c>
      <c r="H94" s="206">
        <v>2832</v>
      </c>
      <c r="I94" s="206">
        <v>3024</v>
      </c>
      <c r="J94" s="191">
        <v>3163</v>
      </c>
      <c r="K94" s="191">
        <v>3288.1486477349549</v>
      </c>
      <c r="L94" s="193">
        <v>3493.0396213657868</v>
      </c>
      <c r="M94" s="189">
        <f t="shared" si="6"/>
        <v>6.2311955930572482E-2</v>
      </c>
      <c r="N94" s="190">
        <f t="shared" si="7"/>
        <v>0.29180459370036504</v>
      </c>
      <c r="O94" s="206"/>
      <c r="P94" s="206">
        <v>3535</v>
      </c>
      <c r="Q94" s="206">
        <v>3798</v>
      </c>
      <c r="R94" s="206">
        <v>4432</v>
      </c>
      <c r="S94" s="206">
        <v>4993</v>
      </c>
      <c r="T94" s="206">
        <v>5641</v>
      </c>
      <c r="U94" s="206">
        <v>5421</v>
      </c>
      <c r="V94" s="206">
        <v>5750</v>
      </c>
      <c r="W94" s="206">
        <v>6071</v>
      </c>
      <c r="X94" s="207">
        <v>6403</v>
      </c>
      <c r="Y94" s="207">
        <v>6583</v>
      </c>
      <c r="Z94" s="193">
        <v>6894.6488927993814</v>
      </c>
      <c r="AA94" s="213">
        <f t="shared" si="8"/>
        <v>4.7341469360379973E-2</v>
      </c>
      <c r="AB94" s="213">
        <f t="shared" si="9"/>
        <v>0.27184078450458982</v>
      </c>
      <c r="AC94" s="192"/>
      <c r="AD94" s="209">
        <v>14053</v>
      </c>
      <c r="AE94" s="209">
        <v>14986</v>
      </c>
      <c r="AF94" s="209">
        <v>16133</v>
      </c>
      <c r="AG94" s="209">
        <v>17105</v>
      </c>
      <c r="AH94" s="209">
        <v>18432</v>
      </c>
      <c r="AI94" s="209">
        <v>19523</v>
      </c>
      <c r="AJ94" s="209">
        <v>20760</v>
      </c>
      <c r="AK94" s="209">
        <v>22110</v>
      </c>
      <c r="AL94" s="209">
        <v>22614</v>
      </c>
      <c r="AM94" s="209">
        <v>23164.252287280389</v>
      </c>
      <c r="AN94" s="214">
        <v>23896.793245979945</v>
      </c>
      <c r="AO94" s="213">
        <f t="shared" si="10"/>
        <v>3.1623768797484519E-2</v>
      </c>
      <c r="AP94" s="213">
        <f t="shared" si="11"/>
        <v>0.22403284566818349</v>
      </c>
    </row>
    <row r="95" spans="1:42">
      <c r="A95" s="186" t="s">
        <v>53</v>
      </c>
      <c r="B95" s="206">
        <v>2863</v>
      </c>
      <c r="C95" s="206">
        <v>2966</v>
      </c>
      <c r="D95" s="206">
        <v>3161</v>
      </c>
      <c r="E95" s="206">
        <v>3222</v>
      </c>
      <c r="F95" s="206">
        <v>3336</v>
      </c>
      <c r="G95" s="206">
        <v>3611</v>
      </c>
      <c r="H95" s="206">
        <v>3745</v>
      </c>
      <c r="I95" s="206">
        <v>4021</v>
      </c>
      <c r="J95" s="191">
        <v>4222</v>
      </c>
      <c r="K95" s="191">
        <v>4429.0943216419118</v>
      </c>
      <c r="L95" s="193">
        <v>4555.0428491736975</v>
      </c>
      <c r="M95" s="189">
        <f t="shared" si="6"/>
        <v>2.8436632499868608E-2</v>
      </c>
      <c r="N95" s="190">
        <f t="shared" si="7"/>
        <v>0.2614352947033225</v>
      </c>
      <c r="O95" s="206"/>
      <c r="P95" s="206">
        <v>5221</v>
      </c>
      <c r="Q95" s="206">
        <v>5430</v>
      </c>
      <c r="R95" s="206">
        <v>5576</v>
      </c>
      <c r="S95" s="206">
        <v>5946</v>
      </c>
      <c r="T95" s="206">
        <v>6239</v>
      </c>
      <c r="U95" s="206">
        <v>6906</v>
      </c>
      <c r="V95" s="206">
        <v>7434</v>
      </c>
      <c r="W95" s="206">
        <v>7994</v>
      </c>
      <c r="X95" s="207">
        <v>8312</v>
      </c>
      <c r="Y95" s="207">
        <v>8600.2667621956971</v>
      </c>
      <c r="Z95" s="193">
        <v>8931.652694233615</v>
      </c>
      <c r="AA95" s="213">
        <f t="shared" si="8"/>
        <v>3.853205269103932E-2</v>
      </c>
      <c r="AB95" s="213">
        <f t="shared" si="9"/>
        <v>0.29331779528433466</v>
      </c>
      <c r="AC95" s="192"/>
      <c r="AD95" s="209">
        <v>22434</v>
      </c>
      <c r="AE95" s="209">
        <v>23559</v>
      </c>
      <c r="AF95" s="209">
        <v>24981</v>
      </c>
      <c r="AG95" s="209">
        <v>26561</v>
      </c>
      <c r="AH95" s="209">
        <v>27825</v>
      </c>
      <c r="AI95" s="209">
        <v>28908</v>
      </c>
      <c r="AJ95" s="209">
        <v>30137</v>
      </c>
      <c r="AK95" s="209">
        <v>31699</v>
      </c>
      <c r="AL95" s="209">
        <v>33700</v>
      </c>
      <c r="AM95" s="209">
        <v>35346.250868007723</v>
      </c>
      <c r="AN95" s="214">
        <v>36613.538385230087</v>
      </c>
      <c r="AO95" s="213">
        <f t="shared" si="10"/>
        <v>3.5853520135834316E-2</v>
      </c>
      <c r="AP95" s="213">
        <f t="shared" si="11"/>
        <v>0.26655383925661025</v>
      </c>
    </row>
    <row r="96" spans="1:42">
      <c r="A96" s="186" t="s">
        <v>58</v>
      </c>
      <c r="B96" s="206">
        <v>2868.0773799827566</v>
      </c>
      <c r="C96" s="206">
        <v>3051.6343323016531</v>
      </c>
      <c r="D96" s="206">
        <v>3109.6153846153843</v>
      </c>
      <c r="E96" s="206">
        <v>3234</v>
      </c>
      <c r="F96" s="206">
        <v>3345</v>
      </c>
      <c r="G96" s="206">
        <v>3448</v>
      </c>
      <c r="H96" s="206">
        <v>3470</v>
      </c>
      <c r="I96" s="206">
        <v>3927</v>
      </c>
      <c r="J96" s="191">
        <v>4200</v>
      </c>
      <c r="K96" s="191">
        <v>4449.9208338662229</v>
      </c>
      <c r="L96" s="193">
        <v>4694.5608560344463</v>
      </c>
      <c r="M96" s="189">
        <f t="shared" si="6"/>
        <v>5.4976263916064472E-2</v>
      </c>
      <c r="N96" s="190">
        <f t="shared" si="7"/>
        <v>0.36153157077565146</v>
      </c>
      <c r="O96" s="206"/>
      <c r="P96" s="206">
        <v>8249</v>
      </c>
      <c r="Q96" s="206">
        <v>8643</v>
      </c>
      <c r="R96" s="206">
        <v>9051</v>
      </c>
      <c r="S96" s="206">
        <v>9792</v>
      </c>
      <c r="T96" s="206">
        <v>10353</v>
      </c>
      <c r="U96" s="206">
        <v>10764</v>
      </c>
      <c r="V96" s="206">
        <v>11331</v>
      </c>
      <c r="W96" s="206">
        <v>12085</v>
      </c>
      <c r="X96" s="207">
        <v>12377</v>
      </c>
      <c r="Y96" s="207">
        <v>12802</v>
      </c>
      <c r="Z96" s="193">
        <v>13245.863551083592</v>
      </c>
      <c r="AA96" s="213">
        <f t="shared" si="8"/>
        <v>3.4671422518637085E-2</v>
      </c>
      <c r="AB96" s="213">
        <f t="shared" si="9"/>
        <v>0.23057074982196135</v>
      </c>
      <c r="AC96" s="192"/>
      <c r="AD96" s="209">
        <v>22709</v>
      </c>
      <c r="AE96" s="209">
        <v>23978</v>
      </c>
      <c r="AF96" s="209">
        <v>25658</v>
      </c>
      <c r="AG96" s="209">
        <v>27236</v>
      </c>
      <c r="AH96" s="209">
        <v>28916</v>
      </c>
      <c r="AI96" s="209">
        <v>30097</v>
      </c>
      <c r="AJ96" s="209">
        <v>31247</v>
      </c>
      <c r="AK96" s="209">
        <v>32563</v>
      </c>
      <c r="AL96" s="209">
        <v>33897</v>
      </c>
      <c r="AM96" s="209">
        <v>35251.328101125153</v>
      </c>
      <c r="AN96" s="214">
        <v>37198.498367828855</v>
      </c>
      <c r="AO96" s="213">
        <f t="shared" si="10"/>
        <v>5.5236791678256125E-2</v>
      </c>
      <c r="AP96" s="213">
        <f t="shared" si="11"/>
        <v>0.23595369531278387</v>
      </c>
    </row>
    <row r="97" spans="1:42">
      <c r="A97" s="186" t="s">
        <v>924</v>
      </c>
      <c r="B97" s="187" t="s">
        <v>923</v>
      </c>
      <c r="C97" s="187" t="s">
        <v>923</v>
      </c>
      <c r="D97" s="187" t="s">
        <v>923</v>
      </c>
      <c r="E97" s="187" t="s">
        <v>923</v>
      </c>
      <c r="F97" s="187" t="s">
        <v>923</v>
      </c>
      <c r="G97" s="187" t="s">
        <v>923</v>
      </c>
      <c r="H97" s="187" t="s">
        <v>923</v>
      </c>
      <c r="I97" s="187" t="s">
        <v>923</v>
      </c>
      <c r="J97" s="187" t="s">
        <v>923</v>
      </c>
      <c r="K97" s="187" t="s">
        <v>923</v>
      </c>
      <c r="L97" s="193" t="s">
        <v>923</v>
      </c>
      <c r="M97" s="193" t="s">
        <v>923</v>
      </c>
      <c r="N97" s="193" t="s">
        <v>923</v>
      </c>
      <c r="O97" s="206"/>
      <c r="P97" s="206">
        <v>1174</v>
      </c>
      <c r="Q97" s="206">
        <v>1411</v>
      </c>
      <c r="R97" s="206">
        <v>1421</v>
      </c>
      <c r="S97" s="206">
        <v>1786</v>
      </c>
      <c r="T97" s="206">
        <v>1868</v>
      </c>
      <c r="U97" s="206">
        <v>1892</v>
      </c>
      <c r="V97" s="206">
        <v>2549</v>
      </c>
      <c r="W97" s="206">
        <v>2613</v>
      </c>
      <c r="X97" s="207">
        <v>2741</v>
      </c>
      <c r="Y97" s="207">
        <v>1912.2617571005107</v>
      </c>
      <c r="Z97" s="193">
        <v>2118.3903682620066</v>
      </c>
      <c r="AA97" s="213">
        <f t="shared" si="8"/>
        <v>0.10779309390888026</v>
      </c>
      <c r="AB97" s="213">
        <f t="shared" si="9"/>
        <v>0.11965664284461242</v>
      </c>
      <c r="AC97" s="192"/>
      <c r="AD97" s="209">
        <v>4460</v>
      </c>
      <c r="AE97" s="209">
        <v>4562</v>
      </c>
      <c r="AF97" s="209">
        <v>4692</v>
      </c>
      <c r="AG97" s="209">
        <v>4719</v>
      </c>
      <c r="AH97" s="209">
        <v>5032</v>
      </c>
      <c r="AI97" s="209">
        <v>5215</v>
      </c>
      <c r="AJ97" s="209">
        <v>5339</v>
      </c>
      <c r="AK97" s="209">
        <v>5438</v>
      </c>
      <c r="AL97" s="209">
        <v>5627</v>
      </c>
      <c r="AM97" s="209">
        <v>5576.0092491505702</v>
      </c>
      <c r="AN97" s="214">
        <v>5826.0231717313764</v>
      </c>
      <c r="AO97" s="213">
        <f t="shared" si="10"/>
        <v>4.4837429675872897E-2</v>
      </c>
      <c r="AP97" s="213">
        <f t="shared" si="11"/>
        <v>0.11716647588329354</v>
      </c>
    </row>
    <row r="98" spans="1:42">
      <c r="A98" s="186" t="s">
        <v>60</v>
      </c>
      <c r="B98" s="206">
        <v>2310</v>
      </c>
      <c r="C98" s="206">
        <v>2470</v>
      </c>
      <c r="D98" s="206">
        <v>2686</v>
      </c>
      <c r="E98" s="206">
        <v>2846</v>
      </c>
      <c r="F98" s="206">
        <v>3090</v>
      </c>
      <c r="G98" s="206">
        <v>3376</v>
      </c>
      <c r="H98" s="206">
        <v>3652</v>
      </c>
      <c r="I98" s="206">
        <v>3676</v>
      </c>
      <c r="J98" s="191">
        <v>3950</v>
      </c>
      <c r="K98" s="191">
        <v>3950</v>
      </c>
      <c r="L98" s="193">
        <v>3950</v>
      </c>
      <c r="M98" s="189">
        <f t="shared" si="6"/>
        <v>0</v>
      </c>
      <c r="N98" s="190">
        <f t="shared" si="7"/>
        <v>0.17002369668246442</v>
      </c>
      <c r="O98" s="206"/>
      <c r="P98" s="206">
        <v>5933</v>
      </c>
      <c r="Q98" s="206">
        <v>6439</v>
      </c>
      <c r="R98" s="206">
        <v>6787</v>
      </c>
      <c r="S98" s="206">
        <v>7221</v>
      </c>
      <c r="T98" s="206">
        <v>7727</v>
      </c>
      <c r="U98" s="206">
        <v>8503</v>
      </c>
      <c r="V98" s="206">
        <v>9319</v>
      </c>
      <c r="W98" s="206">
        <v>10014</v>
      </c>
      <c r="X98" s="207">
        <v>10921</v>
      </c>
      <c r="Y98" s="207">
        <v>10895.595782888258</v>
      </c>
      <c r="Z98" s="193">
        <v>10933.640618664194</v>
      </c>
      <c r="AA98" s="213">
        <f t="shared" si="8"/>
        <v>3.4917627758994652E-3</v>
      </c>
      <c r="AB98" s="213">
        <f t="shared" si="9"/>
        <v>0.28585682919724742</v>
      </c>
      <c r="AC98" s="192"/>
      <c r="AD98" s="209">
        <v>22603</v>
      </c>
      <c r="AE98" s="209">
        <v>24358</v>
      </c>
      <c r="AF98" s="209">
        <v>25816</v>
      </c>
      <c r="AG98" s="209">
        <v>27151</v>
      </c>
      <c r="AH98" s="209">
        <v>28539</v>
      </c>
      <c r="AI98" s="209">
        <v>29560</v>
      </c>
      <c r="AJ98" s="209">
        <v>31552</v>
      </c>
      <c r="AK98" s="209">
        <v>32751</v>
      </c>
      <c r="AL98" s="209">
        <v>34032</v>
      </c>
      <c r="AM98" s="209">
        <v>35176.706853582553</v>
      </c>
      <c r="AN98" s="214">
        <v>36308.082928348907</v>
      </c>
      <c r="AO98" s="213">
        <f t="shared" si="10"/>
        <v>3.2162648978925956E-2</v>
      </c>
      <c r="AP98" s="213">
        <f t="shared" si="11"/>
        <v>0.22828426685889402</v>
      </c>
    </row>
    <row r="99" spans="1:42">
      <c r="A99" s="186" t="s">
        <v>61</v>
      </c>
      <c r="B99" s="206">
        <v>2828</v>
      </c>
      <c r="C99" s="206">
        <v>2941</v>
      </c>
      <c r="D99" s="206">
        <v>3125</v>
      </c>
      <c r="E99" s="206">
        <v>3235</v>
      </c>
      <c r="F99" s="206">
        <v>3346</v>
      </c>
      <c r="G99" s="206">
        <v>3481</v>
      </c>
      <c r="H99" s="206">
        <v>3646</v>
      </c>
      <c r="I99" s="206">
        <v>3717</v>
      </c>
      <c r="J99" s="191">
        <v>4248</v>
      </c>
      <c r="K99" s="191">
        <v>4491.2456892660475</v>
      </c>
      <c r="L99" s="193">
        <v>4632.0222533176857</v>
      </c>
      <c r="M99" s="189">
        <f t="shared" si="6"/>
        <v>3.134465887450566E-2</v>
      </c>
      <c r="N99" s="190">
        <f t="shared" si="7"/>
        <v>0.33065850425673249</v>
      </c>
      <c r="O99" s="206"/>
      <c r="P99" s="206">
        <v>6611</v>
      </c>
      <c r="Q99" s="206">
        <v>7385</v>
      </c>
      <c r="R99" s="206">
        <v>7913</v>
      </c>
      <c r="S99" s="206">
        <v>8371</v>
      </c>
      <c r="T99" s="206">
        <v>9132</v>
      </c>
      <c r="U99" s="206">
        <v>9520</v>
      </c>
      <c r="V99" s="206">
        <v>10063</v>
      </c>
      <c r="W99" s="206">
        <v>10356</v>
      </c>
      <c r="X99" s="207">
        <v>10744</v>
      </c>
      <c r="Y99" s="207">
        <v>11165.60740815477</v>
      </c>
      <c r="Z99" s="193">
        <v>11449.309152362815</v>
      </c>
      <c r="AA99" s="213">
        <f t="shared" si="8"/>
        <v>2.5408536574628604E-2</v>
      </c>
      <c r="AB99" s="213">
        <f t="shared" si="9"/>
        <v>0.2026585244078587</v>
      </c>
      <c r="AC99" s="192"/>
      <c r="AD99" s="209">
        <v>14458</v>
      </c>
      <c r="AE99" s="209">
        <v>15454</v>
      </c>
      <c r="AF99" s="209">
        <v>16546</v>
      </c>
      <c r="AG99" s="209">
        <v>17573</v>
      </c>
      <c r="AH99" s="209">
        <v>18686</v>
      </c>
      <c r="AI99" s="209">
        <v>19299</v>
      </c>
      <c r="AJ99" s="209">
        <v>20033</v>
      </c>
      <c r="AK99" s="209">
        <v>21169</v>
      </c>
      <c r="AL99" s="209">
        <v>22093</v>
      </c>
      <c r="AM99" s="209">
        <v>23021.309417363707</v>
      </c>
      <c r="AN99" s="214">
        <v>23416.709060634363</v>
      </c>
      <c r="AO99" s="213">
        <f t="shared" si="10"/>
        <v>1.71753759137796E-2</v>
      </c>
      <c r="AP99" s="213">
        <f t="shared" si="11"/>
        <v>0.21336385619122034</v>
      </c>
    </row>
    <row r="100" spans="1:42">
      <c r="A100" s="186" t="s">
        <v>64</v>
      </c>
      <c r="B100" s="206">
        <v>3035</v>
      </c>
      <c r="C100" s="206">
        <v>3196</v>
      </c>
      <c r="D100" s="206">
        <v>3449</v>
      </c>
      <c r="E100" s="206">
        <v>3596</v>
      </c>
      <c r="F100" s="206">
        <v>3939</v>
      </c>
      <c r="G100" s="206">
        <v>4314</v>
      </c>
      <c r="H100" s="206">
        <v>4585</v>
      </c>
      <c r="I100" s="206">
        <v>4943</v>
      </c>
      <c r="J100" s="191">
        <v>5468</v>
      </c>
      <c r="K100" s="191">
        <v>5540.9447779111642</v>
      </c>
      <c r="L100" s="193">
        <v>5683.0364145658259</v>
      </c>
      <c r="M100" s="189">
        <f t="shared" si="6"/>
        <v>2.5643936611876361E-2</v>
      </c>
      <c r="N100" s="190">
        <f t="shared" si="7"/>
        <v>0.31734733763695555</v>
      </c>
      <c r="O100" s="206"/>
      <c r="P100" s="206">
        <v>4348</v>
      </c>
      <c r="Q100" s="206">
        <v>4593</v>
      </c>
      <c r="R100" s="206">
        <v>4969</v>
      </c>
      <c r="S100" s="206">
        <v>5343</v>
      </c>
      <c r="T100" s="206">
        <v>5698</v>
      </c>
      <c r="U100" s="206">
        <v>6031</v>
      </c>
      <c r="V100" s="206">
        <v>6318</v>
      </c>
      <c r="W100" s="206">
        <v>6793</v>
      </c>
      <c r="X100" s="207">
        <v>7388</v>
      </c>
      <c r="Y100" s="207">
        <v>7643.8016785905083</v>
      </c>
      <c r="Z100" s="193">
        <v>7652.9660085677033</v>
      </c>
      <c r="AA100" s="213">
        <f t="shared" si="8"/>
        <v>1.1989230441264986E-3</v>
      </c>
      <c r="AB100" s="213">
        <f t="shared" si="9"/>
        <v>0.26893815429741386</v>
      </c>
      <c r="AC100" s="192"/>
      <c r="AD100" s="209">
        <v>15427</v>
      </c>
      <c r="AE100" s="209">
        <v>16427</v>
      </c>
      <c r="AF100" s="209">
        <v>17393</v>
      </c>
      <c r="AG100" s="209">
        <v>18447</v>
      </c>
      <c r="AH100" s="209">
        <v>19631</v>
      </c>
      <c r="AI100" s="209">
        <v>20541</v>
      </c>
      <c r="AJ100" s="209">
        <v>21862</v>
      </c>
      <c r="AK100" s="209">
        <v>22932</v>
      </c>
      <c r="AL100" s="209">
        <v>23921</v>
      </c>
      <c r="AM100" s="209">
        <v>24535.719281663514</v>
      </c>
      <c r="AN100" s="214">
        <v>25199.703686200377</v>
      </c>
      <c r="AO100" s="213">
        <f t="shared" si="10"/>
        <v>2.7061949841963084E-2</v>
      </c>
      <c r="AP100" s="213">
        <f t="shared" si="11"/>
        <v>0.22680023787548698</v>
      </c>
    </row>
    <row r="101" spans="1:42">
      <c r="A101" s="186" t="s">
        <v>90</v>
      </c>
      <c r="B101" s="206">
        <v>2197</v>
      </c>
      <c r="C101" s="206">
        <v>2390</v>
      </c>
      <c r="D101" s="206">
        <v>2490</v>
      </c>
      <c r="E101" s="206">
        <v>2632</v>
      </c>
      <c r="F101" s="206">
        <v>2777</v>
      </c>
      <c r="G101" s="206">
        <v>2971</v>
      </c>
      <c r="H101" s="206">
        <v>3196</v>
      </c>
      <c r="I101" s="206">
        <v>3552</v>
      </c>
      <c r="J101" s="191">
        <v>3659</v>
      </c>
      <c r="K101" s="191">
        <v>3762.9832031641135</v>
      </c>
      <c r="L101" s="193">
        <v>3948.2994643035945</v>
      </c>
      <c r="M101" s="189">
        <f t="shared" si="6"/>
        <v>4.9247166711681611E-2</v>
      </c>
      <c r="N101" s="190">
        <f t="shared" si="7"/>
        <v>0.32894630235731892</v>
      </c>
      <c r="O101" s="206"/>
      <c r="P101" s="206">
        <v>4306</v>
      </c>
      <c r="Q101" s="206">
        <v>4763</v>
      </c>
      <c r="R101" s="206">
        <v>4973</v>
      </c>
      <c r="S101" s="206">
        <v>5365</v>
      </c>
      <c r="T101" s="206">
        <v>5686</v>
      </c>
      <c r="U101" s="206">
        <v>6098</v>
      </c>
      <c r="V101" s="206">
        <v>6522</v>
      </c>
      <c r="W101" s="206">
        <v>7170</v>
      </c>
      <c r="X101" s="207">
        <v>7676</v>
      </c>
      <c r="Y101" s="207">
        <v>8036</v>
      </c>
      <c r="Z101" s="193">
        <v>8540.5168295314797</v>
      </c>
      <c r="AA101" s="213">
        <f t="shared" si="8"/>
        <v>6.2782084312030806E-2</v>
      </c>
      <c r="AB101" s="213">
        <f t="shared" si="9"/>
        <v>0.40054392088085922</v>
      </c>
      <c r="AC101" s="192"/>
      <c r="AD101" s="209">
        <v>16471</v>
      </c>
      <c r="AE101" s="209">
        <v>17373</v>
      </c>
      <c r="AF101" s="209">
        <v>18418</v>
      </c>
      <c r="AG101" s="209">
        <v>19407</v>
      </c>
      <c r="AH101" s="209">
        <v>20492</v>
      </c>
      <c r="AI101" s="209">
        <v>21255</v>
      </c>
      <c r="AJ101" s="209">
        <v>22208</v>
      </c>
      <c r="AK101" s="209">
        <v>23058</v>
      </c>
      <c r="AL101" s="209">
        <v>23820</v>
      </c>
      <c r="AM101" s="209">
        <v>24841.329881573256</v>
      </c>
      <c r="AN101" s="214">
        <v>25686.206013346189</v>
      </c>
      <c r="AO101" s="213">
        <f t="shared" si="10"/>
        <v>3.4010905849273465E-2</v>
      </c>
      <c r="AP101" s="213">
        <f t="shared" si="11"/>
        <v>0.20847828808968183</v>
      </c>
    </row>
    <row r="102" spans="1:42">
      <c r="A102" s="186" t="s">
        <v>83</v>
      </c>
      <c r="B102" s="206">
        <v>1382</v>
      </c>
      <c r="C102" s="206">
        <v>1469</v>
      </c>
      <c r="D102" s="206">
        <v>1610</v>
      </c>
      <c r="E102" s="206">
        <v>1649</v>
      </c>
      <c r="F102" s="206">
        <v>1662</v>
      </c>
      <c r="G102" s="206">
        <v>1746</v>
      </c>
      <c r="H102" s="206">
        <v>1858</v>
      </c>
      <c r="I102" s="206">
        <v>2040</v>
      </c>
      <c r="J102" s="191">
        <v>2146</v>
      </c>
      <c r="K102" s="191">
        <v>2204.0604814940202</v>
      </c>
      <c r="L102" s="193">
        <v>2285.562995333351</v>
      </c>
      <c r="M102" s="189">
        <f t="shared" si="6"/>
        <v>3.6978347247569321E-2</v>
      </c>
      <c r="N102" s="190">
        <f t="shared" si="7"/>
        <v>0.30902806147385498</v>
      </c>
      <c r="O102" s="206"/>
      <c r="P102" s="206">
        <v>5075</v>
      </c>
      <c r="Q102" s="206">
        <v>5385</v>
      </c>
      <c r="R102" s="206">
        <v>5985</v>
      </c>
      <c r="S102" s="206">
        <v>6450</v>
      </c>
      <c r="T102" s="206">
        <v>6919</v>
      </c>
      <c r="U102" s="206">
        <v>7328</v>
      </c>
      <c r="V102" s="206">
        <v>7744</v>
      </c>
      <c r="W102" s="206">
        <v>8053</v>
      </c>
      <c r="X102" s="207">
        <v>8344</v>
      </c>
      <c r="Y102" s="207">
        <v>8520.527329799108</v>
      </c>
      <c r="Z102" s="193">
        <v>8829.6548967633953</v>
      </c>
      <c r="AA102" s="213">
        <f t="shared" si="8"/>
        <v>3.6280332777428592E-2</v>
      </c>
      <c r="AB102" s="213">
        <f t="shared" si="9"/>
        <v>0.20492015512600914</v>
      </c>
      <c r="AC102" s="192"/>
      <c r="AD102" s="209">
        <v>16573</v>
      </c>
      <c r="AE102" s="209">
        <v>17722</v>
      </c>
      <c r="AF102" s="209">
        <v>19163</v>
      </c>
      <c r="AG102" s="209">
        <v>20716</v>
      </c>
      <c r="AH102" s="209">
        <v>22321</v>
      </c>
      <c r="AI102" s="209">
        <v>23624</v>
      </c>
      <c r="AJ102" s="209">
        <v>25109</v>
      </c>
      <c r="AK102" s="209">
        <v>26771</v>
      </c>
      <c r="AL102" s="209">
        <v>28246</v>
      </c>
      <c r="AM102" s="209">
        <v>29786.784191622643</v>
      </c>
      <c r="AN102" s="214">
        <v>31172.369806056478</v>
      </c>
      <c r="AO102" s="213">
        <f t="shared" si="10"/>
        <v>4.6516790987579215E-2</v>
      </c>
      <c r="AP102" s="213">
        <f t="shared" si="11"/>
        <v>0.31952124136710447</v>
      </c>
    </row>
    <row r="103" spans="1:42">
      <c r="A103" s="186" t="s">
        <v>69</v>
      </c>
      <c r="B103" s="206">
        <v>2017</v>
      </c>
      <c r="C103" s="206">
        <v>2155</v>
      </c>
      <c r="D103" s="206">
        <v>2324</v>
      </c>
      <c r="E103" s="206">
        <v>2444</v>
      </c>
      <c r="F103" s="206">
        <v>2555</v>
      </c>
      <c r="G103" s="206">
        <v>2710</v>
      </c>
      <c r="H103" s="206">
        <v>2867</v>
      </c>
      <c r="I103" s="206">
        <v>3017</v>
      </c>
      <c r="J103" s="191">
        <v>3149</v>
      </c>
      <c r="K103" s="191">
        <v>3312.1914357682622</v>
      </c>
      <c r="L103" s="193">
        <v>3449.2090680100755</v>
      </c>
      <c r="M103" s="189">
        <f t="shared" si="6"/>
        <v>4.1367666965792971E-2</v>
      </c>
      <c r="N103" s="190">
        <f t="shared" si="7"/>
        <v>0.27277087380445586</v>
      </c>
      <c r="O103" s="206"/>
      <c r="P103" s="206">
        <v>3274</v>
      </c>
      <c r="Q103" s="206">
        <v>3583</v>
      </c>
      <c r="R103" s="206">
        <v>3816</v>
      </c>
      <c r="S103" s="206">
        <v>4059</v>
      </c>
      <c r="T103" s="206">
        <v>4275</v>
      </c>
      <c r="U103" s="206">
        <v>4573</v>
      </c>
      <c r="V103" s="206">
        <v>4916</v>
      </c>
      <c r="W103" s="206">
        <v>5300</v>
      </c>
      <c r="X103" s="207">
        <v>5612</v>
      </c>
      <c r="Y103" s="207">
        <v>5913.8899456721783</v>
      </c>
      <c r="Z103" s="193">
        <v>6177.0464657469711</v>
      </c>
      <c r="AA103" s="213">
        <f t="shared" si="8"/>
        <v>4.4498041473932437E-2</v>
      </c>
      <c r="AB103" s="213">
        <f t="shared" si="9"/>
        <v>0.35076458905466246</v>
      </c>
      <c r="AC103" s="192"/>
      <c r="AD103" s="209">
        <v>4273</v>
      </c>
      <c r="AE103" s="209">
        <v>4464</v>
      </c>
      <c r="AF103" s="209">
        <v>4797</v>
      </c>
      <c r="AG103" s="209">
        <v>5101</v>
      </c>
      <c r="AH103" s="209">
        <v>5466</v>
      </c>
      <c r="AI103" s="209">
        <v>5735</v>
      </c>
      <c r="AJ103" s="209">
        <v>5941</v>
      </c>
      <c r="AK103" s="209">
        <v>6078</v>
      </c>
      <c r="AL103" s="209">
        <v>6177</v>
      </c>
      <c r="AM103" s="209">
        <v>6373.58982879205</v>
      </c>
      <c r="AN103" s="214">
        <v>6462.178075255546</v>
      </c>
      <c r="AO103" s="213">
        <f t="shared" si="10"/>
        <v>1.3899270088468363E-2</v>
      </c>
      <c r="AP103" s="213">
        <f t="shared" si="11"/>
        <v>0.12679652576382661</v>
      </c>
    </row>
    <row r="104" spans="1:42">
      <c r="A104" s="186" t="s">
        <v>55</v>
      </c>
      <c r="B104" s="206">
        <v>4720</v>
      </c>
      <c r="C104" s="206">
        <v>4990</v>
      </c>
      <c r="D104" s="206">
        <v>5230</v>
      </c>
      <c r="E104" s="206">
        <v>5500</v>
      </c>
      <c r="F104" s="206">
        <v>5830</v>
      </c>
      <c r="G104" s="206">
        <v>6070</v>
      </c>
      <c r="H104" s="206">
        <v>6250</v>
      </c>
      <c r="I104" s="206">
        <v>6520</v>
      </c>
      <c r="J104" s="191">
        <v>6790</v>
      </c>
      <c r="K104" s="191">
        <v>7090</v>
      </c>
      <c r="L104" s="193">
        <v>7320</v>
      </c>
      <c r="M104" s="189">
        <f t="shared" si="6"/>
        <v>3.2440056417489371E-2</v>
      </c>
      <c r="N104" s="190">
        <f t="shared" si="7"/>
        <v>0.20593080724876445</v>
      </c>
      <c r="O104" s="206"/>
      <c r="P104" s="206">
        <v>8783</v>
      </c>
      <c r="Q104" s="206">
        <v>9248</v>
      </c>
      <c r="R104" s="206">
        <v>9783</v>
      </c>
      <c r="S104" s="206">
        <v>10485</v>
      </c>
      <c r="T104" s="206">
        <v>11341</v>
      </c>
      <c r="U104" s="206">
        <v>12016</v>
      </c>
      <c r="V104" s="206">
        <v>12474</v>
      </c>
      <c r="W104" s="206">
        <v>13095</v>
      </c>
      <c r="X104" s="207">
        <v>13525</v>
      </c>
      <c r="Y104" s="207">
        <v>13964.519417475729</v>
      </c>
      <c r="Z104" s="193">
        <v>14419.18648867314</v>
      </c>
      <c r="AA104" s="213">
        <f t="shared" si="8"/>
        <v>3.2558733860072797E-2</v>
      </c>
      <c r="AB104" s="213">
        <f t="shared" si="9"/>
        <v>0.19999887555535456</v>
      </c>
      <c r="AC104" s="192"/>
      <c r="AD104" s="209">
        <v>23157</v>
      </c>
      <c r="AE104" s="209">
        <v>24477</v>
      </c>
      <c r="AF104" s="209">
        <v>25700</v>
      </c>
      <c r="AG104" s="209">
        <v>28236</v>
      </c>
      <c r="AH104" s="209">
        <v>29812</v>
      </c>
      <c r="AI104" s="209">
        <v>31164</v>
      </c>
      <c r="AJ104" s="209">
        <v>32470</v>
      </c>
      <c r="AK104" s="209">
        <v>33912</v>
      </c>
      <c r="AL104" s="209">
        <v>34766</v>
      </c>
      <c r="AM104" s="209">
        <v>36068.890355508622</v>
      </c>
      <c r="AN104" s="214">
        <v>37285.27868708202</v>
      </c>
      <c r="AO104" s="213">
        <f t="shared" si="10"/>
        <v>3.3724029754844453E-2</v>
      </c>
      <c r="AP104" s="213">
        <f t="shared" si="11"/>
        <v>0.1964214698717115</v>
      </c>
    </row>
    <row r="105" spans="1:42">
      <c r="A105" s="186" t="s">
        <v>65</v>
      </c>
      <c r="B105" s="206">
        <v>2081</v>
      </c>
      <c r="C105" s="206">
        <v>2191</v>
      </c>
      <c r="D105" s="206">
        <v>2372</v>
      </c>
      <c r="E105" s="206">
        <v>2561</v>
      </c>
      <c r="F105" s="206">
        <v>2860</v>
      </c>
      <c r="G105" s="206">
        <v>3087</v>
      </c>
      <c r="H105" s="206">
        <v>3585</v>
      </c>
      <c r="I105" s="206">
        <v>3983</v>
      </c>
      <c r="J105" s="191">
        <v>4192</v>
      </c>
      <c r="K105" s="191">
        <v>4329.5870630419549</v>
      </c>
      <c r="L105" s="193">
        <v>4548.7259182011685</v>
      </c>
      <c r="M105" s="189">
        <f t="shared" si="6"/>
        <v>5.0614262276838851E-2</v>
      </c>
      <c r="N105" s="190">
        <f t="shared" si="7"/>
        <v>0.47351017758379288</v>
      </c>
      <c r="O105" s="206"/>
      <c r="P105" s="206">
        <v>5579</v>
      </c>
      <c r="Q105" s="206">
        <v>6023</v>
      </c>
      <c r="R105" s="206">
        <v>6556</v>
      </c>
      <c r="S105" s="206">
        <v>7008</v>
      </c>
      <c r="T105" s="206">
        <v>7581</v>
      </c>
      <c r="U105" s="206">
        <v>7936</v>
      </c>
      <c r="V105" s="206">
        <v>8809</v>
      </c>
      <c r="W105" s="206">
        <v>9535</v>
      </c>
      <c r="X105" s="207">
        <v>9901</v>
      </c>
      <c r="Y105" s="207">
        <v>10366</v>
      </c>
      <c r="Z105" s="193">
        <v>10898.94543446995</v>
      </c>
      <c r="AA105" s="213">
        <f t="shared" si="8"/>
        <v>5.1412833732389585E-2</v>
      </c>
      <c r="AB105" s="213">
        <f t="shared" si="9"/>
        <v>0.37335501946445948</v>
      </c>
      <c r="AC105" s="192"/>
      <c r="AD105" s="209">
        <v>17684</v>
      </c>
      <c r="AE105" s="209">
        <v>19224</v>
      </c>
      <c r="AF105" s="209">
        <v>20186</v>
      </c>
      <c r="AG105" s="209">
        <v>20820</v>
      </c>
      <c r="AH105" s="209">
        <v>21787</v>
      </c>
      <c r="AI105" s="209">
        <v>22390</v>
      </c>
      <c r="AJ105" s="209">
        <v>22900</v>
      </c>
      <c r="AK105" s="209">
        <v>25363</v>
      </c>
      <c r="AL105" s="209">
        <v>26540</v>
      </c>
      <c r="AM105" s="209">
        <v>27587.136099549076</v>
      </c>
      <c r="AN105" s="214">
        <v>28395.094981447968</v>
      </c>
      <c r="AO105" s="213">
        <f t="shared" si="10"/>
        <v>2.928752295937298E-2</v>
      </c>
      <c r="AP105" s="213">
        <f t="shared" si="11"/>
        <v>0.26820433146261591</v>
      </c>
    </row>
    <row r="106" spans="1:42">
      <c r="A106" s="186" t="s">
        <v>67</v>
      </c>
      <c r="B106" s="206">
        <v>2482</v>
      </c>
      <c r="C106" s="206">
        <v>2633</v>
      </c>
      <c r="D106" s="206">
        <v>2738</v>
      </c>
      <c r="E106" s="206">
        <v>2879</v>
      </c>
      <c r="F106" s="206">
        <v>2962</v>
      </c>
      <c r="G106" s="206">
        <v>3153</v>
      </c>
      <c r="H106" s="206">
        <v>3360</v>
      </c>
      <c r="I106" s="206">
        <v>3814</v>
      </c>
      <c r="J106" s="191">
        <v>4243</v>
      </c>
      <c r="K106" s="191">
        <v>4305.7126934918106</v>
      </c>
      <c r="L106" s="193">
        <v>4291.1274283691446</v>
      </c>
      <c r="M106" s="189">
        <f t="shared" si="6"/>
        <v>-3.3874218186252802E-3</v>
      </c>
      <c r="N106" s="190">
        <f t="shared" si="7"/>
        <v>0.36096651708504424</v>
      </c>
      <c r="O106" s="206"/>
      <c r="P106" s="206">
        <v>4914</v>
      </c>
      <c r="Q106" s="206">
        <v>5252</v>
      </c>
      <c r="R106" s="206">
        <v>5670</v>
      </c>
      <c r="S106" s="206">
        <v>5986</v>
      </c>
      <c r="T106" s="206">
        <v>6433</v>
      </c>
      <c r="U106" s="206">
        <v>7321</v>
      </c>
      <c r="V106" s="206">
        <v>8197</v>
      </c>
      <c r="W106" s="206">
        <v>9494</v>
      </c>
      <c r="X106" s="207">
        <v>10595</v>
      </c>
      <c r="Y106" s="207">
        <v>10811</v>
      </c>
      <c r="Z106" s="193">
        <v>10845.581808519335</v>
      </c>
      <c r="AA106" s="213">
        <f t="shared" si="8"/>
        <v>3.1987613097155254E-3</v>
      </c>
      <c r="AB106" s="213">
        <f t="shared" si="9"/>
        <v>0.48143447732814293</v>
      </c>
      <c r="AC106" s="192"/>
      <c r="AD106" s="209">
        <v>21248</v>
      </c>
      <c r="AE106" s="209">
        <v>22602</v>
      </c>
      <c r="AF106" s="209">
        <v>24110</v>
      </c>
      <c r="AG106" s="209">
        <v>25744</v>
      </c>
      <c r="AH106" s="209">
        <v>27502</v>
      </c>
      <c r="AI106" s="209">
        <v>28759</v>
      </c>
      <c r="AJ106" s="209">
        <v>30103</v>
      </c>
      <c r="AK106" s="209">
        <v>31434</v>
      </c>
      <c r="AL106" s="209">
        <v>33024</v>
      </c>
      <c r="AM106" s="209">
        <v>34076.847152023503</v>
      </c>
      <c r="AN106" s="214">
        <v>35527.133204287195</v>
      </c>
      <c r="AO106" s="213">
        <f t="shared" si="10"/>
        <v>4.2559279201907385E-2</v>
      </c>
      <c r="AP106" s="213">
        <f t="shared" si="11"/>
        <v>0.23533965729987805</v>
      </c>
    </row>
    <row r="107" spans="1:42">
      <c r="A107" s="186" t="s">
        <v>71</v>
      </c>
      <c r="B107" s="206">
        <v>2081.0938236680813</v>
      </c>
      <c r="C107" s="206">
        <v>2101.9047619047619</v>
      </c>
      <c r="D107" s="206">
        <v>2207</v>
      </c>
      <c r="E107" s="206">
        <v>2345</v>
      </c>
      <c r="F107" s="206">
        <v>2479</v>
      </c>
      <c r="G107" s="206">
        <v>2632</v>
      </c>
      <c r="H107" s="206">
        <v>2524</v>
      </c>
      <c r="I107" s="206">
        <v>2707</v>
      </c>
      <c r="J107" s="191">
        <v>2923</v>
      </c>
      <c r="K107" s="191">
        <v>3278.1813230818511</v>
      </c>
      <c r="L107" s="193">
        <v>3468.4392160496695</v>
      </c>
      <c r="M107" s="189">
        <f t="shared" si="6"/>
        <v>5.8037635571956514E-2</v>
      </c>
      <c r="N107" s="190">
        <f t="shared" si="7"/>
        <v>0.31779605473011752</v>
      </c>
      <c r="O107" s="206"/>
      <c r="P107" s="206">
        <v>3631</v>
      </c>
      <c r="Q107" s="206">
        <v>3871</v>
      </c>
      <c r="R107" s="206">
        <v>4166</v>
      </c>
      <c r="S107" s="206">
        <v>4406</v>
      </c>
      <c r="T107" s="206">
        <v>4707</v>
      </c>
      <c r="U107" s="206">
        <v>4980</v>
      </c>
      <c r="V107" s="206">
        <v>5226</v>
      </c>
      <c r="W107" s="206">
        <v>5536</v>
      </c>
      <c r="X107" s="207">
        <v>5885</v>
      </c>
      <c r="Y107" s="207">
        <v>6252.9313554137889</v>
      </c>
      <c r="Z107" s="193">
        <v>6661.4653499956312</v>
      </c>
      <c r="AA107" s="213">
        <f t="shared" si="8"/>
        <v>6.5334796011815133E-2</v>
      </c>
      <c r="AB107" s="213">
        <f t="shared" si="9"/>
        <v>0.33764364457743601</v>
      </c>
      <c r="AC107" s="192"/>
      <c r="AD107" s="209">
        <v>17455</v>
      </c>
      <c r="AE107" s="209">
        <v>18410</v>
      </c>
      <c r="AF107" s="209">
        <v>19247</v>
      </c>
      <c r="AG107" s="209">
        <v>20153</v>
      </c>
      <c r="AH107" s="209">
        <v>21268</v>
      </c>
      <c r="AI107" s="209">
        <v>21836</v>
      </c>
      <c r="AJ107" s="209">
        <v>22709</v>
      </c>
      <c r="AK107" s="209">
        <v>23370</v>
      </c>
      <c r="AL107" s="209">
        <v>23066</v>
      </c>
      <c r="AM107" s="209">
        <v>23732.073078665257</v>
      </c>
      <c r="AN107" s="214">
        <v>25019.137248980827</v>
      </c>
      <c r="AO107" s="213">
        <f t="shared" si="10"/>
        <v>5.4233111707068682E-2</v>
      </c>
      <c r="AP107" s="213">
        <f t="shared" si="11"/>
        <v>0.14577474120630285</v>
      </c>
    </row>
    <row r="108" spans="1:42">
      <c r="A108" s="186" t="s">
        <v>57</v>
      </c>
      <c r="B108" s="206">
        <v>2906</v>
      </c>
      <c r="C108" s="206">
        <v>3132</v>
      </c>
      <c r="D108" s="206">
        <v>3145</v>
      </c>
      <c r="E108" s="206">
        <v>3270</v>
      </c>
      <c r="F108" s="206">
        <v>3422</v>
      </c>
      <c r="G108" s="206">
        <v>3507</v>
      </c>
      <c r="H108" s="206">
        <v>3623</v>
      </c>
      <c r="I108" s="206">
        <v>3829</v>
      </c>
      <c r="J108" s="191">
        <v>4030</v>
      </c>
      <c r="K108" s="191">
        <v>4178.6404177520726</v>
      </c>
      <c r="L108" s="193">
        <v>4307.2113376191946</v>
      </c>
      <c r="M108" s="189">
        <f t="shared" si="6"/>
        <v>3.0768601031310405E-2</v>
      </c>
      <c r="N108" s="190">
        <f t="shared" si="7"/>
        <v>0.22817545982868404</v>
      </c>
      <c r="O108" s="206"/>
      <c r="P108" s="206">
        <v>5218</v>
      </c>
      <c r="Q108" s="206">
        <v>5626</v>
      </c>
      <c r="R108" s="206">
        <v>6042</v>
      </c>
      <c r="S108" s="206">
        <v>6413</v>
      </c>
      <c r="T108" s="206">
        <v>6796</v>
      </c>
      <c r="U108" s="206">
        <v>7169</v>
      </c>
      <c r="V108" s="206">
        <v>7711</v>
      </c>
      <c r="W108" s="206">
        <v>8197</v>
      </c>
      <c r="X108" s="207">
        <v>8690</v>
      </c>
      <c r="Y108" s="207">
        <v>8741.4572211885206</v>
      </c>
      <c r="Z108" s="193">
        <v>8781.0517198794696</v>
      </c>
      <c r="AA108" s="213">
        <f t="shared" si="8"/>
        <v>4.5295078027693947E-3</v>
      </c>
      <c r="AB108" s="213">
        <f t="shared" si="9"/>
        <v>0.22486423767324171</v>
      </c>
      <c r="AC108" s="192"/>
      <c r="AD108" s="209">
        <v>18755</v>
      </c>
      <c r="AE108" s="209">
        <v>20017</v>
      </c>
      <c r="AF108" s="209">
        <v>21248</v>
      </c>
      <c r="AG108" s="209">
        <v>22401</v>
      </c>
      <c r="AH108" s="209">
        <v>23711</v>
      </c>
      <c r="AI108" s="209">
        <v>24749</v>
      </c>
      <c r="AJ108" s="209">
        <v>25788</v>
      </c>
      <c r="AK108" s="209">
        <v>27152</v>
      </c>
      <c r="AL108" s="209">
        <v>28503</v>
      </c>
      <c r="AM108" s="209">
        <v>29786.984746652666</v>
      </c>
      <c r="AN108" s="214">
        <v>30930.246836440012</v>
      </c>
      <c r="AO108" s="213">
        <f t="shared" si="10"/>
        <v>3.8381262806931771E-2</v>
      </c>
      <c r="AP108" s="213">
        <f t="shared" si="11"/>
        <v>0.24975743813649087</v>
      </c>
    </row>
    <row r="109" spans="1:42">
      <c r="A109" s="194" t="s">
        <v>99</v>
      </c>
      <c r="B109" s="216">
        <v>1686</v>
      </c>
      <c r="C109" s="216">
        <v>1770</v>
      </c>
      <c r="D109" s="216">
        <v>1830</v>
      </c>
      <c r="E109" s="216">
        <v>1922</v>
      </c>
      <c r="F109" s="216">
        <v>2018</v>
      </c>
      <c r="G109" s="216">
        <v>2164</v>
      </c>
      <c r="H109" s="216">
        <v>2223</v>
      </c>
      <c r="I109" s="216">
        <v>2327</v>
      </c>
      <c r="J109" s="196">
        <v>2440</v>
      </c>
      <c r="K109" s="196">
        <v>2605.2596052785238</v>
      </c>
      <c r="L109" s="197">
        <v>2719.1790260422745</v>
      </c>
      <c r="M109" s="217">
        <f t="shared" si="6"/>
        <v>4.3726705980831282E-2</v>
      </c>
      <c r="N109" s="198">
        <f t="shared" si="7"/>
        <v>0.25655223014892536</v>
      </c>
      <c r="O109" s="216"/>
      <c r="P109" s="216">
        <v>3243</v>
      </c>
      <c r="Q109" s="216">
        <v>3429</v>
      </c>
      <c r="R109" s="216">
        <v>3515</v>
      </c>
      <c r="S109" s="216">
        <v>3554</v>
      </c>
      <c r="T109" s="216">
        <v>3621</v>
      </c>
      <c r="U109" s="216">
        <v>3726</v>
      </c>
      <c r="V109" s="216">
        <v>3927</v>
      </c>
      <c r="W109" s="216">
        <v>4125</v>
      </c>
      <c r="X109" s="216">
        <v>4278</v>
      </c>
      <c r="Y109" s="216">
        <v>4404</v>
      </c>
      <c r="Z109" s="197">
        <v>4645.9999999999991</v>
      </c>
      <c r="AA109" s="218">
        <f t="shared" si="8"/>
        <v>5.495004541326054E-2</v>
      </c>
      <c r="AB109" s="218">
        <f t="shared" si="9"/>
        <v>0.24691358024691334</v>
      </c>
      <c r="AC109" s="219"/>
      <c r="AD109" s="196" t="s">
        <v>923</v>
      </c>
      <c r="AE109" s="196" t="s">
        <v>923</v>
      </c>
      <c r="AF109" s="196" t="s">
        <v>923</v>
      </c>
      <c r="AG109" s="196" t="s">
        <v>923</v>
      </c>
      <c r="AH109" s="196" t="s">
        <v>923</v>
      </c>
      <c r="AI109" s="196" t="s">
        <v>923</v>
      </c>
      <c r="AJ109" s="196" t="s">
        <v>923</v>
      </c>
      <c r="AK109" s="196" t="s">
        <v>923</v>
      </c>
      <c r="AL109" s="196" t="s">
        <v>923</v>
      </c>
      <c r="AM109" s="196" t="s">
        <v>923</v>
      </c>
      <c r="AN109" s="197" t="s">
        <v>923</v>
      </c>
      <c r="AO109" s="197" t="s">
        <v>923</v>
      </c>
      <c r="AP109" s="197" t="s">
        <v>923</v>
      </c>
    </row>
    <row r="110" spans="1:42" ht="22.5" customHeight="1">
      <c r="A110" s="220" t="s">
        <v>319</v>
      </c>
      <c r="B110" s="191"/>
      <c r="C110" s="191"/>
      <c r="D110" s="191"/>
      <c r="E110" s="191"/>
      <c r="F110" s="191"/>
      <c r="G110" s="191"/>
      <c r="H110" s="191"/>
      <c r="I110" s="191"/>
      <c r="J110" s="191"/>
      <c r="K110" s="191"/>
      <c r="L110" s="191"/>
      <c r="M110" s="221"/>
      <c r="N110" s="222"/>
      <c r="O110" s="222"/>
      <c r="P110" s="222"/>
      <c r="Q110" s="222"/>
      <c r="R110" s="222"/>
      <c r="S110" s="222"/>
      <c r="T110" s="222"/>
      <c r="V110" s="222"/>
      <c r="W110" s="222"/>
      <c r="X110" s="222"/>
      <c r="Y110" s="222"/>
      <c r="Z110" s="221"/>
      <c r="AP110" s="225"/>
    </row>
    <row r="111" spans="1:42" ht="18" customHeight="1">
      <c r="A111" s="220" t="s">
        <v>925</v>
      </c>
      <c r="B111" s="191"/>
      <c r="C111" s="191"/>
      <c r="D111" s="191"/>
      <c r="E111" s="191"/>
      <c r="F111" s="191"/>
      <c r="G111" s="191"/>
      <c r="H111" s="191"/>
      <c r="I111" s="191"/>
      <c r="J111" s="191"/>
      <c r="K111" s="191"/>
      <c r="L111" s="191"/>
      <c r="M111" s="221"/>
      <c r="N111" s="222"/>
      <c r="O111" s="222"/>
      <c r="P111" s="222"/>
      <c r="Q111" s="222"/>
      <c r="R111" s="222"/>
      <c r="S111" s="222"/>
      <c r="T111" s="222"/>
      <c r="V111" s="222"/>
      <c r="W111" s="222"/>
      <c r="X111" s="222"/>
      <c r="Y111" s="222"/>
      <c r="Z111" s="221"/>
    </row>
    <row r="112" spans="1:42" ht="17.25" customHeight="1">
      <c r="A112" s="226" t="s">
        <v>926</v>
      </c>
      <c r="B112" s="191"/>
      <c r="C112" s="191"/>
      <c r="D112" s="191"/>
      <c r="E112" s="191"/>
      <c r="F112" s="191"/>
      <c r="G112" s="191"/>
      <c r="H112" s="191"/>
      <c r="I112" s="191"/>
      <c r="J112" s="191"/>
      <c r="K112" s="191"/>
      <c r="L112" s="191"/>
      <c r="M112" s="221"/>
      <c r="N112" s="222"/>
      <c r="O112" s="222"/>
      <c r="P112" s="222"/>
      <c r="Q112" s="222"/>
      <c r="R112" s="222"/>
      <c r="S112" s="222"/>
      <c r="T112" s="222"/>
      <c r="V112" s="222"/>
      <c r="W112" s="222"/>
      <c r="X112" s="222"/>
      <c r="Y112" s="222"/>
      <c r="Z112" s="221"/>
    </row>
    <row r="113" spans="1:26" ht="19.5" customHeight="1">
      <c r="A113" s="220" t="s">
        <v>124</v>
      </c>
      <c r="B113" s="191"/>
      <c r="C113" s="191"/>
      <c r="D113" s="191"/>
      <c r="E113" s="191"/>
      <c r="F113" s="191"/>
      <c r="G113" s="191"/>
      <c r="H113" s="191"/>
      <c r="I113" s="191"/>
      <c r="J113" s="191"/>
      <c r="K113" s="191"/>
      <c r="L113" s="191"/>
      <c r="M113" s="221"/>
      <c r="N113" s="222"/>
      <c r="O113" s="222"/>
      <c r="P113" s="222"/>
      <c r="Q113" s="222"/>
      <c r="R113" s="222"/>
      <c r="S113" s="222"/>
      <c r="T113" s="222"/>
      <c r="V113" s="222"/>
      <c r="W113" s="222"/>
      <c r="X113" s="222"/>
      <c r="Y113" s="222"/>
      <c r="Z113" s="221"/>
    </row>
    <row r="114" spans="1:26">
      <c r="B114" s="212"/>
      <c r="C114" s="212"/>
      <c r="D114" s="212"/>
      <c r="E114" s="212"/>
      <c r="F114" s="212"/>
      <c r="G114" s="212"/>
      <c r="H114" s="212"/>
      <c r="I114" s="212"/>
      <c r="J114" s="212"/>
      <c r="K114" s="212"/>
      <c r="L114" s="212"/>
      <c r="M114" s="228"/>
      <c r="N114" s="229"/>
      <c r="O114" s="229"/>
      <c r="Q114" s="229"/>
      <c r="R114" s="229"/>
      <c r="S114" s="229"/>
      <c r="T114" s="229"/>
      <c r="V114" s="229"/>
      <c r="W114" s="229"/>
      <c r="X114" s="229"/>
      <c r="Y114" s="229"/>
      <c r="Z114" s="228"/>
    </row>
  </sheetData>
  <mergeCells count="7">
    <mergeCell ref="AO1:AP1"/>
    <mergeCell ref="B2:N2"/>
    <mergeCell ref="O2:AB2"/>
    <mergeCell ref="AC2:AP2"/>
    <mergeCell ref="B56:N56"/>
    <mergeCell ref="O56:AB56"/>
    <mergeCell ref="AC56:AP5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2014 Figures and Tables</vt:lpstr>
      <vt:lpstr>Table 1A</vt:lpstr>
      <vt:lpstr>Table 1B</vt:lpstr>
      <vt:lpstr>Table 2</vt:lpstr>
      <vt:lpstr>Table 2A</vt:lpstr>
      <vt:lpstr>Table 2B</vt:lpstr>
      <vt:lpstr>Table 3</vt:lpstr>
      <vt:lpstr>Table 4</vt:lpstr>
      <vt:lpstr>Table 5</vt:lpstr>
      <vt:lpstr>Table 6</vt:lpstr>
      <vt:lpstr>Table 7</vt:lpstr>
      <vt:lpstr>Table A1A</vt:lpstr>
      <vt:lpstr>Table A1B</vt:lpstr>
      <vt:lpstr>Table A2</vt:lpstr>
      <vt:lpstr>Fig 1</vt:lpstr>
      <vt:lpstr>Fig 2</vt:lpstr>
      <vt:lpstr>Fig 3</vt:lpstr>
      <vt:lpstr>Fig 4</vt:lpstr>
      <vt:lpstr>Fig 5</vt:lpstr>
      <vt:lpstr>Fig 6</vt:lpstr>
      <vt:lpstr>Fig 7</vt:lpstr>
      <vt:lpstr>Fig 8</vt:lpstr>
      <vt:lpstr>Fig 9</vt:lpstr>
      <vt:lpstr>Fig 10</vt:lpstr>
      <vt:lpstr>Fig 11</vt:lpstr>
      <vt:lpstr>Fig 12</vt:lpstr>
      <vt:lpstr>Fig 13</vt:lpstr>
      <vt:lpstr>Fig 14A</vt:lpstr>
      <vt:lpstr>Fig 14B</vt:lpstr>
      <vt:lpstr>Fig 15A</vt:lpstr>
      <vt:lpstr>Fig 15B</vt:lpstr>
      <vt:lpstr>Fig 16A</vt:lpstr>
      <vt:lpstr>Fig 16B</vt:lpstr>
      <vt:lpstr>Fig 17A</vt:lpstr>
      <vt:lpstr>Fig 17B</vt:lpstr>
      <vt:lpstr>Fig 18A</vt:lpstr>
      <vt:lpstr>Fig 18B</vt:lpstr>
      <vt:lpstr>Fig 19A</vt:lpstr>
      <vt:lpstr>Fig 19B</vt:lpstr>
      <vt:lpstr>Fig 20</vt:lpstr>
      <vt:lpstr>Fig 21A</vt:lpstr>
      <vt:lpstr>Fig 21B</vt:lpstr>
      <vt:lpstr>Fig 22A</vt:lpstr>
      <vt:lpstr>Fig 22B</vt:lpstr>
      <vt:lpstr>Fig 23</vt:lpstr>
      <vt:lpstr>Fig 24</vt:lpstr>
      <vt:lpstr>Fig 25</vt:lpstr>
      <vt:lpstr>Fig 26A</vt:lpstr>
      <vt:lpstr>Fig 26B</vt:lpstr>
      <vt:lpstr>Fig 27</vt:lpstr>
      <vt:lpstr>Fig 28</vt:lpstr>
      <vt:lpstr>Fig 29A</vt:lpstr>
      <vt:lpstr>Fig 29B</vt:lpstr>
      <vt:lpstr>Fig 30A</vt:lpstr>
      <vt:lpstr>Fig 30B</vt:lpstr>
      <vt:lpstr>Fig 2013_12</vt:lpstr>
      <vt:lpstr>Fig 2013_13</vt:lpstr>
    </vt:vector>
  </TitlesOfParts>
  <Company>The College Board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build</dc:creator>
  <cp:lastModifiedBy>Ma, Jennifer</cp:lastModifiedBy>
  <dcterms:created xsi:type="dcterms:W3CDTF">2014-10-14T12:24:32Z</dcterms:created>
  <dcterms:modified xsi:type="dcterms:W3CDTF">2014-11-10T20:07:18Z</dcterms:modified>
</cp:coreProperties>
</file>